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19\NORMATIVY KÚPK\NORMATIVY\"/>
    </mc:Choice>
  </mc:AlternateContent>
  <bookViews>
    <workbookView xWindow="0" yWindow="0" windowWidth="46875" windowHeight="8535" tabRatio="756"/>
  </bookViews>
  <sheets>
    <sheet name="Kr_norm19" sheetId="2" r:id="rId1"/>
    <sheet name="Norm-obory19" sheetId="3" r:id="rId2"/>
    <sheet name="Příplatky19" sheetId="4" r:id="rId3"/>
    <sheet name="příl.1" sheetId="5" r:id="rId4"/>
    <sheet name="příl.1a" sheetId="6" r:id="rId5"/>
    <sheet name="příl.2" sheetId="7" r:id="rId6"/>
    <sheet name="příl.2a" sheetId="8" r:id="rId7"/>
    <sheet name="příl.2b" sheetId="9" r:id="rId8"/>
    <sheet name="příl.2c" sheetId="10" r:id="rId9"/>
    <sheet name="příl.3" sheetId="11" r:id="rId10"/>
    <sheet name="příl.4" sheetId="12" r:id="rId11"/>
    <sheet name="příl.4a" sheetId="13" r:id="rId12"/>
    <sheet name="příl.4b" sheetId="14" r:id="rId13"/>
    <sheet name="příl.4c" sheetId="15" r:id="rId14"/>
    <sheet name="příl.5" sheetId="16" r:id="rId15"/>
    <sheet name="příl.5a" sheetId="17" r:id="rId16"/>
  </sheets>
  <externalReferences>
    <externalReference r:id="rId17"/>
    <externalReference r:id="rId18"/>
  </externalReferences>
  <definedNames>
    <definedName name="_1_">#REF!</definedName>
    <definedName name="_14_NoKrajSumObor1">#REF!</definedName>
    <definedName name="_xlnm._FilterDatabase" localSheetId="0" hidden="1">Kr_norm19!$A$4:$K$74</definedName>
    <definedName name="_xlnm._FilterDatabase" localSheetId="1" hidden="1">'Norm-obory19'!$A$3:$L$209</definedName>
    <definedName name="_xlnm._FilterDatabase" localSheetId="2" hidden="1">Příplatky19!$A$3:$F$59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>#REF!</definedName>
    <definedName name="CAHOVA_DRP">'[1]Normativy pro rediagnostiku'!#REF!</definedName>
    <definedName name="CAHOVA_POpers_fn1">#REF!</definedName>
    <definedName name="CAHOVA_POpers_fn2">#REF!</definedName>
    <definedName name="Kontakty" localSheetId="3">[2]Kontakty!#REF!</definedName>
    <definedName name="Kontakty" localSheetId="4">[2]Kontakty!#REF!</definedName>
    <definedName name="Kontakty" localSheetId="5">[2]Kontakty!#REF!</definedName>
    <definedName name="Kontakty" localSheetId="6">[2]Kontakty!#REF!</definedName>
    <definedName name="Kontakty" localSheetId="7">[2]Kontakty!#REF!</definedName>
    <definedName name="Kontakty" localSheetId="8">[2]Kontakty!#REF!</definedName>
    <definedName name="Kontakty" localSheetId="9">[2]Kontakty!#REF!</definedName>
    <definedName name="Kontakty" localSheetId="10">[2]Kontakty!#REF!</definedName>
    <definedName name="Kontakty" localSheetId="11">[2]Kontakty!#REF!</definedName>
    <definedName name="Kontakty" localSheetId="12">[2]Kontakty!#REF!</definedName>
    <definedName name="Kontakty" localSheetId="13">[2]Kontakty!#REF!</definedName>
    <definedName name="Kontakty" localSheetId="14">[2]Kontakty!#REF!</definedName>
    <definedName name="Kontakty" localSheetId="15">[2]Kontakty!#REF!</definedName>
    <definedName name="Kontakty">[2]Kontakty!#REF!</definedName>
    <definedName name="_xlnm.Print_Titles" localSheetId="0">Kr_norm19!$1:$4</definedName>
    <definedName name="_xlnm.Print_Titles" localSheetId="1">'Norm-obory19'!$1:$3</definedName>
    <definedName name="_xlnm.Print_Titles" localSheetId="3">příl.1!$14:$15</definedName>
    <definedName name="_xlnm.Print_Titles" localSheetId="4">příl.1a!$14:$15</definedName>
    <definedName name="_xlnm.Print_Titles" localSheetId="5">příl.2!$14:$15</definedName>
    <definedName name="_xlnm.Print_Titles" localSheetId="6">příl.2a!$14:$15</definedName>
    <definedName name="_xlnm.Print_Titles" localSheetId="7">příl.2b!$14:$15</definedName>
    <definedName name="_xlnm.Print_Titles" localSheetId="8">příl.2c!$11:$12</definedName>
    <definedName name="_xlnm.Print_Titles" localSheetId="9">příl.3!$9:$10</definedName>
    <definedName name="_xlnm.Print_Titles" localSheetId="10">příl.4!$11:$12</definedName>
    <definedName name="_xlnm.Print_Titles" localSheetId="11">příl.4a!$11:$12</definedName>
    <definedName name="_xlnm.Print_Titles" localSheetId="12">příl.4b!$11:$12</definedName>
    <definedName name="_xlnm.Print_Titles" localSheetId="13">příl.4c!$11:$12</definedName>
    <definedName name="_xlnm.Print_Titles" localSheetId="14">příl.5!$11:$12</definedName>
    <definedName name="_xlnm.Print_Titles" localSheetId="15">příl.5a!$9:$10</definedName>
    <definedName name="Program_platy_PP2eOstRozdíl" localSheetId="11">#REF!</definedName>
    <definedName name="Program_platy_PP2eOstRozdíl" localSheetId="12">#REF!</definedName>
    <definedName name="Program_platy_PP2eOstRozdíl" localSheetId="13">#REF!</definedName>
    <definedName name="Program_platy_PP2eOstRozdíl" localSheetId="14">#REF!</definedName>
    <definedName name="Program_platy_PP2eOstRozdíl" localSheetId="15">#REF!</definedName>
    <definedName name="Program_platy_PP2eOstRozdíl">#REF!</definedName>
    <definedName name="Program_platy_PP2eVSRozdíl">#REF!</definedName>
    <definedName name="Příplatky_16">[2]Kontakty!#REF!</definedName>
    <definedName name="Příplatky16" localSheetId="3">#REF!</definedName>
    <definedName name="Příplatky16" localSheetId="4">#REF!</definedName>
    <definedName name="Příplatky16" localSheetId="5">#REF!</definedName>
    <definedName name="Příplatky16" localSheetId="6">#REF!</definedName>
    <definedName name="Příplatky16" localSheetId="7">#REF!</definedName>
    <definedName name="Příplatky16" localSheetId="8">#REF!</definedName>
    <definedName name="Příplatky16" localSheetId="9">#REF!</definedName>
    <definedName name="Příplatky16" localSheetId="10">#REF!</definedName>
    <definedName name="Příplatky16" localSheetId="11">#REF!</definedName>
    <definedName name="Příplatky16" localSheetId="12">#REF!</definedName>
    <definedName name="Příplatky16" localSheetId="13">#REF!</definedName>
    <definedName name="Příplatky16" localSheetId="14">#REF!</definedName>
    <definedName name="Příplatky16" localSheetId="15">#REF!</definedName>
    <definedName name="Příplatky16">#REF!</definedName>
    <definedName name="red_typ">#REF!</definedName>
    <definedName name="Rozp12V0OboryDotazy">#REF!</definedName>
    <definedName name="Rozp12V0OborySumDotazy">#REF!</definedName>
    <definedName name="rozpis">#REF!</definedName>
    <definedName name="rozpis_201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8" l="1"/>
  <c r="B58" i="8"/>
  <c r="B182" i="17" l="1"/>
  <c r="G181" i="17"/>
  <c r="B181" i="17"/>
  <c r="F181" i="17" s="1"/>
  <c r="G180" i="17"/>
  <c r="F180" i="17"/>
  <c r="B180" i="17"/>
  <c r="B179" i="17"/>
  <c r="G179" i="17" s="1"/>
  <c r="B178" i="17"/>
  <c r="G177" i="17"/>
  <c r="B177" i="17"/>
  <c r="F177" i="17" s="1"/>
  <c r="G176" i="17"/>
  <c r="F176" i="17"/>
  <c r="B176" i="17"/>
  <c r="B175" i="17"/>
  <c r="G175" i="17" s="1"/>
  <c r="B174" i="17"/>
  <c r="G173" i="17"/>
  <c r="B173" i="17"/>
  <c r="F173" i="17" s="1"/>
  <c r="G172" i="17"/>
  <c r="F172" i="17"/>
  <c r="B172" i="17"/>
  <c r="B171" i="17"/>
  <c r="G171" i="17" s="1"/>
  <c r="B170" i="17"/>
  <c r="G169" i="17"/>
  <c r="B169" i="17"/>
  <c r="F169" i="17" s="1"/>
  <c r="G168" i="17"/>
  <c r="F168" i="17"/>
  <c r="B168" i="17"/>
  <c r="B167" i="17"/>
  <c r="G167" i="17" s="1"/>
  <c r="B166" i="17"/>
  <c r="G165" i="17"/>
  <c r="B165" i="17"/>
  <c r="F165" i="17" s="1"/>
  <c r="G164" i="17"/>
  <c r="F164" i="17"/>
  <c r="B164" i="17"/>
  <c r="B163" i="17"/>
  <c r="G163" i="17" s="1"/>
  <c r="B162" i="17"/>
  <c r="G161" i="17"/>
  <c r="B161" i="17"/>
  <c r="F161" i="17" s="1"/>
  <c r="G160" i="17"/>
  <c r="F160" i="17"/>
  <c r="B160" i="17"/>
  <c r="B159" i="17"/>
  <c r="G159" i="17" s="1"/>
  <c r="B158" i="17"/>
  <c r="G157" i="17"/>
  <c r="B157" i="17"/>
  <c r="F157" i="17" s="1"/>
  <c r="G156" i="17"/>
  <c r="F156" i="17"/>
  <c r="B156" i="17"/>
  <c r="B155" i="17"/>
  <c r="G155" i="17" s="1"/>
  <c r="B154" i="17"/>
  <c r="G153" i="17"/>
  <c r="B153" i="17"/>
  <c r="F153" i="17" s="1"/>
  <c r="G152" i="17"/>
  <c r="F152" i="17"/>
  <c r="B152" i="17"/>
  <c r="B151" i="17"/>
  <c r="G151" i="17" s="1"/>
  <c r="B150" i="17"/>
  <c r="G149" i="17"/>
  <c r="B149" i="17"/>
  <c r="F149" i="17" s="1"/>
  <c r="G148" i="17"/>
  <c r="F148" i="17"/>
  <c r="B148" i="17"/>
  <c r="B147" i="17"/>
  <c r="G147" i="17" s="1"/>
  <c r="B146" i="17"/>
  <c r="G145" i="17"/>
  <c r="B145" i="17"/>
  <c r="F145" i="17" s="1"/>
  <c r="G144" i="17"/>
  <c r="F144" i="17"/>
  <c r="B144" i="17"/>
  <c r="B143" i="17"/>
  <c r="G143" i="17" s="1"/>
  <c r="B142" i="17"/>
  <c r="G141" i="17"/>
  <c r="B141" i="17"/>
  <c r="F141" i="17" s="1"/>
  <c r="G140" i="17"/>
  <c r="F140" i="17"/>
  <c r="B140" i="17"/>
  <c r="B139" i="17"/>
  <c r="G139" i="17" s="1"/>
  <c r="B138" i="17"/>
  <c r="G137" i="17"/>
  <c r="B137" i="17"/>
  <c r="F137" i="17" s="1"/>
  <c r="G136" i="17"/>
  <c r="F136" i="17"/>
  <c r="B136" i="17"/>
  <c r="B135" i="17"/>
  <c r="G135" i="17" s="1"/>
  <c r="B134" i="17"/>
  <c r="G133" i="17"/>
  <c r="B133" i="17"/>
  <c r="F133" i="17" s="1"/>
  <c r="G132" i="17"/>
  <c r="F132" i="17"/>
  <c r="B132" i="17"/>
  <c r="B131" i="17"/>
  <c r="G131" i="17" s="1"/>
  <c r="B130" i="17"/>
  <c r="G129" i="17"/>
  <c r="B129" i="17"/>
  <c r="F129" i="17" s="1"/>
  <c r="G128" i="17"/>
  <c r="F128" i="17"/>
  <c r="B128" i="17"/>
  <c r="B127" i="17"/>
  <c r="G127" i="17" s="1"/>
  <c r="B126" i="17"/>
  <c r="G125" i="17"/>
  <c r="B125" i="17"/>
  <c r="F125" i="17" s="1"/>
  <c r="G124" i="17"/>
  <c r="F124" i="17"/>
  <c r="B124" i="17"/>
  <c r="B123" i="17"/>
  <c r="G123" i="17" s="1"/>
  <c r="B122" i="17"/>
  <c r="G121" i="17"/>
  <c r="B121" i="17"/>
  <c r="F121" i="17" s="1"/>
  <c r="G120" i="17"/>
  <c r="F120" i="17"/>
  <c r="B120" i="17"/>
  <c r="B119" i="17"/>
  <c r="G119" i="17" s="1"/>
  <c r="B118" i="17"/>
  <c r="G117" i="17"/>
  <c r="B117" i="17"/>
  <c r="F117" i="17" s="1"/>
  <c r="G116" i="17"/>
  <c r="F116" i="17"/>
  <c r="B116" i="17"/>
  <c r="B115" i="17"/>
  <c r="G115" i="17" s="1"/>
  <c r="B114" i="17"/>
  <c r="G113" i="17"/>
  <c r="B113" i="17"/>
  <c r="F113" i="17" s="1"/>
  <c r="G112" i="17"/>
  <c r="F112" i="17"/>
  <c r="B112" i="17"/>
  <c r="B111" i="17"/>
  <c r="G111" i="17" s="1"/>
  <c r="B110" i="17"/>
  <c r="G109" i="17"/>
  <c r="B109" i="17"/>
  <c r="F109" i="17" s="1"/>
  <c r="G108" i="17"/>
  <c r="F108" i="17"/>
  <c r="B108" i="17"/>
  <c r="B107" i="17"/>
  <c r="G107" i="17" s="1"/>
  <c r="B106" i="17"/>
  <c r="G105" i="17"/>
  <c r="B105" i="17"/>
  <c r="F105" i="17" s="1"/>
  <c r="G104" i="17"/>
  <c r="F104" i="17"/>
  <c r="B104" i="17"/>
  <c r="B103" i="17"/>
  <c r="G103" i="17" s="1"/>
  <c r="B102" i="17"/>
  <c r="G101" i="17"/>
  <c r="B101" i="17"/>
  <c r="F101" i="17" s="1"/>
  <c r="G100" i="17"/>
  <c r="F100" i="17"/>
  <c r="B100" i="17"/>
  <c r="B99" i="17"/>
  <c r="G99" i="17" s="1"/>
  <c r="B98" i="17"/>
  <c r="G97" i="17"/>
  <c r="B97" i="17"/>
  <c r="F97" i="17" s="1"/>
  <c r="G96" i="17"/>
  <c r="F96" i="17"/>
  <c r="B96" i="17"/>
  <c r="B95" i="17"/>
  <c r="G95" i="17" s="1"/>
  <c r="B94" i="17"/>
  <c r="G93" i="17"/>
  <c r="B93" i="17"/>
  <c r="F93" i="17" s="1"/>
  <c r="G92" i="17"/>
  <c r="F92" i="17"/>
  <c r="B92" i="17"/>
  <c r="B91" i="17"/>
  <c r="G91" i="17" s="1"/>
  <c r="B90" i="17"/>
  <c r="G89" i="17"/>
  <c r="B89" i="17"/>
  <c r="F89" i="17" s="1"/>
  <c r="G88" i="17"/>
  <c r="F88" i="17"/>
  <c r="B88" i="17"/>
  <c r="B87" i="17"/>
  <c r="G87" i="17" s="1"/>
  <c r="B86" i="17"/>
  <c r="G85" i="17"/>
  <c r="B85" i="17"/>
  <c r="F85" i="17" s="1"/>
  <c r="G84" i="17"/>
  <c r="F84" i="17"/>
  <c r="B84" i="17"/>
  <c r="B83" i="17"/>
  <c r="G83" i="17" s="1"/>
  <c r="B82" i="17"/>
  <c r="G81" i="17"/>
  <c r="B81" i="17"/>
  <c r="F81" i="17" s="1"/>
  <c r="G80" i="17"/>
  <c r="F80" i="17"/>
  <c r="B80" i="17"/>
  <c r="B79" i="17"/>
  <c r="G79" i="17" s="1"/>
  <c r="B78" i="17"/>
  <c r="G77" i="17"/>
  <c r="B77" i="17"/>
  <c r="F77" i="17" s="1"/>
  <c r="G76" i="17"/>
  <c r="F76" i="17"/>
  <c r="B76" i="17"/>
  <c r="B75" i="17"/>
  <c r="G75" i="17" s="1"/>
  <c r="B74" i="17"/>
  <c r="G73" i="17"/>
  <c r="B73" i="17"/>
  <c r="F73" i="17" s="1"/>
  <c r="G72" i="17"/>
  <c r="F72" i="17"/>
  <c r="B72" i="17"/>
  <c r="B71" i="17"/>
  <c r="G71" i="17" s="1"/>
  <c r="B70" i="17"/>
  <c r="G69" i="17"/>
  <c r="B69" i="17"/>
  <c r="F69" i="17" s="1"/>
  <c r="G68" i="17"/>
  <c r="F68" i="17"/>
  <c r="B68" i="17"/>
  <c r="B67" i="17"/>
  <c r="G67" i="17" s="1"/>
  <c r="B66" i="17"/>
  <c r="G65" i="17"/>
  <c r="B65" i="17"/>
  <c r="F65" i="17" s="1"/>
  <c r="G64" i="17"/>
  <c r="F64" i="17"/>
  <c r="B64" i="17"/>
  <c r="B63" i="17"/>
  <c r="G63" i="17" s="1"/>
  <c r="B62" i="17"/>
  <c r="G61" i="17"/>
  <c r="B61" i="17"/>
  <c r="F61" i="17" s="1"/>
  <c r="G60" i="17"/>
  <c r="F60" i="17"/>
  <c r="B60" i="17"/>
  <c r="B59" i="17"/>
  <c r="G59" i="17" s="1"/>
  <c r="B58" i="17"/>
  <c r="G57" i="17"/>
  <c r="B57" i="17"/>
  <c r="F57" i="17" s="1"/>
  <c r="G56" i="17"/>
  <c r="F56" i="17"/>
  <c r="B56" i="17"/>
  <c r="B55" i="17"/>
  <c r="G55" i="17" s="1"/>
  <c r="B54" i="17"/>
  <c r="G53" i="17"/>
  <c r="B53" i="17"/>
  <c r="F53" i="17" s="1"/>
  <c r="G52" i="17"/>
  <c r="F52" i="17"/>
  <c r="B52" i="17"/>
  <c r="B51" i="17"/>
  <c r="G51" i="17" s="1"/>
  <c r="B50" i="17"/>
  <c r="G49" i="17"/>
  <c r="B49" i="17"/>
  <c r="F49" i="17" s="1"/>
  <c r="G48" i="17"/>
  <c r="F48" i="17"/>
  <c r="B48" i="17"/>
  <c r="B47" i="17"/>
  <c r="G47" i="17" s="1"/>
  <c r="B46" i="17"/>
  <c r="G45" i="17"/>
  <c r="B45" i="17"/>
  <c r="F45" i="17" s="1"/>
  <c r="G44" i="17"/>
  <c r="F44" i="17"/>
  <c r="B44" i="17"/>
  <c r="B43" i="17"/>
  <c r="G43" i="17" s="1"/>
  <c r="B42" i="17"/>
  <c r="G41" i="17"/>
  <c r="B41" i="17"/>
  <c r="F41" i="17" s="1"/>
  <c r="G40" i="17"/>
  <c r="F40" i="17"/>
  <c r="B40" i="17"/>
  <c r="B39" i="17"/>
  <c r="G39" i="17" s="1"/>
  <c r="B38" i="17"/>
  <c r="G37" i="17"/>
  <c r="B37" i="17"/>
  <c r="F37" i="17" s="1"/>
  <c r="G36" i="17"/>
  <c r="F36" i="17"/>
  <c r="B36" i="17"/>
  <c r="B35" i="17"/>
  <c r="G35" i="17" s="1"/>
  <c r="B34" i="17"/>
  <c r="G33" i="17"/>
  <c r="B33" i="17"/>
  <c r="F33" i="17" s="1"/>
  <c r="G32" i="17"/>
  <c r="F32" i="17"/>
  <c r="B32" i="17"/>
  <c r="B31" i="17"/>
  <c r="G31" i="17" s="1"/>
  <c r="B30" i="17"/>
  <c r="G29" i="17"/>
  <c r="B29" i="17"/>
  <c r="F29" i="17" s="1"/>
  <c r="G28" i="17"/>
  <c r="F28" i="17"/>
  <c r="B28" i="17"/>
  <c r="G27" i="17"/>
  <c r="F27" i="17"/>
  <c r="B27" i="17"/>
  <c r="B26" i="17"/>
  <c r="G26" i="17" s="1"/>
  <c r="G25" i="17"/>
  <c r="B25" i="17"/>
  <c r="F25" i="17" s="1"/>
  <c r="G24" i="17"/>
  <c r="F24" i="17"/>
  <c r="B24" i="17"/>
  <c r="B23" i="17"/>
  <c r="G23" i="17" s="1"/>
  <c r="F22" i="17"/>
  <c r="B22" i="17"/>
  <c r="G22" i="17" s="1"/>
  <c r="B21" i="17"/>
  <c r="F21" i="17" s="1"/>
  <c r="G20" i="17"/>
  <c r="F20" i="17"/>
  <c r="B20" i="17"/>
  <c r="G19" i="17"/>
  <c r="F19" i="17"/>
  <c r="B19" i="17"/>
  <c r="B18" i="17"/>
  <c r="G18" i="17" s="1"/>
  <c r="G17" i="17"/>
  <c r="B17" i="17"/>
  <c r="F17" i="17" s="1"/>
  <c r="G16" i="17"/>
  <c r="F16" i="17"/>
  <c r="B16" i="17"/>
  <c r="B15" i="17"/>
  <c r="G15" i="17" s="1"/>
  <c r="F14" i="17"/>
  <c r="B14" i="17"/>
  <c r="G14" i="17" s="1"/>
  <c r="B13" i="17"/>
  <c r="G13" i="17" s="1"/>
  <c r="B12" i="17"/>
  <c r="G12" i="17" s="1"/>
  <c r="G11" i="17"/>
  <c r="B11" i="17"/>
  <c r="F11" i="17" s="1"/>
  <c r="G312" i="16"/>
  <c r="F312" i="16"/>
  <c r="G311" i="16"/>
  <c r="F311" i="16"/>
  <c r="G310" i="16"/>
  <c r="F310" i="16"/>
  <c r="G309" i="16"/>
  <c r="F309" i="16"/>
  <c r="G308" i="16"/>
  <c r="F308" i="16"/>
  <c r="G307" i="16"/>
  <c r="F307" i="16"/>
  <c r="G306" i="16"/>
  <c r="F306" i="16"/>
  <c r="G305" i="16"/>
  <c r="F305" i="16"/>
  <c r="G304" i="16"/>
  <c r="F304" i="16"/>
  <c r="G303" i="16"/>
  <c r="F303" i="16"/>
  <c r="G302" i="16"/>
  <c r="F302" i="16"/>
  <c r="G301" i="16"/>
  <c r="F301" i="16"/>
  <c r="G300" i="16"/>
  <c r="F300" i="16"/>
  <c r="G299" i="16"/>
  <c r="F299" i="16"/>
  <c r="G298" i="16"/>
  <c r="F298" i="16"/>
  <c r="G297" i="16"/>
  <c r="F297" i="16"/>
  <c r="G296" i="16"/>
  <c r="F296" i="16"/>
  <c r="G295" i="16"/>
  <c r="F295" i="16"/>
  <c r="G294" i="16"/>
  <c r="F294" i="16"/>
  <c r="G293" i="16"/>
  <c r="F293" i="16"/>
  <c r="G292" i="16"/>
  <c r="F292" i="16"/>
  <c r="G291" i="16"/>
  <c r="F291" i="16"/>
  <c r="G290" i="16"/>
  <c r="F290" i="16"/>
  <c r="G289" i="16"/>
  <c r="F289" i="16"/>
  <c r="G288" i="16"/>
  <c r="F288" i="16"/>
  <c r="G287" i="16"/>
  <c r="F287" i="16"/>
  <c r="G286" i="16"/>
  <c r="F286" i="16"/>
  <c r="G285" i="16"/>
  <c r="F285" i="16"/>
  <c r="G284" i="16"/>
  <c r="F284" i="16"/>
  <c r="G283" i="16"/>
  <c r="F283" i="16"/>
  <c r="G282" i="16"/>
  <c r="F282" i="16"/>
  <c r="G281" i="16"/>
  <c r="F281" i="16"/>
  <c r="G280" i="16"/>
  <c r="F280" i="16"/>
  <c r="G279" i="16"/>
  <c r="F279" i="16"/>
  <c r="G278" i="16"/>
  <c r="F278" i="16"/>
  <c r="G277" i="16"/>
  <c r="F277" i="16"/>
  <c r="G276" i="16"/>
  <c r="F276" i="16"/>
  <c r="G275" i="16"/>
  <c r="F275" i="16"/>
  <c r="G274" i="16"/>
  <c r="F274" i="16"/>
  <c r="G273" i="16"/>
  <c r="F273" i="16"/>
  <c r="G272" i="16"/>
  <c r="F272" i="16"/>
  <c r="G271" i="16"/>
  <c r="F271" i="16"/>
  <c r="G270" i="16"/>
  <c r="F270" i="16"/>
  <c r="G269" i="16"/>
  <c r="F269" i="16"/>
  <c r="G268" i="16"/>
  <c r="F268" i="16"/>
  <c r="G267" i="16"/>
  <c r="F267" i="16"/>
  <c r="F266" i="16"/>
  <c r="B266" i="16"/>
  <c r="G266" i="16" s="1"/>
  <c r="G265" i="16"/>
  <c r="B265" i="16"/>
  <c r="F265" i="16" s="1"/>
  <c r="F264" i="16"/>
  <c r="B264" i="16"/>
  <c r="G264" i="16" s="1"/>
  <c r="B263" i="16"/>
  <c r="F262" i="16"/>
  <c r="B262" i="16"/>
  <c r="G262" i="16" s="1"/>
  <c r="G261" i="16"/>
  <c r="B261" i="16"/>
  <c r="F261" i="16" s="1"/>
  <c r="G260" i="16"/>
  <c r="F260" i="16"/>
  <c r="B260" i="16"/>
  <c r="B259" i="16"/>
  <c r="F258" i="16"/>
  <c r="B258" i="16"/>
  <c r="G258" i="16" s="1"/>
  <c r="G257" i="16"/>
  <c r="B257" i="16"/>
  <c r="F257" i="16" s="1"/>
  <c r="G256" i="16"/>
  <c r="F256" i="16"/>
  <c r="B256" i="16"/>
  <c r="B255" i="16"/>
  <c r="F254" i="16"/>
  <c r="B254" i="16"/>
  <c r="G254" i="16" s="1"/>
  <c r="G253" i="16"/>
  <c r="B253" i="16"/>
  <c r="F253" i="16" s="1"/>
  <c r="G252" i="16"/>
  <c r="F252" i="16"/>
  <c r="B252" i="16"/>
  <c r="B251" i="16"/>
  <c r="F250" i="16"/>
  <c r="B250" i="16"/>
  <c r="G250" i="16" s="1"/>
  <c r="G249" i="16"/>
  <c r="B249" i="16"/>
  <c r="F249" i="16" s="1"/>
  <c r="G248" i="16"/>
  <c r="F248" i="16"/>
  <c r="B248" i="16"/>
  <c r="B247" i="16"/>
  <c r="F246" i="16"/>
  <c r="B246" i="16"/>
  <c r="G246" i="16" s="1"/>
  <c r="G245" i="16"/>
  <c r="B245" i="16"/>
  <c r="F245" i="16" s="1"/>
  <c r="G244" i="16"/>
  <c r="F244" i="16"/>
  <c r="B244" i="16"/>
  <c r="B243" i="16"/>
  <c r="F242" i="16"/>
  <c r="B242" i="16"/>
  <c r="G242" i="16" s="1"/>
  <c r="G241" i="16"/>
  <c r="B241" i="16"/>
  <c r="F241" i="16" s="1"/>
  <c r="G240" i="16"/>
  <c r="F240" i="16"/>
  <c r="B240" i="16"/>
  <c r="B239" i="16"/>
  <c r="F238" i="16"/>
  <c r="B238" i="16"/>
  <c r="G238" i="16" s="1"/>
  <c r="G237" i="16"/>
  <c r="B237" i="16"/>
  <c r="F237" i="16" s="1"/>
  <c r="G236" i="16"/>
  <c r="F236" i="16"/>
  <c r="B236" i="16"/>
  <c r="B235" i="16"/>
  <c r="F234" i="16"/>
  <c r="B234" i="16"/>
  <c r="G234" i="16" s="1"/>
  <c r="G233" i="16"/>
  <c r="B233" i="16"/>
  <c r="F233" i="16" s="1"/>
  <c r="G232" i="16"/>
  <c r="F232" i="16"/>
  <c r="B232" i="16"/>
  <c r="B231" i="16"/>
  <c r="F230" i="16"/>
  <c r="B230" i="16"/>
  <c r="G230" i="16" s="1"/>
  <c r="G229" i="16"/>
  <c r="B229" i="16"/>
  <c r="F229" i="16" s="1"/>
  <c r="G228" i="16"/>
  <c r="F228" i="16"/>
  <c r="B228" i="16"/>
  <c r="B227" i="16"/>
  <c r="F226" i="16"/>
  <c r="B226" i="16"/>
  <c r="G226" i="16" s="1"/>
  <c r="G225" i="16"/>
  <c r="B225" i="16"/>
  <c r="F225" i="16" s="1"/>
  <c r="G224" i="16"/>
  <c r="F224" i="16"/>
  <c r="B224" i="16"/>
  <c r="B223" i="16"/>
  <c r="F222" i="16"/>
  <c r="B222" i="16"/>
  <c r="G222" i="16" s="1"/>
  <c r="G221" i="16"/>
  <c r="B221" i="16"/>
  <c r="F221" i="16" s="1"/>
  <c r="G220" i="16"/>
  <c r="F220" i="16"/>
  <c r="B220" i="16"/>
  <c r="B219" i="16"/>
  <c r="F218" i="16"/>
  <c r="B218" i="16"/>
  <c r="G218" i="16" s="1"/>
  <c r="G217" i="16"/>
  <c r="B217" i="16"/>
  <c r="F217" i="16" s="1"/>
  <c r="G216" i="16"/>
  <c r="F216" i="16"/>
  <c r="B216" i="16"/>
  <c r="B215" i="16"/>
  <c r="F214" i="16"/>
  <c r="B214" i="16"/>
  <c r="G214" i="16" s="1"/>
  <c r="G213" i="16"/>
  <c r="B213" i="16"/>
  <c r="F213" i="16" s="1"/>
  <c r="G212" i="16"/>
  <c r="F212" i="16"/>
  <c r="B212" i="16"/>
  <c r="B211" i="16"/>
  <c r="F210" i="16"/>
  <c r="B210" i="16"/>
  <c r="G210" i="16" s="1"/>
  <c r="G209" i="16"/>
  <c r="B209" i="16"/>
  <c r="F209" i="16" s="1"/>
  <c r="G208" i="16"/>
  <c r="F208" i="16"/>
  <c r="B208" i="16"/>
  <c r="B207" i="16"/>
  <c r="F206" i="16"/>
  <c r="B206" i="16"/>
  <c r="G206" i="16" s="1"/>
  <c r="G205" i="16"/>
  <c r="B205" i="16"/>
  <c r="F205" i="16" s="1"/>
  <c r="G204" i="16"/>
  <c r="F204" i="16"/>
  <c r="B204" i="16"/>
  <c r="B203" i="16"/>
  <c r="F202" i="16"/>
  <c r="B202" i="16"/>
  <c r="G202" i="16" s="1"/>
  <c r="G201" i="16"/>
  <c r="B201" i="16"/>
  <c r="F201" i="16" s="1"/>
  <c r="G200" i="16"/>
  <c r="F200" i="16"/>
  <c r="B200" i="16"/>
  <c r="B199" i="16"/>
  <c r="F198" i="16"/>
  <c r="B198" i="16"/>
  <c r="G198" i="16" s="1"/>
  <c r="G197" i="16"/>
  <c r="B197" i="16"/>
  <c r="F197" i="16" s="1"/>
  <c r="G196" i="16"/>
  <c r="F196" i="16"/>
  <c r="B196" i="16"/>
  <c r="B195" i="16"/>
  <c r="F194" i="16"/>
  <c r="B194" i="16"/>
  <c r="G194" i="16" s="1"/>
  <c r="G193" i="16"/>
  <c r="B193" i="16"/>
  <c r="F193" i="16" s="1"/>
  <c r="G192" i="16"/>
  <c r="F192" i="16"/>
  <c r="B192" i="16"/>
  <c r="B191" i="16"/>
  <c r="F190" i="16"/>
  <c r="B190" i="16"/>
  <c r="G190" i="16" s="1"/>
  <c r="G189" i="16"/>
  <c r="B189" i="16"/>
  <c r="F189" i="16" s="1"/>
  <c r="G188" i="16"/>
  <c r="F188" i="16"/>
  <c r="B188" i="16"/>
  <c r="B187" i="16"/>
  <c r="F186" i="16"/>
  <c r="B186" i="16"/>
  <c r="G186" i="16" s="1"/>
  <c r="G185" i="16"/>
  <c r="B185" i="16"/>
  <c r="F185" i="16" s="1"/>
  <c r="G184" i="16"/>
  <c r="F184" i="16"/>
  <c r="B184" i="16"/>
  <c r="B183" i="16"/>
  <c r="F182" i="16"/>
  <c r="B182" i="16"/>
  <c r="G182" i="16" s="1"/>
  <c r="G181" i="16"/>
  <c r="B181" i="16"/>
  <c r="F181" i="16" s="1"/>
  <c r="G180" i="16"/>
  <c r="F180" i="16"/>
  <c r="B180" i="16"/>
  <c r="B179" i="16"/>
  <c r="F178" i="16"/>
  <c r="B178" i="16"/>
  <c r="G178" i="16" s="1"/>
  <c r="G177" i="16"/>
  <c r="B177" i="16"/>
  <c r="F177" i="16" s="1"/>
  <c r="G176" i="16"/>
  <c r="F176" i="16"/>
  <c r="B176" i="16"/>
  <c r="B175" i="16"/>
  <c r="F174" i="16"/>
  <c r="B174" i="16"/>
  <c r="G174" i="16" s="1"/>
  <c r="G173" i="16"/>
  <c r="B173" i="16"/>
  <c r="F173" i="16" s="1"/>
  <c r="G172" i="16"/>
  <c r="F172" i="16"/>
  <c r="B172" i="16"/>
  <c r="B171" i="16"/>
  <c r="F170" i="16"/>
  <c r="B170" i="16"/>
  <c r="G170" i="16" s="1"/>
  <c r="G169" i="16"/>
  <c r="B169" i="16"/>
  <c r="F169" i="16" s="1"/>
  <c r="G168" i="16"/>
  <c r="F168" i="16"/>
  <c r="B168" i="16"/>
  <c r="B167" i="16"/>
  <c r="F166" i="16"/>
  <c r="B166" i="16"/>
  <c r="G166" i="16" s="1"/>
  <c r="G165" i="16"/>
  <c r="B165" i="16"/>
  <c r="F165" i="16" s="1"/>
  <c r="G164" i="16"/>
  <c r="F164" i="16"/>
  <c r="B164" i="16"/>
  <c r="B163" i="16"/>
  <c r="F162" i="16"/>
  <c r="B162" i="16"/>
  <c r="G162" i="16" s="1"/>
  <c r="G161" i="16"/>
  <c r="B161" i="16"/>
  <c r="F161" i="16" s="1"/>
  <c r="G160" i="16"/>
  <c r="F160" i="16"/>
  <c r="B160" i="16"/>
  <c r="B159" i="16"/>
  <c r="F158" i="16"/>
  <c r="B158" i="16"/>
  <c r="G158" i="16" s="1"/>
  <c r="G157" i="16"/>
  <c r="B157" i="16"/>
  <c r="F157" i="16" s="1"/>
  <c r="G156" i="16"/>
  <c r="F156" i="16"/>
  <c r="B156" i="16"/>
  <c r="B155" i="16"/>
  <c r="F154" i="16"/>
  <c r="B154" i="16"/>
  <c r="G154" i="16" s="1"/>
  <c r="B153" i="16"/>
  <c r="F153" i="16" s="1"/>
  <c r="G152" i="16"/>
  <c r="F152" i="16"/>
  <c r="B152" i="16"/>
  <c r="B151" i="16"/>
  <c r="F151" i="16" s="1"/>
  <c r="F150" i="16"/>
  <c r="B150" i="16"/>
  <c r="G150" i="16" s="1"/>
  <c r="B149" i="16"/>
  <c r="F149" i="16" s="1"/>
  <c r="G148" i="16"/>
  <c r="F148" i="16"/>
  <c r="B148" i="16"/>
  <c r="G147" i="16"/>
  <c r="B147" i="16"/>
  <c r="F147" i="16" s="1"/>
  <c r="F146" i="16"/>
  <c r="B146" i="16"/>
  <c r="G146" i="16" s="1"/>
  <c r="G145" i="16"/>
  <c r="B145" i="16"/>
  <c r="F145" i="16" s="1"/>
  <c r="G144" i="16"/>
  <c r="F144" i="16"/>
  <c r="B144" i="16"/>
  <c r="G143" i="16"/>
  <c r="B143" i="16"/>
  <c r="F143" i="16" s="1"/>
  <c r="F142" i="16"/>
  <c r="B142" i="16"/>
  <c r="G142" i="16" s="1"/>
  <c r="G141" i="16"/>
  <c r="B141" i="16"/>
  <c r="F141" i="16" s="1"/>
  <c r="G140" i="16"/>
  <c r="F140" i="16"/>
  <c r="B140" i="16"/>
  <c r="B139" i="16"/>
  <c r="F139" i="16" s="1"/>
  <c r="F138" i="16"/>
  <c r="B138" i="16"/>
  <c r="G138" i="16" s="1"/>
  <c r="B137" i="16"/>
  <c r="F137" i="16" s="1"/>
  <c r="G136" i="16"/>
  <c r="F136" i="16"/>
  <c r="B136" i="16"/>
  <c r="F135" i="16"/>
  <c r="B135" i="16"/>
  <c r="G135" i="16" s="1"/>
  <c r="B134" i="16"/>
  <c r="G134" i="16" s="1"/>
  <c r="G133" i="16"/>
  <c r="B133" i="16"/>
  <c r="F133" i="16" s="1"/>
  <c r="G132" i="16"/>
  <c r="F132" i="16"/>
  <c r="B132" i="16"/>
  <c r="G131" i="16"/>
  <c r="B131" i="16"/>
  <c r="F131" i="16" s="1"/>
  <c r="F130" i="16"/>
  <c r="B130" i="16"/>
  <c r="G130" i="16" s="1"/>
  <c r="B129" i="16"/>
  <c r="F129" i="16" s="1"/>
  <c r="G128" i="16"/>
  <c r="F128" i="16"/>
  <c r="B128" i="16"/>
  <c r="F127" i="16"/>
  <c r="B127" i="16"/>
  <c r="G127" i="16" s="1"/>
  <c r="B126" i="16"/>
  <c r="G126" i="16" s="1"/>
  <c r="G125" i="16"/>
  <c r="B125" i="16"/>
  <c r="F125" i="16" s="1"/>
  <c r="G124" i="16"/>
  <c r="F124" i="16"/>
  <c r="B124" i="16"/>
  <c r="G123" i="16"/>
  <c r="B123" i="16"/>
  <c r="F123" i="16" s="1"/>
  <c r="F122" i="16"/>
  <c r="B122" i="16"/>
  <c r="G122" i="16" s="1"/>
  <c r="B121" i="16"/>
  <c r="F121" i="16" s="1"/>
  <c r="G120" i="16"/>
  <c r="F120" i="16"/>
  <c r="B120" i="16"/>
  <c r="F119" i="16"/>
  <c r="B119" i="16"/>
  <c r="G119" i="16" s="1"/>
  <c r="B118" i="16"/>
  <c r="G118" i="16" s="1"/>
  <c r="G117" i="16"/>
  <c r="B117" i="16"/>
  <c r="F117" i="16" s="1"/>
  <c r="G116" i="16"/>
  <c r="F116" i="16"/>
  <c r="B116" i="16"/>
  <c r="G115" i="16"/>
  <c r="B115" i="16"/>
  <c r="F115" i="16" s="1"/>
  <c r="F114" i="16"/>
  <c r="B114" i="16"/>
  <c r="G114" i="16" s="1"/>
  <c r="B113" i="16"/>
  <c r="F113" i="16" s="1"/>
  <c r="G112" i="16"/>
  <c r="F112" i="16"/>
  <c r="B112" i="16"/>
  <c r="F111" i="16"/>
  <c r="B111" i="16"/>
  <c r="G111" i="16" s="1"/>
  <c r="B110" i="16"/>
  <c r="G110" i="16" s="1"/>
  <c r="G109" i="16"/>
  <c r="B109" i="16"/>
  <c r="F109" i="16" s="1"/>
  <c r="G108" i="16"/>
  <c r="F108" i="16"/>
  <c r="B108" i="16"/>
  <c r="G107" i="16"/>
  <c r="B107" i="16"/>
  <c r="F107" i="16" s="1"/>
  <c r="F106" i="16"/>
  <c r="B106" i="16"/>
  <c r="G106" i="16" s="1"/>
  <c r="B105" i="16"/>
  <c r="F105" i="16" s="1"/>
  <c r="G104" i="16"/>
  <c r="F104" i="16"/>
  <c r="B104" i="16"/>
  <c r="F103" i="16"/>
  <c r="B103" i="16"/>
  <c r="G103" i="16" s="1"/>
  <c r="B102" i="16"/>
  <c r="G102" i="16" s="1"/>
  <c r="G101" i="16"/>
  <c r="B101" i="16"/>
  <c r="F101" i="16" s="1"/>
  <c r="G100" i="16"/>
  <c r="F100" i="16"/>
  <c r="B100" i="16"/>
  <c r="G99" i="16"/>
  <c r="B99" i="16"/>
  <c r="F99" i="16" s="1"/>
  <c r="F98" i="16"/>
  <c r="B98" i="16"/>
  <c r="G98" i="16" s="1"/>
  <c r="B97" i="16"/>
  <c r="G97" i="16" s="1"/>
  <c r="G96" i="16"/>
  <c r="B96" i="16"/>
  <c r="F96" i="16" s="1"/>
  <c r="G95" i="16"/>
  <c r="F95" i="16"/>
  <c r="B95" i="16"/>
  <c r="F94" i="16"/>
  <c r="B94" i="16"/>
  <c r="G94" i="16" s="1"/>
  <c r="B93" i="16"/>
  <c r="G93" i="16" s="1"/>
  <c r="G92" i="16"/>
  <c r="B92" i="16"/>
  <c r="F92" i="16" s="1"/>
  <c r="G91" i="16"/>
  <c r="F91" i="16"/>
  <c r="B91" i="16"/>
  <c r="F90" i="16"/>
  <c r="B90" i="16"/>
  <c r="G90" i="16" s="1"/>
  <c r="B89" i="16"/>
  <c r="G89" i="16" s="1"/>
  <c r="G88" i="16"/>
  <c r="B88" i="16"/>
  <c r="F88" i="16" s="1"/>
  <c r="G87" i="16"/>
  <c r="F87" i="16"/>
  <c r="B87" i="16"/>
  <c r="F86" i="16"/>
  <c r="B86" i="16"/>
  <c r="G86" i="16" s="1"/>
  <c r="B85" i="16"/>
  <c r="G85" i="16" s="1"/>
  <c r="G84" i="16"/>
  <c r="B84" i="16"/>
  <c r="F84" i="16" s="1"/>
  <c r="G83" i="16"/>
  <c r="F83" i="16"/>
  <c r="B83" i="16"/>
  <c r="F82" i="16"/>
  <c r="B82" i="16"/>
  <c r="G82" i="16" s="1"/>
  <c r="B81" i="16"/>
  <c r="G81" i="16" s="1"/>
  <c r="G80" i="16"/>
  <c r="B80" i="16"/>
  <c r="F80" i="16" s="1"/>
  <c r="G79" i="16"/>
  <c r="F79" i="16"/>
  <c r="B79" i="16"/>
  <c r="F78" i="16"/>
  <c r="B78" i="16"/>
  <c r="G78" i="16" s="1"/>
  <c r="B77" i="16"/>
  <c r="G77" i="16" s="1"/>
  <c r="G76" i="16"/>
  <c r="B76" i="16"/>
  <c r="F76" i="16" s="1"/>
  <c r="G75" i="16"/>
  <c r="F75" i="16"/>
  <c r="B75" i="16"/>
  <c r="F74" i="16"/>
  <c r="B74" i="16"/>
  <c r="G74" i="16" s="1"/>
  <c r="B73" i="16"/>
  <c r="G73" i="16" s="1"/>
  <c r="G72" i="16"/>
  <c r="B72" i="16"/>
  <c r="F72" i="16" s="1"/>
  <c r="G71" i="16"/>
  <c r="F71" i="16"/>
  <c r="B71" i="16"/>
  <c r="F70" i="16"/>
  <c r="B70" i="16"/>
  <c r="G70" i="16" s="1"/>
  <c r="B69" i="16"/>
  <c r="G69" i="16" s="1"/>
  <c r="G68" i="16"/>
  <c r="B68" i="16"/>
  <c r="F68" i="16" s="1"/>
  <c r="G67" i="16"/>
  <c r="F67" i="16"/>
  <c r="B67" i="16"/>
  <c r="F66" i="16"/>
  <c r="B66" i="16"/>
  <c r="G66" i="16" s="1"/>
  <c r="B65" i="16"/>
  <c r="G65" i="16" s="1"/>
  <c r="G64" i="16"/>
  <c r="B64" i="16"/>
  <c r="F64" i="16" s="1"/>
  <c r="G63" i="16"/>
  <c r="F63" i="16"/>
  <c r="B63" i="16"/>
  <c r="F62" i="16"/>
  <c r="B62" i="16"/>
  <c r="G62" i="16" s="1"/>
  <c r="B61" i="16"/>
  <c r="G61" i="16" s="1"/>
  <c r="G60" i="16"/>
  <c r="B60" i="16"/>
  <c r="F60" i="16" s="1"/>
  <c r="G59" i="16"/>
  <c r="F59" i="16"/>
  <c r="B59" i="16"/>
  <c r="F58" i="16"/>
  <c r="B58" i="16"/>
  <c r="G58" i="16" s="1"/>
  <c r="B57" i="16"/>
  <c r="G57" i="16" s="1"/>
  <c r="G56" i="16"/>
  <c r="B56" i="16"/>
  <c r="F56" i="16" s="1"/>
  <c r="G55" i="16"/>
  <c r="F55" i="16"/>
  <c r="B55" i="16"/>
  <c r="F54" i="16"/>
  <c r="B54" i="16"/>
  <c r="G54" i="16" s="1"/>
  <c r="B53" i="16"/>
  <c r="G53" i="16" s="1"/>
  <c r="G52" i="16"/>
  <c r="B52" i="16"/>
  <c r="F52" i="16" s="1"/>
  <c r="G51" i="16"/>
  <c r="F51" i="16"/>
  <c r="B51" i="16"/>
  <c r="F50" i="16"/>
  <c r="B50" i="16"/>
  <c r="G50" i="16" s="1"/>
  <c r="B49" i="16"/>
  <c r="G49" i="16" s="1"/>
  <c r="G48" i="16"/>
  <c r="B48" i="16"/>
  <c r="F48" i="16" s="1"/>
  <c r="G47" i="16"/>
  <c r="F47" i="16"/>
  <c r="B47" i="16"/>
  <c r="F46" i="16"/>
  <c r="B46" i="16"/>
  <c r="G46" i="16" s="1"/>
  <c r="B45" i="16"/>
  <c r="G45" i="16" s="1"/>
  <c r="G44" i="16"/>
  <c r="B44" i="16"/>
  <c r="F44" i="16" s="1"/>
  <c r="G43" i="16"/>
  <c r="F43" i="16"/>
  <c r="B43" i="16"/>
  <c r="F42" i="16"/>
  <c r="B42" i="16"/>
  <c r="G42" i="16" s="1"/>
  <c r="B41" i="16"/>
  <c r="G41" i="16" s="1"/>
  <c r="G40" i="16"/>
  <c r="B40" i="16"/>
  <c r="F40" i="16" s="1"/>
  <c r="G39" i="16"/>
  <c r="F39" i="16"/>
  <c r="B39" i="16"/>
  <c r="F38" i="16"/>
  <c r="B38" i="16"/>
  <c r="G38" i="16" s="1"/>
  <c r="B37" i="16"/>
  <c r="G37" i="16" s="1"/>
  <c r="G36" i="16"/>
  <c r="B36" i="16"/>
  <c r="F36" i="16" s="1"/>
  <c r="G35" i="16"/>
  <c r="F35" i="16"/>
  <c r="B35" i="16"/>
  <c r="F34" i="16"/>
  <c r="B34" i="16"/>
  <c r="G34" i="16" s="1"/>
  <c r="B33" i="16"/>
  <c r="G33" i="16" s="1"/>
  <c r="G32" i="16"/>
  <c r="B32" i="16"/>
  <c r="F32" i="16" s="1"/>
  <c r="G31" i="16"/>
  <c r="F31" i="16"/>
  <c r="B31" i="16"/>
  <c r="F30" i="16"/>
  <c r="B30" i="16"/>
  <c r="G30" i="16" s="1"/>
  <c r="B29" i="16"/>
  <c r="G29" i="16" s="1"/>
  <c r="G28" i="16"/>
  <c r="B28" i="16"/>
  <c r="F28" i="16" s="1"/>
  <c r="G27" i="16"/>
  <c r="F27" i="16"/>
  <c r="B27" i="16"/>
  <c r="F26" i="16"/>
  <c r="B26" i="16"/>
  <c r="G26" i="16" s="1"/>
  <c r="B25" i="16"/>
  <c r="G25" i="16" s="1"/>
  <c r="G24" i="16"/>
  <c r="B24" i="16"/>
  <c r="F24" i="16" s="1"/>
  <c r="G23" i="16"/>
  <c r="F23" i="16"/>
  <c r="B23" i="16"/>
  <c r="F22" i="16"/>
  <c r="B22" i="16"/>
  <c r="G22" i="16" s="1"/>
  <c r="B21" i="16"/>
  <c r="G21" i="16" s="1"/>
  <c r="G20" i="16"/>
  <c r="B20" i="16"/>
  <c r="F20" i="16" s="1"/>
  <c r="G19" i="16"/>
  <c r="F19" i="16"/>
  <c r="B19" i="16"/>
  <c r="F18" i="16"/>
  <c r="B18" i="16"/>
  <c r="G18" i="16" s="1"/>
  <c r="B17" i="16"/>
  <c r="G17" i="16" s="1"/>
  <c r="G16" i="16"/>
  <c r="B16" i="16"/>
  <c r="F16" i="16" s="1"/>
  <c r="G15" i="16"/>
  <c r="F15" i="16"/>
  <c r="B15" i="16"/>
  <c r="F14" i="16"/>
  <c r="B14" i="16"/>
  <c r="G14" i="16" s="1"/>
  <c r="G13" i="16"/>
  <c r="F13" i="16"/>
  <c r="F13" i="17" l="1"/>
  <c r="F31" i="17"/>
  <c r="F35" i="17"/>
  <c r="F39" i="17"/>
  <c r="F43" i="17"/>
  <c r="F47" i="17"/>
  <c r="F51" i="17"/>
  <c r="F55" i="17"/>
  <c r="F59" i="17"/>
  <c r="F63" i="17"/>
  <c r="F67" i="17"/>
  <c r="F71" i="17"/>
  <c r="F75" i="17"/>
  <c r="F79" i="17"/>
  <c r="F83" i="17"/>
  <c r="F87" i="17"/>
  <c r="F91" i="17"/>
  <c r="F95" i="17"/>
  <c r="F99" i="17"/>
  <c r="F103" i="17"/>
  <c r="F107" i="17"/>
  <c r="F111" i="17"/>
  <c r="F115" i="17"/>
  <c r="F119" i="17"/>
  <c r="F123" i="17"/>
  <c r="F127" i="17"/>
  <c r="F131" i="17"/>
  <c r="F135" i="17"/>
  <c r="F139" i="17"/>
  <c r="F143" i="17"/>
  <c r="F147" i="17"/>
  <c r="F151" i="17"/>
  <c r="F155" i="17"/>
  <c r="F159" i="17"/>
  <c r="F163" i="17"/>
  <c r="F167" i="17"/>
  <c r="F171" i="17"/>
  <c r="F175" i="17"/>
  <c r="F179" i="17"/>
  <c r="F12" i="17"/>
  <c r="F15" i="17"/>
  <c r="F18" i="17"/>
  <c r="G21" i="17"/>
  <c r="F23" i="17"/>
  <c r="F26" i="17"/>
  <c r="G30" i="17"/>
  <c r="F30" i="17"/>
  <c r="G34" i="17"/>
  <c r="F34" i="17"/>
  <c r="G38" i="17"/>
  <c r="F38" i="17"/>
  <c r="G42" i="17"/>
  <c r="F42" i="17"/>
  <c r="G46" i="17"/>
  <c r="F46" i="17"/>
  <c r="G50" i="17"/>
  <c r="F50" i="17"/>
  <c r="G54" i="17"/>
  <c r="F54" i="17"/>
  <c r="G58" i="17"/>
  <c r="F58" i="17"/>
  <c r="G62" i="17"/>
  <c r="F62" i="17"/>
  <c r="G66" i="17"/>
  <c r="F66" i="17"/>
  <c r="G70" i="17"/>
  <c r="F70" i="17"/>
  <c r="G74" i="17"/>
  <c r="F74" i="17"/>
  <c r="G78" i="17"/>
  <c r="F78" i="17"/>
  <c r="G82" i="17"/>
  <c r="F82" i="17"/>
  <c r="G86" i="17"/>
  <c r="F86" i="17"/>
  <c r="G90" i="17"/>
  <c r="F90" i="17"/>
  <c r="G94" i="17"/>
  <c r="F94" i="17"/>
  <c r="G98" i="17"/>
  <c r="F98" i="17"/>
  <c r="G102" i="17"/>
  <c r="F102" i="17"/>
  <c r="G106" i="17"/>
  <c r="F106" i="17"/>
  <c r="G110" i="17"/>
  <c r="F110" i="17"/>
  <c r="G114" i="17"/>
  <c r="F114" i="17"/>
  <c r="G118" i="17"/>
  <c r="F118" i="17"/>
  <c r="G122" i="17"/>
  <c r="F122" i="17"/>
  <c r="G126" i="17"/>
  <c r="F126" i="17"/>
  <c r="G130" i="17"/>
  <c r="F130" i="17"/>
  <c r="G134" i="17"/>
  <c r="F134" i="17"/>
  <c r="G138" i="17"/>
  <c r="F138" i="17"/>
  <c r="G142" i="17"/>
  <c r="F142" i="17"/>
  <c r="G146" i="17"/>
  <c r="F146" i="17"/>
  <c r="G150" i="17"/>
  <c r="F150" i="17"/>
  <c r="G154" i="17"/>
  <c r="F154" i="17"/>
  <c r="G158" i="17"/>
  <c r="F158" i="17"/>
  <c r="G162" i="17"/>
  <c r="F162" i="17"/>
  <c r="G166" i="17"/>
  <c r="F166" i="17"/>
  <c r="G170" i="17"/>
  <c r="F170" i="17"/>
  <c r="G174" i="17"/>
  <c r="F174" i="17"/>
  <c r="G178" i="17"/>
  <c r="F178" i="17"/>
  <c r="G182" i="17"/>
  <c r="F182" i="17"/>
  <c r="F17" i="16"/>
  <c r="F21" i="16"/>
  <c r="F29" i="16"/>
  <c r="F37" i="16"/>
  <c r="F41" i="16"/>
  <c r="F49" i="16"/>
  <c r="F57" i="16"/>
  <c r="F61" i="16"/>
  <c r="F69" i="16"/>
  <c r="F77" i="16"/>
  <c r="F81" i="16"/>
  <c r="F89" i="16"/>
  <c r="F97" i="16"/>
  <c r="G149" i="16"/>
  <c r="G151" i="16"/>
  <c r="G155" i="16"/>
  <c r="F155" i="16"/>
  <c r="G159" i="16"/>
  <c r="F159" i="16"/>
  <c r="G163" i="16"/>
  <c r="F163" i="16"/>
  <c r="G167" i="16"/>
  <c r="F167" i="16"/>
  <c r="G171" i="16"/>
  <c r="F171" i="16"/>
  <c r="G175" i="16"/>
  <c r="F175" i="16"/>
  <c r="G179" i="16"/>
  <c r="F179" i="16"/>
  <c r="G183" i="16"/>
  <c r="F183" i="16"/>
  <c r="G187" i="16"/>
  <c r="F187" i="16"/>
  <c r="G191" i="16"/>
  <c r="F191" i="16"/>
  <c r="G195" i="16"/>
  <c r="F195" i="16"/>
  <c r="G199" i="16"/>
  <c r="F199" i="16"/>
  <c r="G203" i="16"/>
  <c r="F203" i="16"/>
  <c r="G207" i="16"/>
  <c r="F207" i="16"/>
  <c r="G211" i="16"/>
  <c r="F211" i="16"/>
  <c r="G215" i="16"/>
  <c r="F215" i="16"/>
  <c r="G219" i="16"/>
  <c r="F219" i="16"/>
  <c r="G223" i="16"/>
  <c r="F223" i="16"/>
  <c r="G227" i="16"/>
  <c r="F227" i="16"/>
  <c r="G231" i="16"/>
  <c r="F231" i="16"/>
  <c r="G235" i="16"/>
  <c r="F235" i="16"/>
  <c r="G239" i="16"/>
  <c r="F239" i="16"/>
  <c r="G243" i="16"/>
  <c r="F243" i="16"/>
  <c r="G247" i="16"/>
  <c r="F247" i="16"/>
  <c r="G251" i="16"/>
  <c r="F251" i="16"/>
  <c r="G255" i="16"/>
  <c r="F255" i="16"/>
  <c r="G259" i="16"/>
  <c r="F259" i="16"/>
  <c r="G263" i="16"/>
  <c r="F263" i="16"/>
  <c r="F25" i="16"/>
  <c r="F33" i="16"/>
  <c r="F45" i="16"/>
  <c r="F53" i="16"/>
  <c r="F65" i="16"/>
  <c r="F73" i="16"/>
  <c r="F85" i="16"/>
  <c r="F93" i="16"/>
  <c r="F102" i="16"/>
  <c r="G105" i="16"/>
  <c r="F110" i="16"/>
  <c r="G113" i="16"/>
  <c r="F118" i="16"/>
  <c r="G121" i="16"/>
  <c r="F126" i="16"/>
  <c r="G129" i="16"/>
  <c r="F134" i="16"/>
  <c r="G137" i="16"/>
  <c r="G139" i="16"/>
  <c r="G153" i="16"/>
  <c r="C234" i="15"/>
  <c r="G234" i="15" s="1"/>
  <c r="G233" i="15"/>
  <c r="C233" i="15"/>
  <c r="F233" i="15" s="1"/>
  <c r="G232" i="15"/>
  <c r="F232" i="15"/>
  <c r="C232" i="15"/>
  <c r="C231" i="15"/>
  <c r="C230" i="15"/>
  <c r="G230" i="15" s="1"/>
  <c r="G229" i="15"/>
  <c r="C229" i="15"/>
  <c r="F229" i="15" s="1"/>
  <c r="G228" i="15"/>
  <c r="F228" i="15"/>
  <c r="C228" i="15"/>
  <c r="C227" i="15"/>
  <c r="C226" i="15"/>
  <c r="G226" i="15" s="1"/>
  <c r="G225" i="15"/>
  <c r="C225" i="15"/>
  <c r="F225" i="15" s="1"/>
  <c r="G224" i="15"/>
  <c r="F224" i="15"/>
  <c r="C224" i="15"/>
  <c r="C223" i="15"/>
  <c r="C222" i="15"/>
  <c r="G222" i="15" s="1"/>
  <c r="G221" i="15"/>
  <c r="C221" i="15"/>
  <c r="F221" i="15" s="1"/>
  <c r="G220" i="15"/>
  <c r="F220" i="15"/>
  <c r="C220" i="15"/>
  <c r="C219" i="15"/>
  <c r="C218" i="15"/>
  <c r="G218" i="15" s="1"/>
  <c r="G217" i="15"/>
  <c r="C217" i="15"/>
  <c r="F217" i="15" s="1"/>
  <c r="G216" i="15"/>
  <c r="F216" i="15"/>
  <c r="C216" i="15"/>
  <c r="C215" i="15"/>
  <c r="C214" i="15"/>
  <c r="G214" i="15" s="1"/>
  <c r="G213" i="15"/>
  <c r="C213" i="15"/>
  <c r="F213" i="15" s="1"/>
  <c r="G212" i="15"/>
  <c r="F212" i="15"/>
  <c r="C212" i="15"/>
  <c r="C211" i="15"/>
  <c r="C210" i="15"/>
  <c r="G210" i="15" s="1"/>
  <c r="G209" i="15"/>
  <c r="C209" i="15"/>
  <c r="F209" i="15" s="1"/>
  <c r="G208" i="15"/>
  <c r="F208" i="15"/>
  <c r="C208" i="15"/>
  <c r="C207" i="15"/>
  <c r="C206" i="15"/>
  <c r="G206" i="15" s="1"/>
  <c r="G205" i="15"/>
  <c r="C205" i="15"/>
  <c r="F205" i="15" s="1"/>
  <c r="G204" i="15"/>
  <c r="F204" i="15"/>
  <c r="C204" i="15"/>
  <c r="C203" i="15"/>
  <c r="C202" i="15"/>
  <c r="G202" i="15" s="1"/>
  <c r="G201" i="15"/>
  <c r="C201" i="15"/>
  <c r="F201" i="15" s="1"/>
  <c r="G200" i="15"/>
  <c r="F200" i="15"/>
  <c r="C200" i="15"/>
  <c r="C199" i="15"/>
  <c r="C198" i="15"/>
  <c r="G198" i="15" s="1"/>
  <c r="G197" i="15"/>
  <c r="C197" i="15"/>
  <c r="F197" i="15" s="1"/>
  <c r="G196" i="15"/>
  <c r="F196" i="15"/>
  <c r="C196" i="15"/>
  <c r="C195" i="15"/>
  <c r="C194" i="15"/>
  <c r="G194" i="15" s="1"/>
  <c r="G193" i="15"/>
  <c r="C193" i="15"/>
  <c r="F193" i="15" s="1"/>
  <c r="G192" i="15"/>
  <c r="F192" i="15"/>
  <c r="C192" i="15"/>
  <c r="C191" i="15"/>
  <c r="C190" i="15"/>
  <c r="G190" i="15" s="1"/>
  <c r="G189" i="15"/>
  <c r="C189" i="15"/>
  <c r="F189" i="15" s="1"/>
  <c r="G188" i="15"/>
  <c r="F188" i="15"/>
  <c r="C188" i="15"/>
  <c r="C187" i="15"/>
  <c r="C186" i="15"/>
  <c r="G186" i="15" s="1"/>
  <c r="G185" i="15"/>
  <c r="C185" i="15"/>
  <c r="F185" i="15" s="1"/>
  <c r="G184" i="15"/>
  <c r="F184" i="15"/>
  <c r="C184" i="15"/>
  <c r="C183" i="15"/>
  <c r="C182" i="15"/>
  <c r="G182" i="15" s="1"/>
  <c r="G181" i="15"/>
  <c r="C181" i="15"/>
  <c r="F181" i="15" s="1"/>
  <c r="G180" i="15"/>
  <c r="F180" i="15"/>
  <c r="C180" i="15"/>
  <c r="C179" i="15"/>
  <c r="C178" i="15"/>
  <c r="G178" i="15" s="1"/>
  <c r="G177" i="15"/>
  <c r="C177" i="15"/>
  <c r="F177" i="15" s="1"/>
  <c r="G176" i="15"/>
  <c r="F176" i="15"/>
  <c r="C176" i="15"/>
  <c r="C175" i="15"/>
  <c r="C174" i="15"/>
  <c r="G174" i="15" s="1"/>
  <c r="G173" i="15"/>
  <c r="C173" i="15"/>
  <c r="F173" i="15" s="1"/>
  <c r="G172" i="15"/>
  <c r="F172" i="15"/>
  <c r="C172" i="15"/>
  <c r="C171" i="15"/>
  <c r="C170" i="15"/>
  <c r="G170" i="15" s="1"/>
  <c r="G169" i="15"/>
  <c r="C169" i="15"/>
  <c r="F169" i="15" s="1"/>
  <c r="G168" i="15"/>
  <c r="F168" i="15"/>
  <c r="C168" i="15"/>
  <c r="C167" i="15"/>
  <c r="C166" i="15"/>
  <c r="G166" i="15" s="1"/>
  <c r="G165" i="15"/>
  <c r="C165" i="15"/>
  <c r="F165" i="15" s="1"/>
  <c r="G164" i="15"/>
  <c r="F164" i="15"/>
  <c r="C164" i="15"/>
  <c r="C163" i="15"/>
  <c r="C162" i="15"/>
  <c r="G162" i="15" s="1"/>
  <c r="G161" i="15"/>
  <c r="C161" i="15"/>
  <c r="F161" i="15" s="1"/>
  <c r="G160" i="15"/>
  <c r="F160" i="15"/>
  <c r="C160" i="15"/>
  <c r="C159" i="15"/>
  <c r="C158" i="15"/>
  <c r="G158" i="15" s="1"/>
  <c r="G157" i="15"/>
  <c r="C157" i="15"/>
  <c r="F157" i="15" s="1"/>
  <c r="G156" i="15"/>
  <c r="F156" i="15"/>
  <c r="C156" i="15"/>
  <c r="C155" i="15"/>
  <c r="C154" i="15"/>
  <c r="G154" i="15" s="1"/>
  <c r="G153" i="15"/>
  <c r="C153" i="15"/>
  <c r="F153" i="15" s="1"/>
  <c r="G152" i="15"/>
  <c r="F152" i="15"/>
  <c r="C152" i="15"/>
  <c r="C151" i="15"/>
  <c r="C150" i="15"/>
  <c r="G150" i="15" s="1"/>
  <c r="G149" i="15"/>
  <c r="C149" i="15"/>
  <c r="F149" i="15" s="1"/>
  <c r="G148" i="15"/>
  <c r="F148" i="15"/>
  <c r="C148" i="15"/>
  <c r="C147" i="15"/>
  <c r="C146" i="15"/>
  <c r="G146" i="15" s="1"/>
  <c r="G145" i="15"/>
  <c r="C145" i="15"/>
  <c r="F145" i="15" s="1"/>
  <c r="G144" i="15"/>
  <c r="F144" i="15"/>
  <c r="C144" i="15"/>
  <c r="C143" i="15"/>
  <c r="C142" i="15"/>
  <c r="G142" i="15" s="1"/>
  <c r="G141" i="15"/>
  <c r="C141" i="15"/>
  <c r="F141" i="15" s="1"/>
  <c r="G140" i="15"/>
  <c r="F140" i="15"/>
  <c r="C140" i="15"/>
  <c r="C139" i="15"/>
  <c r="C138" i="15"/>
  <c r="G138" i="15" s="1"/>
  <c r="G137" i="15"/>
  <c r="C137" i="15"/>
  <c r="F137" i="15" s="1"/>
  <c r="G136" i="15"/>
  <c r="F136" i="15"/>
  <c r="C136" i="15"/>
  <c r="C135" i="15"/>
  <c r="C134" i="15"/>
  <c r="G134" i="15" s="1"/>
  <c r="G133" i="15"/>
  <c r="C133" i="15"/>
  <c r="F133" i="15" s="1"/>
  <c r="G132" i="15"/>
  <c r="F132" i="15"/>
  <c r="C132" i="15"/>
  <c r="C131" i="15"/>
  <c r="C130" i="15"/>
  <c r="G130" i="15" s="1"/>
  <c r="G129" i="15"/>
  <c r="C129" i="15"/>
  <c r="F129" i="15" s="1"/>
  <c r="G128" i="15"/>
  <c r="F128" i="15"/>
  <c r="C128" i="15"/>
  <c r="C127" i="15"/>
  <c r="C126" i="15"/>
  <c r="G126" i="15" s="1"/>
  <c r="G125" i="15"/>
  <c r="C125" i="15"/>
  <c r="F125" i="15" s="1"/>
  <c r="G124" i="15"/>
  <c r="F124" i="15"/>
  <c r="C124" i="15"/>
  <c r="C123" i="15"/>
  <c r="C122" i="15"/>
  <c r="G122" i="15" s="1"/>
  <c r="G121" i="15"/>
  <c r="C121" i="15"/>
  <c r="F121" i="15" s="1"/>
  <c r="G120" i="15"/>
  <c r="F120" i="15"/>
  <c r="C120" i="15"/>
  <c r="C119" i="15"/>
  <c r="C118" i="15"/>
  <c r="G118" i="15" s="1"/>
  <c r="G117" i="15"/>
  <c r="C117" i="15"/>
  <c r="F117" i="15" s="1"/>
  <c r="G116" i="15"/>
  <c r="F116" i="15"/>
  <c r="C116" i="15"/>
  <c r="C115" i="15"/>
  <c r="G115" i="15" s="1"/>
  <c r="C114" i="15"/>
  <c r="G113" i="15"/>
  <c r="C113" i="15"/>
  <c r="F113" i="15" s="1"/>
  <c r="G112" i="15"/>
  <c r="F112" i="15"/>
  <c r="C112" i="15"/>
  <c r="C111" i="15"/>
  <c r="G111" i="15" s="1"/>
  <c r="C110" i="15"/>
  <c r="G109" i="15"/>
  <c r="C109" i="15"/>
  <c r="F109" i="15" s="1"/>
  <c r="G108" i="15"/>
  <c r="F108" i="15"/>
  <c r="C108" i="15"/>
  <c r="C107" i="15"/>
  <c r="G107" i="15" s="1"/>
  <c r="C106" i="15"/>
  <c r="G105" i="15"/>
  <c r="C105" i="15"/>
  <c r="F105" i="15" s="1"/>
  <c r="G104" i="15"/>
  <c r="F104" i="15"/>
  <c r="C104" i="15"/>
  <c r="C103" i="15"/>
  <c r="G103" i="15" s="1"/>
  <c r="C102" i="15"/>
  <c r="G101" i="15"/>
  <c r="C101" i="15"/>
  <c r="F101" i="15" s="1"/>
  <c r="G100" i="15"/>
  <c r="F100" i="15"/>
  <c r="C100" i="15"/>
  <c r="C99" i="15"/>
  <c r="G99" i="15" s="1"/>
  <c r="C98" i="15"/>
  <c r="G97" i="15"/>
  <c r="C97" i="15"/>
  <c r="F97" i="15" s="1"/>
  <c r="G96" i="15"/>
  <c r="F96" i="15"/>
  <c r="C96" i="15"/>
  <c r="C95" i="15"/>
  <c r="G95" i="15" s="1"/>
  <c r="C94" i="15"/>
  <c r="G93" i="15"/>
  <c r="C93" i="15"/>
  <c r="F93" i="15" s="1"/>
  <c r="G92" i="15"/>
  <c r="F92" i="15"/>
  <c r="C92" i="15"/>
  <c r="C91" i="15"/>
  <c r="G91" i="15" s="1"/>
  <c r="C90" i="15"/>
  <c r="G89" i="15"/>
  <c r="C89" i="15"/>
  <c r="F89" i="15" s="1"/>
  <c r="G88" i="15"/>
  <c r="F88" i="15"/>
  <c r="C88" i="15"/>
  <c r="C87" i="15"/>
  <c r="G87" i="15" s="1"/>
  <c r="C86" i="15"/>
  <c r="G85" i="15"/>
  <c r="C85" i="15"/>
  <c r="F85" i="15" s="1"/>
  <c r="G84" i="15"/>
  <c r="F84" i="15"/>
  <c r="C84" i="15"/>
  <c r="C83" i="15"/>
  <c r="G83" i="15" s="1"/>
  <c r="C82" i="15"/>
  <c r="G81" i="15"/>
  <c r="C81" i="15"/>
  <c r="F81" i="15" s="1"/>
  <c r="G80" i="15"/>
  <c r="F80" i="15"/>
  <c r="C80" i="15"/>
  <c r="C79" i="15"/>
  <c r="G79" i="15" s="1"/>
  <c r="C78" i="15"/>
  <c r="G77" i="15"/>
  <c r="C77" i="15"/>
  <c r="F77" i="15" s="1"/>
  <c r="G76" i="15"/>
  <c r="F76" i="15"/>
  <c r="C76" i="15"/>
  <c r="C75" i="15"/>
  <c r="G75" i="15" s="1"/>
  <c r="C74" i="15"/>
  <c r="G73" i="15"/>
  <c r="C73" i="15"/>
  <c r="F73" i="15" s="1"/>
  <c r="G72" i="15"/>
  <c r="F72" i="15"/>
  <c r="C72" i="15"/>
  <c r="C71" i="15"/>
  <c r="G71" i="15" s="1"/>
  <c r="C70" i="15"/>
  <c r="G69" i="15"/>
  <c r="C69" i="15"/>
  <c r="F69" i="15" s="1"/>
  <c r="G68" i="15"/>
  <c r="F68" i="15"/>
  <c r="C68" i="15"/>
  <c r="C67" i="15"/>
  <c r="G67" i="15" s="1"/>
  <c r="C66" i="15"/>
  <c r="C65" i="15"/>
  <c r="G65" i="15" s="1"/>
  <c r="G64" i="15"/>
  <c r="C64" i="15"/>
  <c r="F64" i="15" s="1"/>
  <c r="G63" i="15"/>
  <c r="F63" i="15"/>
  <c r="C63" i="15"/>
  <c r="C62" i="15"/>
  <c r="G62" i="15" s="1"/>
  <c r="C61" i="15"/>
  <c r="G61" i="15" s="1"/>
  <c r="G60" i="15"/>
  <c r="C60" i="15"/>
  <c r="F60" i="15" s="1"/>
  <c r="G59" i="15"/>
  <c r="F59" i="15"/>
  <c r="C59" i="15"/>
  <c r="C58" i="15"/>
  <c r="G58" i="15" s="1"/>
  <c r="C57" i="15"/>
  <c r="G57" i="15" s="1"/>
  <c r="G56" i="15"/>
  <c r="C56" i="15"/>
  <c r="F56" i="15" s="1"/>
  <c r="G55" i="15"/>
  <c r="F55" i="15"/>
  <c r="C55" i="15"/>
  <c r="C54" i="15"/>
  <c r="G54" i="15" s="1"/>
  <c r="C53" i="15"/>
  <c r="G53" i="15" s="1"/>
  <c r="G52" i="15"/>
  <c r="C52" i="15"/>
  <c r="F52" i="15" s="1"/>
  <c r="G51" i="15"/>
  <c r="F51" i="15"/>
  <c r="C51" i="15"/>
  <c r="C50" i="15"/>
  <c r="G50" i="15" s="1"/>
  <c r="C49" i="15"/>
  <c r="G49" i="15" s="1"/>
  <c r="G48" i="15"/>
  <c r="C48" i="15"/>
  <c r="F48" i="15" s="1"/>
  <c r="G47" i="15"/>
  <c r="F47" i="15"/>
  <c r="C47" i="15"/>
  <c r="C46" i="15"/>
  <c r="G46" i="15" s="1"/>
  <c r="C45" i="15"/>
  <c r="G45" i="15" s="1"/>
  <c r="G44" i="15"/>
  <c r="C44" i="15"/>
  <c r="F44" i="15" s="1"/>
  <c r="G43" i="15"/>
  <c r="F43" i="15"/>
  <c r="C43" i="15"/>
  <c r="C42" i="15"/>
  <c r="G42" i="15" s="1"/>
  <c r="C41" i="15"/>
  <c r="G41" i="15" s="1"/>
  <c r="G40" i="15"/>
  <c r="C40" i="15"/>
  <c r="F40" i="15" s="1"/>
  <c r="G39" i="15"/>
  <c r="F39" i="15"/>
  <c r="C39" i="15"/>
  <c r="C38" i="15"/>
  <c r="G38" i="15" s="1"/>
  <c r="C37" i="15"/>
  <c r="G37" i="15" s="1"/>
  <c r="G36" i="15"/>
  <c r="C36" i="15"/>
  <c r="F36" i="15" s="1"/>
  <c r="G35" i="15"/>
  <c r="F35" i="15"/>
  <c r="C35" i="15"/>
  <c r="C34" i="15"/>
  <c r="G34" i="15" s="1"/>
  <c r="C33" i="15"/>
  <c r="G33" i="15" s="1"/>
  <c r="G32" i="15"/>
  <c r="C32" i="15"/>
  <c r="F32" i="15" s="1"/>
  <c r="G31" i="15"/>
  <c r="F31" i="15"/>
  <c r="C31" i="15"/>
  <c r="C30" i="15"/>
  <c r="G30" i="15" s="1"/>
  <c r="C29" i="15"/>
  <c r="G29" i="15" s="1"/>
  <c r="G28" i="15"/>
  <c r="C28" i="15"/>
  <c r="F28" i="15" s="1"/>
  <c r="G27" i="15"/>
  <c r="F27" i="15"/>
  <c r="C27" i="15"/>
  <c r="C26" i="15"/>
  <c r="G26" i="15" s="1"/>
  <c r="C25" i="15"/>
  <c r="G25" i="15" s="1"/>
  <c r="G24" i="15"/>
  <c r="C24" i="15"/>
  <c r="F24" i="15" s="1"/>
  <c r="G23" i="15"/>
  <c r="F23" i="15"/>
  <c r="C23" i="15"/>
  <c r="C22" i="15"/>
  <c r="G22" i="15" s="1"/>
  <c r="C21" i="15"/>
  <c r="G21" i="15" s="1"/>
  <c r="G20" i="15"/>
  <c r="C20" i="15"/>
  <c r="F20" i="15" s="1"/>
  <c r="G19" i="15"/>
  <c r="F19" i="15"/>
  <c r="C19" i="15"/>
  <c r="C18" i="15"/>
  <c r="G18" i="15" s="1"/>
  <c r="C17" i="15"/>
  <c r="G17" i="15" s="1"/>
  <c r="G16" i="15"/>
  <c r="C16" i="15"/>
  <c r="F16" i="15" s="1"/>
  <c r="G15" i="15"/>
  <c r="F15" i="15"/>
  <c r="C15" i="15"/>
  <c r="C14" i="15"/>
  <c r="G14" i="15" s="1"/>
  <c r="G13" i="15"/>
  <c r="F13" i="15"/>
  <c r="C428" i="14"/>
  <c r="G427" i="14"/>
  <c r="C427" i="14"/>
  <c r="F427" i="14" s="1"/>
  <c r="G426" i="14"/>
  <c r="F426" i="14"/>
  <c r="C426" i="14"/>
  <c r="C425" i="14"/>
  <c r="C424" i="14"/>
  <c r="G423" i="14"/>
  <c r="C423" i="14"/>
  <c r="F423" i="14" s="1"/>
  <c r="G422" i="14"/>
  <c r="F422" i="14"/>
  <c r="C422" i="14"/>
  <c r="C421" i="14"/>
  <c r="C420" i="14"/>
  <c r="G419" i="14"/>
  <c r="C419" i="14"/>
  <c r="F419" i="14" s="1"/>
  <c r="G418" i="14"/>
  <c r="F418" i="14"/>
  <c r="C418" i="14"/>
  <c r="C417" i="14"/>
  <c r="C416" i="14"/>
  <c r="G415" i="14"/>
  <c r="C415" i="14"/>
  <c r="F415" i="14" s="1"/>
  <c r="G414" i="14"/>
  <c r="F414" i="14"/>
  <c r="C414" i="14"/>
  <c r="C413" i="14"/>
  <c r="C412" i="14"/>
  <c r="G411" i="14"/>
  <c r="C411" i="14"/>
  <c r="F411" i="14" s="1"/>
  <c r="G410" i="14"/>
  <c r="F410" i="14"/>
  <c r="C410" i="14"/>
  <c r="C409" i="14"/>
  <c r="C408" i="14"/>
  <c r="G407" i="14"/>
  <c r="C407" i="14"/>
  <c r="F407" i="14" s="1"/>
  <c r="G406" i="14"/>
  <c r="F406" i="14"/>
  <c r="C406" i="14"/>
  <c r="C405" i="14"/>
  <c r="C404" i="14"/>
  <c r="G403" i="14"/>
  <c r="C403" i="14"/>
  <c r="F403" i="14" s="1"/>
  <c r="G402" i="14"/>
  <c r="F402" i="14"/>
  <c r="C402" i="14"/>
  <c r="C401" i="14"/>
  <c r="C400" i="14"/>
  <c r="G399" i="14"/>
  <c r="C399" i="14"/>
  <c r="F399" i="14" s="1"/>
  <c r="G398" i="14"/>
  <c r="F398" i="14"/>
  <c r="C398" i="14"/>
  <c r="C397" i="14"/>
  <c r="C396" i="14"/>
  <c r="G395" i="14"/>
  <c r="C395" i="14"/>
  <c r="F395" i="14" s="1"/>
  <c r="G394" i="14"/>
  <c r="F394" i="14"/>
  <c r="C394" i="14"/>
  <c r="C393" i="14"/>
  <c r="C392" i="14"/>
  <c r="G391" i="14"/>
  <c r="C391" i="14"/>
  <c r="F391" i="14" s="1"/>
  <c r="G390" i="14"/>
  <c r="F390" i="14"/>
  <c r="C390" i="14"/>
  <c r="C389" i="14"/>
  <c r="C388" i="14"/>
  <c r="G387" i="14"/>
  <c r="C387" i="14"/>
  <c r="F387" i="14" s="1"/>
  <c r="G386" i="14"/>
  <c r="F386" i="14"/>
  <c r="C386" i="14"/>
  <c r="C385" i="14"/>
  <c r="C384" i="14"/>
  <c r="G383" i="14"/>
  <c r="C383" i="14"/>
  <c r="F383" i="14" s="1"/>
  <c r="G382" i="14"/>
  <c r="F382" i="14"/>
  <c r="C382" i="14"/>
  <c r="C381" i="14"/>
  <c r="C380" i="14"/>
  <c r="G379" i="14"/>
  <c r="C379" i="14"/>
  <c r="F379" i="14" s="1"/>
  <c r="G378" i="14"/>
  <c r="F378" i="14"/>
  <c r="C378" i="14"/>
  <c r="C377" i="14"/>
  <c r="C376" i="14"/>
  <c r="G375" i="14"/>
  <c r="C375" i="14"/>
  <c r="F375" i="14" s="1"/>
  <c r="G374" i="14"/>
  <c r="F374" i="14"/>
  <c r="C374" i="14"/>
  <c r="C373" i="14"/>
  <c r="C372" i="14"/>
  <c r="G371" i="14"/>
  <c r="C371" i="14"/>
  <c r="F371" i="14" s="1"/>
  <c r="G370" i="14"/>
  <c r="F370" i="14"/>
  <c r="C370" i="14"/>
  <c r="C369" i="14"/>
  <c r="C368" i="14"/>
  <c r="G367" i="14"/>
  <c r="C367" i="14"/>
  <c r="F367" i="14" s="1"/>
  <c r="G366" i="14"/>
  <c r="F366" i="14"/>
  <c r="C366" i="14"/>
  <c r="C365" i="14"/>
  <c r="C364" i="14"/>
  <c r="G363" i="14"/>
  <c r="C363" i="14"/>
  <c r="F363" i="14" s="1"/>
  <c r="G362" i="14"/>
  <c r="F362" i="14"/>
  <c r="C362" i="14"/>
  <c r="C361" i="14"/>
  <c r="C360" i="14"/>
  <c r="G359" i="14"/>
  <c r="C359" i="14"/>
  <c r="F359" i="14" s="1"/>
  <c r="G358" i="14"/>
  <c r="F358" i="14"/>
  <c r="C358" i="14"/>
  <c r="C357" i="14"/>
  <c r="C356" i="14"/>
  <c r="G355" i="14"/>
  <c r="C355" i="14"/>
  <c r="F355" i="14" s="1"/>
  <c r="G354" i="14"/>
  <c r="F354" i="14"/>
  <c r="C354" i="14"/>
  <c r="C353" i="14"/>
  <c r="C352" i="14"/>
  <c r="G351" i="14"/>
  <c r="C351" i="14"/>
  <c r="F351" i="14" s="1"/>
  <c r="G350" i="14"/>
  <c r="F350" i="14"/>
  <c r="C350" i="14"/>
  <c r="C349" i="14"/>
  <c r="C348" i="14"/>
  <c r="G347" i="14"/>
  <c r="C347" i="14"/>
  <c r="F347" i="14" s="1"/>
  <c r="G346" i="14"/>
  <c r="F346" i="14"/>
  <c r="C346" i="14"/>
  <c r="C345" i="14"/>
  <c r="C344" i="14"/>
  <c r="G343" i="14"/>
  <c r="C343" i="14"/>
  <c r="F343" i="14" s="1"/>
  <c r="G342" i="14"/>
  <c r="F342" i="14"/>
  <c r="C342" i="14"/>
  <c r="C341" i="14"/>
  <c r="C340" i="14"/>
  <c r="G339" i="14"/>
  <c r="F339" i="14"/>
  <c r="C339" i="14"/>
  <c r="G338" i="14"/>
  <c r="F338" i="14"/>
  <c r="C338" i="14"/>
  <c r="F337" i="14"/>
  <c r="C337" i="14"/>
  <c r="G337" i="14" s="1"/>
  <c r="C336" i="14"/>
  <c r="G335" i="14"/>
  <c r="F335" i="14"/>
  <c r="C335" i="14"/>
  <c r="G334" i="14"/>
  <c r="F334" i="14"/>
  <c r="C334" i="14"/>
  <c r="F333" i="14"/>
  <c r="C333" i="14"/>
  <c r="G333" i="14" s="1"/>
  <c r="C332" i="14"/>
  <c r="G331" i="14"/>
  <c r="F331" i="14"/>
  <c r="C331" i="14"/>
  <c r="G330" i="14"/>
  <c r="F330" i="14"/>
  <c r="C330" i="14"/>
  <c r="C329" i="14"/>
  <c r="C328" i="14"/>
  <c r="G327" i="14"/>
  <c r="F327" i="14"/>
  <c r="C327" i="14"/>
  <c r="G326" i="14"/>
  <c r="F326" i="14"/>
  <c r="C326" i="14"/>
  <c r="F325" i="14"/>
  <c r="C325" i="14"/>
  <c r="G325" i="14" s="1"/>
  <c r="C324" i="14"/>
  <c r="G323" i="14"/>
  <c r="C323" i="14"/>
  <c r="F323" i="14" s="1"/>
  <c r="G322" i="14"/>
  <c r="F322" i="14"/>
  <c r="C322" i="14"/>
  <c r="F321" i="14"/>
  <c r="C321" i="14"/>
  <c r="G321" i="14" s="1"/>
  <c r="C320" i="14"/>
  <c r="G319" i="14"/>
  <c r="C319" i="14"/>
  <c r="F319" i="14" s="1"/>
  <c r="G318" i="14"/>
  <c r="F318" i="14"/>
  <c r="C318" i="14"/>
  <c r="F317" i="14"/>
  <c r="C317" i="14"/>
  <c r="G317" i="14" s="1"/>
  <c r="C316" i="14"/>
  <c r="G315" i="14"/>
  <c r="C315" i="14"/>
  <c r="F315" i="14" s="1"/>
  <c r="G314" i="14"/>
  <c r="F314" i="14"/>
  <c r="C314" i="14"/>
  <c r="F313" i="14"/>
  <c r="C313" i="14"/>
  <c r="G313" i="14" s="1"/>
  <c r="C312" i="14"/>
  <c r="G311" i="14"/>
  <c r="C311" i="14"/>
  <c r="F311" i="14" s="1"/>
  <c r="G310" i="14"/>
  <c r="F310" i="14"/>
  <c r="C310" i="14"/>
  <c r="F309" i="14"/>
  <c r="C309" i="14"/>
  <c r="G309" i="14" s="1"/>
  <c r="C308" i="14"/>
  <c r="G307" i="14"/>
  <c r="C307" i="14"/>
  <c r="F307" i="14" s="1"/>
  <c r="G306" i="14"/>
  <c r="F306" i="14"/>
  <c r="C306" i="14"/>
  <c r="F305" i="14"/>
  <c r="C305" i="14"/>
  <c r="G305" i="14" s="1"/>
  <c r="C304" i="14"/>
  <c r="G303" i="14"/>
  <c r="C303" i="14"/>
  <c r="F303" i="14" s="1"/>
  <c r="G302" i="14"/>
  <c r="F302" i="14"/>
  <c r="C302" i="14"/>
  <c r="F301" i="14"/>
  <c r="C301" i="14"/>
  <c r="G301" i="14" s="1"/>
  <c r="C300" i="14"/>
  <c r="G299" i="14"/>
  <c r="C299" i="14"/>
  <c r="F299" i="14" s="1"/>
  <c r="G298" i="14"/>
  <c r="F298" i="14"/>
  <c r="C298" i="14"/>
  <c r="F297" i="14"/>
  <c r="C297" i="14"/>
  <c r="G297" i="14" s="1"/>
  <c r="C296" i="14"/>
  <c r="G295" i="14"/>
  <c r="C295" i="14"/>
  <c r="F295" i="14" s="1"/>
  <c r="G294" i="14"/>
  <c r="F294" i="14"/>
  <c r="C294" i="14"/>
  <c r="F293" i="14"/>
  <c r="C293" i="14"/>
  <c r="G293" i="14" s="1"/>
  <c r="C292" i="14"/>
  <c r="G291" i="14"/>
  <c r="C291" i="14"/>
  <c r="F291" i="14" s="1"/>
  <c r="G290" i="14"/>
  <c r="F290" i="14"/>
  <c r="C290" i="14"/>
  <c r="F289" i="14"/>
  <c r="C289" i="14"/>
  <c r="G289" i="14" s="1"/>
  <c r="C288" i="14"/>
  <c r="G287" i="14"/>
  <c r="C287" i="14"/>
  <c r="F287" i="14" s="1"/>
  <c r="G286" i="14"/>
  <c r="F286" i="14"/>
  <c r="C286" i="14"/>
  <c r="F285" i="14"/>
  <c r="C285" i="14"/>
  <c r="G285" i="14" s="1"/>
  <c r="C284" i="14"/>
  <c r="G283" i="14"/>
  <c r="C283" i="14"/>
  <c r="F283" i="14" s="1"/>
  <c r="G282" i="14"/>
  <c r="F282" i="14"/>
  <c r="C282" i="14"/>
  <c r="F281" i="14"/>
  <c r="C281" i="14"/>
  <c r="G281" i="14" s="1"/>
  <c r="C280" i="14"/>
  <c r="G279" i="14"/>
  <c r="C279" i="14"/>
  <c r="F279" i="14" s="1"/>
  <c r="G278" i="14"/>
  <c r="F278" i="14"/>
  <c r="C278" i="14"/>
  <c r="F277" i="14"/>
  <c r="C277" i="14"/>
  <c r="G277" i="14" s="1"/>
  <c r="C276" i="14"/>
  <c r="G275" i="14"/>
  <c r="C275" i="14"/>
  <c r="F275" i="14" s="1"/>
  <c r="G274" i="14"/>
  <c r="F274" i="14"/>
  <c r="C274" i="14"/>
  <c r="F273" i="14"/>
  <c r="C273" i="14"/>
  <c r="G273" i="14" s="1"/>
  <c r="C272" i="14"/>
  <c r="G271" i="14"/>
  <c r="C271" i="14"/>
  <c r="F271" i="14" s="1"/>
  <c r="G270" i="14"/>
  <c r="F270" i="14"/>
  <c r="C270" i="14"/>
  <c r="F269" i="14"/>
  <c r="C269" i="14"/>
  <c r="G269" i="14" s="1"/>
  <c r="C268" i="14"/>
  <c r="G267" i="14"/>
  <c r="C267" i="14"/>
  <c r="F267" i="14" s="1"/>
  <c r="G266" i="14"/>
  <c r="F266" i="14"/>
  <c r="C266" i="14"/>
  <c r="F265" i="14"/>
  <c r="C265" i="14"/>
  <c r="G265" i="14" s="1"/>
  <c r="C264" i="14"/>
  <c r="G263" i="14"/>
  <c r="C263" i="14"/>
  <c r="F263" i="14" s="1"/>
  <c r="G262" i="14"/>
  <c r="F262" i="14"/>
  <c r="C262" i="14"/>
  <c r="F261" i="14"/>
  <c r="C261" i="14"/>
  <c r="G261" i="14" s="1"/>
  <c r="C260" i="14"/>
  <c r="C259" i="14"/>
  <c r="G258" i="14"/>
  <c r="F258" i="14"/>
  <c r="C258" i="14"/>
  <c r="G257" i="14"/>
  <c r="F257" i="14"/>
  <c r="C257" i="14"/>
  <c r="C256" i="14"/>
  <c r="G256" i="14" s="1"/>
  <c r="C255" i="14"/>
  <c r="G254" i="14"/>
  <c r="F254" i="14"/>
  <c r="C254" i="14"/>
  <c r="G253" i="14"/>
  <c r="F253" i="14"/>
  <c r="C253" i="14"/>
  <c r="C252" i="14"/>
  <c r="G252" i="14" s="1"/>
  <c r="C251" i="14"/>
  <c r="G250" i="14"/>
  <c r="F250" i="14"/>
  <c r="C250" i="14"/>
  <c r="G249" i="14"/>
  <c r="F249" i="14"/>
  <c r="C249" i="14"/>
  <c r="F248" i="14"/>
  <c r="C248" i="14"/>
  <c r="G248" i="14" s="1"/>
  <c r="C247" i="14"/>
  <c r="G246" i="14"/>
  <c r="F246" i="14"/>
  <c r="C246" i="14"/>
  <c r="G245" i="14"/>
  <c r="F245" i="14"/>
  <c r="C245" i="14"/>
  <c r="F244" i="14"/>
  <c r="C244" i="14"/>
  <c r="G244" i="14" s="1"/>
  <c r="C243" i="14"/>
  <c r="G242" i="14"/>
  <c r="F242" i="14"/>
  <c r="C242" i="14"/>
  <c r="G241" i="14"/>
  <c r="F241" i="14"/>
  <c r="C241" i="14"/>
  <c r="C240" i="14"/>
  <c r="G240" i="14" s="1"/>
  <c r="C239" i="14"/>
  <c r="G238" i="14"/>
  <c r="F238" i="14"/>
  <c r="C238" i="14"/>
  <c r="G237" i="14"/>
  <c r="F237" i="14"/>
  <c r="C237" i="14"/>
  <c r="C236" i="14"/>
  <c r="G236" i="14" s="1"/>
  <c r="C235" i="14"/>
  <c r="G234" i="14"/>
  <c r="F234" i="14"/>
  <c r="C234" i="14"/>
  <c r="G233" i="14"/>
  <c r="F233" i="14"/>
  <c r="C233" i="14"/>
  <c r="F232" i="14"/>
  <c r="C232" i="14"/>
  <c r="G232" i="14" s="1"/>
  <c r="C231" i="14"/>
  <c r="G230" i="14"/>
  <c r="F230" i="14"/>
  <c r="C230" i="14"/>
  <c r="G229" i="14"/>
  <c r="F229" i="14"/>
  <c r="C229" i="14"/>
  <c r="F228" i="14"/>
  <c r="C228" i="14"/>
  <c r="G228" i="14" s="1"/>
  <c r="C227" i="14"/>
  <c r="G226" i="14"/>
  <c r="F226" i="14"/>
  <c r="C226" i="14"/>
  <c r="G225" i="14"/>
  <c r="F225" i="14"/>
  <c r="C225" i="14"/>
  <c r="C224" i="14"/>
  <c r="G224" i="14" s="1"/>
  <c r="C223" i="14"/>
  <c r="G222" i="14"/>
  <c r="F222" i="14"/>
  <c r="C222" i="14"/>
  <c r="G221" i="14"/>
  <c r="F221" i="14"/>
  <c r="C221" i="14"/>
  <c r="C220" i="14"/>
  <c r="G220" i="14" s="1"/>
  <c r="C219" i="14"/>
  <c r="G218" i="14"/>
  <c r="F218" i="14"/>
  <c r="C218" i="14"/>
  <c r="G217" i="14"/>
  <c r="F217" i="14"/>
  <c r="C217" i="14"/>
  <c r="F216" i="14"/>
  <c r="C216" i="14"/>
  <c r="G216" i="14" s="1"/>
  <c r="C215" i="14"/>
  <c r="G214" i="14"/>
  <c r="F214" i="14"/>
  <c r="C214" i="14"/>
  <c r="G213" i="14"/>
  <c r="F213" i="14"/>
  <c r="C213" i="14"/>
  <c r="F212" i="14"/>
  <c r="C212" i="14"/>
  <c r="G212" i="14" s="1"/>
  <c r="C211" i="14"/>
  <c r="G210" i="14"/>
  <c r="F210" i="14"/>
  <c r="C210" i="14"/>
  <c r="G209" i="14"/>
  <c r="F209" i="14"/>
  <c r="C209" i="14"/>
  <c r="C208" i="14"/>
  <c r="G208" i="14" s="1"/>
  <c r="C207" i="14"/>
  <c r="G206" i="14"/>
  <c r="F206" i="14"/>
  <c r="C206" i="14"/>
  <c r="G205" i="14"/>
  <c r="F205" i="14"/>
  <c r="C205" i="14"/>
  <c r="C204" i="14"/>
  <c r="G204" i="14" s="1"/>
  <c r="C203" i="14"/>
  <c r="G202" i="14"/>
  <c r="F202" i="14"/>
  <c r="C202" i="14"/>
  <c r="G201" i="14"/>
  <c r="F201" i="14"/>
  <c r="C201" i="14"/>
  <c r="F200" i="14"/>
  <c r="C200" i="14"/>
  <c r="G200" i="14" s="1"/>
  <c r="C199" i="14"/>
  <c r="G198" i="14"/>
  <c r="F198" i="14"/>
  <c r="C198" i="14"/>
  <c r="G197" i="14"/>
  <c r="F197" i="14"/>
  <c r="C197" i="14"/>
  <c r="F196" i="14"/>
  <c r="C196" i="14"/>
  <c r="G196" i="14" s="1"/>
  <c r="C195" i="14"/>
  <c r="G194" i="14"/>
  <c r="F194" i="14"/>
  <c r="C194" i="14"/>
  <c r="G193" i="14"/>
  <c r="F193" i="14"/>
  <c r="C193" i="14"/>
  <c r="C192" i="14"/>
  <c r="G192" i="14" s="1"/>
  <c r="C191" i="14"/>
  <c r="G190" i="14"/>
  <c r="F190" i="14"/>
  <c r="C190" i="14"/>
  <c r="G189" i="14"/>
  <c r="F189" i="14"/>
  <c r="C189" i="14"/>
  <c r="C188" i="14"/>
  <c r="G188" i="14" s="1"/>
  <c r="C187" i="14"/>
  <c r="G186" i="14"/>
  <c r="F186" i="14"/>
  <c r="C186" i="14"/>
  <c r="G185" i="14"/>
  <c r="F185" i="14"/>
  <c r="C185" i="14"/>
  <c r="F184" i="14"/>
  <c r="C184" i="14"/>
  <c r="G184" i="14" s="1"/>
  <c r="C183" i="14"/>
  <c r="G182" i="14"/>
  <c r="F182" i="14"/>
  <c r="C182" i="14"/>
  <c r="G181" i="14"/>
  <c r="F181" i="14"/>
  <c r="C181" i="14"/>
  <c r="F180" i="14"/>
  <c r="C180" i="14"/>
  <c r="G180" i="14" s="1"/>
  <c r="C179" i="14"/>
  <c r="G178" i="14"/>
  <c r="F178" i="14"/>
  <c r="C178" i="14"/>
  <c r="G177" i="14"/>
  <c r="F177" i="14"/>
  <c r="C177" i="14"/>
  <c r="C176" i="14"/>
  <c r="G176" i="14" s="1"/>
  <c r="C175" i="14"/>
  <c r="G174" i="14"/>
  <c r="F174" i="14"/>
  <c r="C174" i="14"/>
  <c r="G173" i="14"/>
  <c r="F173" i="14"/>
  <c r="C173" i="14"/>
  <c r="C172" i="14"/>
  <c r="G172" i="14" s="1"/>
  <c r="C171" i="14"/>
  <c r="G170" i="14"/>
  <c r="F170" i="14"/>
  <c r="C170" i="14"/>
  <c r="G169" i="14"/>
  <c r="F169" i="14"/>
  <c r="C169" i="14"/>
  <c r="F168" i="14"/>
  <c r="C168" i="14"/>
  <c r="G168" i="14" s="1"/>
  <c r="C167" i="14"/>
  <c r="G166" i="14"/>
  <c r="F166" i="14"/>
  <c r="C166" i="14"/>
  <c r="G165" i="14"/>
  <c r="F165" i="14"/>
  <c r="C165" i="14"/>
  <c r="F164" i="14"/>
  <c r="C164" i="14"/>
  <c r="G164" i="14" s="1"/>
  <c r="C163" i="14"/>
  <c r="G162" i="14"/>
  <c r="F162" i="14"/>
  <c r="C162" i="14"/>
  <c r="G161" i="14"/>
  <c r="F161" i="14"/>
  <c r="C161" i="14"/>
  <c r="C160" i="14"/>
  <c r="G160" i="14" s="1"/>
  <c r="C159" i="14"/>
  <c r="G158" i="14"/>
  <c r="F158" i="14"/>
  <c r="C158" i="14"/>
  <c r="G157" i="14"/>
  <c r="F157" i="14"/>
  <c r="C157" i="14"/>
  <c r="C156" i="14"/>
  <c r="G156" i="14" s="1"/>
  <c r="C155" i="14"/>
  <c r="G154" i="14"/>
  <c r="F154" i="14"/>
  <c r="C154" i="14"/>
  <c r="G153" i="14"/>
  <c r="F153" i="14"/>
  <c r="C153" i="14"/>
  <c r="F152" i="14"/>
  <c r="C152" i="14"/>
  <c r="G152" i="14" s="1"/>
  <c r="C151" i="14"/>
  <c r="G150" i="14"/>
  <c r="F150" i="14"/>
  <c r="C150" i="14"/>
  <c r="G149" i="14"/>
  <c r="F149" i="14"/>
  <c r="C149" i="14"/>
  <c r="F148" i="14"/>
  <c r="C148" i="14"/>
  <c r="G148" i="14" s="1"/>
  <c r="C147" i="14"/>
  <c r="G146" i="14"/>
  <c r="F146" i="14"/>
  <c r="C146" i="14"/>
  <c r="G145" i="14"/>
  <c r="F145" i="14"/>
  <c r="C145" i="14"/>
  <c r="C144" i="14"/>
  <c r="G144" i="14" s="1"/>
  <c r="C143" i="14"/>
  <c r="G142" i="14"/>
  <c r="F142" i="14"/>
  <c r="C142" i="14"/>
  <c r="G141" i="14"/>
  <c r="F141" i="14"/>
  <c r="C141" i="14"/>
  <c r="C140" i="14"/>
  <c r="G140" i="14" s="1"/>
  <c r="C139" i="14"/>
  <c r="G138" i="14"/>
  <c r="F138" i="14"/>
  <c r="C138" i="14"/>
  <c r="G137" i="14"/>
  <c r="F137" i="14"/>
  <c r="C137" i="14"/>
  <c r="F136" i="14"/>
  <c r="C136" i="14"/>
  <c r="G136" i="14" s="1"/>
  <c r="C135" i="14"/>
  <c r="G134" i="14"/>
  <c r="F134" i="14"/>
  <c r="C134" i="14"/>
  <c r="G133" i="14"/>
  <c r="F133" i="14"/>
  <c r="C133" i="14"/>
  <c r="F132" i="14"/>
  <c r="C132" i="14"/>
  <c r="G132" i="14" s="1"/>
  <c r="C131" i="14"/>
  <c r="G130" i="14"/>
  <c r="F130" i="14"/>
  <c r="C130" i="14"/>
  <c r="G129" i="14"/>
  <c r="F129" i="14"/>
  <c r="C129" i="14"/>
  <c r="C128" i="14"/>
  <c r="G128" i="14" s="1"/>
  <c r="C127" i="14"/>
  <c r="G126" i="14"/>
  <c r="F126" i="14"/>
  <c r="C126" i="14"/>
  <c r="G125" i="14"/>
  <c r="F125" i="14"/>
  <c r="C125" i="14"/>
  <c r="C124" i="14"/>
  <c r="G124" i="14" s="1"/>
  <c r="C123" i="14"/>
  <c r="G122" i="14"/>
  <c r="F122" i="14"/>
  <c r="C122" i="14"/>
  <c r="G121" i="14"/>
  <c r="F121" i="14"/>
  <c r="C121" i="14"/>
  <c r="F120" i="14"/>
  <c r="C120" i="14"/>
  <c r="G120" i="14" s="1"/>
  <c r="C119" i="14"/>
  <c r="G118" i="14"/>
  <c r="F118" i="14"/>
  <c r="C118" i="14"/>
  <c r="G117" i="14"/>
  <c r="F117" i="14"/>
  <c r="C117" i="14"/>
  <c r="F116" i="14"/>
  <c r="C116" i="14"/>
  <c r="G116" i="14" s="1"/>
  <c r="C115" i="14"/>
  <c r="G114" i="14"/>
  <c r="F114" i="14"/>
  <c r="C114" i="14"/>
  <c r="G113" i="14"/>
  <c r="F113" i="14"/>
  <c r="C113" i="14"/>
  <c r="C112" i="14"/>
  <c r="G112" i="14" s="1"/>
  <c r="C111" i="14"/>
  <c r="G110" i="14"/>
  <c r="F110" i="14"/>
  <c r="C110" i="14"/>
  <c r="G109" i="14"/>
  <c r="F109" i="14"/>
  <c r="C109" i="14"/>
  <c r="C108" i="14"/>
  <c r="G108" i="14" s="1"/>
  <c r="C107" i="14"/>
  <c r="G106" i="14"/>
  <c r="F106" i="14"/>
  <c r="C106" i="14"/>
  <c r="G105" i="14"/>
  <c r="F105" i="14"/>
  <c r="C105" i="14"/>
  <c r="F104" i="14"/>
  <c r="C104" i="14"/>
  <c r="G104" i="14" s="1"/>
  <c r="C103" i="14"/>
  <c r="G102" i="14"/>
  <c r="F102" i="14"/>
  <c r="C102" i="14"/>
  <c r="G101" i="14"/>
  <c r="F101" i="14"/>
  <c r="C101" i="14"/>
  <c r="F100" i="14"/>
  <c r="C100" i="14"/>
  <c r="G100" i="14" s="1"/>
  <c r="C99" i="14"/>
  <c r="G98" i="14"/>
  <c r="F98" i="14"/>
  <c r="C98" i="14"/>
  <c r="G97" i="14"/>
  <c r="F97" i="14"/>
  <c r="C97" i="14"/>
  <c r="C96" i="14"/>
  <c r="G96" i="14" s="1"/>
  <c r="C95" i="14"/>
  <c r="G94" i="14"/>
  <c r="F94" i="14"/>
  <c r="C94" i="14"/>
  <c r="G93" i="14"/>
  <c r="F93" i="14"/>
  <c r="C93" i="14"/>
  <c r="C92" i="14"/>
  <c r="G92" i="14" s="1"/>
  <c r="C91" i="14"/>
  <c r="G90" i="14"/>
  <c r="F90" i="14"/>
  <c r="C90" i="14"/>
  <c r="G89" i="14"/>
  <c r="F89" i="14"/>
  <c r="C89" i="14"/>
  <c r="F88" i="14"/>
  <c r="C88" i="14"/>
  <c r="G88" i="14" s="1"/>
  <c r="C87" i="14"/>
  <c r="G86" i="14"/>
  <c r="F86" i="14"/>
  <c r="C86" i="14"/>
  <c r="G85" i="14"/>
  <c r="F85" i="14"/>
  <c r="C85" i="14"/>
  <c r="F84" i="14"/>
  <c r="C84" i="14"/>
  <c r="G84" i="14" s="1"/>
  <c r="C83" i="14"/>
  <c r="G82" i="14"/>
  <c r="F82" i="14"/>
  <c r="C82" i="14"/>
  <c r="G81" i="14"/>
  <c r="F81" i="14"/>
  <c r="C81" i="14"/>
  <c r="C80" i="14"/>
  <c r="G80" i="14" s="1"/>
  <c r="C79" i="14"/>
  <c r="G78" i="14"/>
  <c r="F78" i="14"/>
  <c r="C78" i="14"/>
  <c r="G77" i="14"/>
  <c r="F77" i="14"/>
  <c r="C77" i="14"/>
  <c r="C76" i="14"/>
  <c r="G76" i="14" s="1"/>
  <c r="C75" i="14"/>
  <c r="G74" i="14"/>
  <c r="F74" i="14"/>
  <c r="C74" i="14"/>
  <c r="G73" i="14"/>
  <c r="F73" i="14"/>
  <c r="C73" i="14"/>
  <c r="F72" i="14"/>
  <c r="C72" i="14"/>
  <c r="G72" i="14" s="1"/>
  <c r="C71" i="14"/>
  <c r="G70" i="14"/>
  <c r="F70" i="14"/>
  <c r="C70" i="14"/>
  <c r="G69" i="14"/>
  <c r="F69" i="14"/>
  <c r="C69" i="14"/>
  <c r="F68" i="14"/>
  <c r="C68" i="14"/>
  <c r="G68" i="14" s="1"/>
  <c r="C67" i="14"/>
  <c r="G66" i="14"/>
  <c r="F66" i="14"/>
  <c r="C66" i="14"/>
  <c r="G65" i="14"/>
  <c r="F65" i="14"/>
  <c r="C65" i="14"/>
  <c r="C64" i="14"/>
  <c r="G64" i="14" s="1"/>
  <c r="C63" i="14"/>
  <c r="G62" i="14"/>
  <c r="F62" i="14"/>
  <c r="C62" i="14"/>
  <c r="G61" i="14"/>
  <c r="F61" i="14"/>
  <c r="C61" i="14"/>
  <c r="C60" i="14"/>
  <c r="G60" i="14" s="1"/>
  <c r="C59" i="14"/>
  <c r="G58" i="14"/>
  <c r="F58" i="14"/>
  <c r="C58" i="14"/>
  <c r="G57" i="14"/>
  <c r="F57" i="14"/>
  <c r="C57" i="14"/>
  <c r="F56" i="14"/>
  <c r="C56" i="14"/>
  <c r="G56" i="14" s="1"/>
  <c r="C55" i="14"/>
  <c r="G54" i="14"/>
  <c r="F54" i="14"/>
  <c r="C54" i="14"/>
  <c r="G53" i="14"/>
  <c r="F53" i="14"/>
  <c r="C53" i="14"/>
  <c r="F52" i="14"/>
  <c r="C52" i="14"/>
  <c r="G52" i="14" s="1"/>
  <c r="C51" i="14"/>
  <c r="G50" i="14"/>
  <c r="F50" i="14"/>
  <c r="C50" i="14"/>
  <c r="G49" i="14"/>
  <c r="F49" i="14"/>
  <c r="C49" i="14"/>
  <c r="C48" i="14"/>
  <c r="G48" i="14" s="1"/>
  <c r="C47" i="14"/>
  <c r="G46" i="14"/>
  <c r="F46" i="14"/>
  <c r="C46" i="14"/>
  <c r="G45" i="14"/>
  <c r="F45" i="14"/>
  <c r="C45" i="14"/>
  <c r="C44" i="14"/>
  <c r="G44" i="14" s="1"/>
  <c r="C43" i="14"/>
  <c r="G42" i="14"/>
  <c r="F42" i="14"/>
  <c r="C42" i="14"/>
  <c r="G41" i="14"/>
  <c r="F41" i="14"/>
  <c r="C41" i="14"/>
  <c r="F40" i="14"/>
  <c r="C40" i="14"/>
  <c r="G40" i="14" s="1"/>
  <c r="C39" i="14"/>
  <c r="G38" i="14"/>
  <c r="F38" i="14"/>
  <c r="C38" i="14"/>
  <c r="G37" i="14"/>
  <c r="F37" i="14"/>
  <c r="C37" i="14"/>
  <c r="F36" i="14"/>
  <c r="C36" i="14"/>
  <c r="G36" i="14" s="1"/>
  <c r="C35" i="14"/>
  <c r="G34" i="14"/>
  <c r="F34" i="14"/>
  <c r="C34" i="14"/>
  <c r="G33" i="14"/>
  <c r="F33" i="14"/>
  <c r="C33" i="14"/>
  <c r="C32" i="14"/>
  <c r="G32" i="14" s="1"/>
  <c r="C31" i="14"/>
  <c r="G30" i="14"/>
  <c r="F30" i="14"/>
  <c r="C30" i="14"/>
  <c r="G29" i="14"/>
  <c r="F29" i="14"/>
  <c r="C29" i="14"/>
  <c r="C28" i="14"/>
  <c r="G28" i="14" s="1"/>
  <c r="C27" i="14"/>
  <c r="G26" i="14"/>
  <c r="F26" i="14"/>
  <c r="C26" i="14"/>
  <c r="G25" i="14"/>
  <c r="F25" i="14"/>
  <c r="C25" i="14"/>
  <c r="F24" i="14"/>
  <c r="C24" i="14"/>
  <c r="G24" i="14" s="1"/>
  <c r="C23" i="14"/>
  <c r="G22" i="14"/>
  <c r="F22" i="14"/>
  <c r="C22" i="14"/>
  <c r="G21" i="14"/>
  <c r="F21" i="14"/>
  <c r="C21" i="14"/>
  <c r="F20" i="14"/>
  <c r="C20" i="14"/>
  <c r="G20" i="14" s="1"/>
  <c r="C19" i="14"/>
  <c r="G18" i="14"/>
  <c r="F18" i="14"/>
  <c r="C18" i="14"/>
  <c r="G17" i="14"/>
  <c r="F17" i="14"/>
  <c r="C17" i="14"/>
  <c r="C16" i="14"/>
  <c r="G16" i="14" s="1"/>
  <c r="C15" i="14"/>
  <c r="G14" i="14"/>
  <c r="F14" i="14"/>
  <c r="C14" i="14"/>
  <c r="G13" i="14"/>
  <c r="F13" i="14"/>
  <c r="C983" i="13"/>
  <c r="F982" i="13"/>
  <c r="C982" i="13"/>
  <c r="G982" i="13" s="1"/>
  <c r="G981" i="13"/>
  <c r="C981" i="13"/>
  <c r="F981" i="13" s="1"/>
  <c r="G980" i="13"/>
  <c r="F980" i="13"/>
  <c r="C980" i="13"/>
  <c r="C979" i="13"/>
  <c r="F978" i="13"/>
  <c r="C978" i="13"/>
  <c r="G978" i="13" s="1"/>
  <c r="G977" i="13"/>
  <c r="C977" i="13"/>
  <c r="F977" i="13" s="1"/>
  <c r="G976" i="13"/>
  <c r="F976" i="13"/>
  <c r="C976" i="13"/>
  <c r="C975" i="13"/>
  <c r="F974" i="13"/>
  <c r="C974" i="13"/>
  <c r="G974" i="13" s="1"/>
  <c r="G973" i="13"/>
  <c r="C973" i="13"/>
  <c r="F973" i="13" s="1"/>
  <c r="G972" i="13"/>
  <c r="F972" i="13"/>
  <c r="C972" i="13"/>
  <c r="C971" i="13"/>
  <c r="F970" i="13"/>
  <c r="C970" i="13"/>
  <c r="G970" i="13" s="1"/>
  <c r="G969" i="13"/>
  <c r="C969" i="13"/>
  <c r="F969" i="13" s="1"/>
  <c r="G968" i="13"/>
  <c r="F968" i="13"/>
  <c r="C968" i="13"/>
  <c r="C967" i="13"/>
  <c r="F966" i="13"/>
  <c r="C966" i="13"/>
  <c r="G966" i="13" s="1"/>
  <c r="G965" i="13"/>
  <c r="C965" i="13"/>
  <c r="F965" i="13" s="1"/>
  <c r="G964" i="13"/>
  <c r="F964" i="13"/>
  <c r="C964" i="13"/>
  <c r="C963" i="13"/>
  <c r="F962" i="13"/>
  <c r="C962" i="13"/>
  <c r="G962" i="13" s="1"/>
  <c r="G961" i="13"/>
  <c r="C961" i="13"/>
  <c r="F961" i="13" s="1"/>
  <c r="F960" i="13"/>
  <c r="C960" i="13"/>
  <c r="G960" i="13" s="1"/>
  <c r="C959" i="13"/>
  <c r="F958" i="13"/>
  <c r="C958" i="13"/>
  <c r="G958" i="13" s="1"/>
  <c r="G957" i="13"/>
  <c r="C957" i="13"/>
  <c r="F957" i="13" s="1"/>
  <c r="F956" i="13"/>
  <c r="C956" i="13"/>
  <c r="G956" i="13" s="1"/>
  <c r="C955" i="13"/>
  <c r="F954" i="13"/>
  <c r="C954" i="13"/>
  <c r="G954" i="13" s="1"/>
  <c r="G953" i="13"/>
  <c r="C953" i="13"/>
  <c r="F953" i="13" s="1"/>
  <c r="F952" i="13"/>
  <c r="C952" i="13"/>
  <c r="G952" i="13" s="1"/>
  <c r="C951" i="13"/>
  <c r="F950" i="13"/>
  <c r="C950" i="13"/>
  <c r="G950" i="13" s="1"/>
  <c r="G949" i="13"/>
  <c r="C949" i="13"/>
  <c r="F949" i="13" s="1"/>
  <c r="F948" i="13"/>
  <c r="C948" i="13"/>
  <c r="G948" i="13" s="1"/>
  <c r="C947" i="13"/>
  <c r="F946" i="13"/>
  <c r="C946" i="13"/>
  <c r="G946" i="13" s="1"/>
  <c r="G945" i="13"/>
  <c r="C945" i="13"/>
  <c r="F945" i="13" s="1"/>
  <c r="F944" i="13"/>
  <c r="C944" i="13"/>
  <c r="G944" i="13" s="1"/>
  <c r="C943" i="13"/>
  <c r="F942" i="13"/>
  <c r="C942" i="13"/>
  <c r="G942" i="13" s="1"/>
  <c r="G941" i="13"/>
  <c r="C941" i="13"/>
  <c r="F941" i="13" s="1"/>
  <c r="F940" i="13"/>
  <c r="C940" i="13"/>
  <c r="G940" i="13" s="1"/>
  <c r="C939" i="13"/>
  <c r="F938" i="13"/>
  <c r="C938" i="13"/>
  <c r="G938" i="13" s="1"/>
  <c r="G937" i="13"/>
  <c r="C937" i="13"/>
  <c r="F937" i="13" s="1"/>
  <c r="F936" i="13"/>
  <c r="C936" i="13"/>
  <c r="G936" i="13" s="1"/>
  <c r="C935" i="13"/>
  <c r="F934" i="13"/>
  <c r="C934" i="13"/>
  <c r="G934" i="13" s="1"/>
  <c r="G933" i="13"/>
  <c r="C933" i="13"/>
  <c r="F933" i="13" s="1"/>
  <c r="F932" i="13"/>
  <c r="C932" i="13"/>
  <c r="G932" i="13" s="1"/>
  <c r="C931" i="13"/>
  <c r="F930" i="13"/>
  <c r="C930" i="13"/>
  <c r="G930" i="13" s="1"/>
  <c r="G929" i="13"/>
  <c r="C929" i="13"/>
  <c r="F929" i="13" s="1"/>
  <c r="F928" i="13"/>
  <c r="C928" i="13"/>
  <c r="G928" i="13" s="1"/>
  <c r="C927" i="13"/>
  <c r="F926" i="13"/>
  <c r="C926" i="13"/>
  <c r="G926" i="13" s="1"/>
  <c r="G925" i="13"/>
  <c r="C925" i="13"/>
  <c r="F925" i="13" s="1"/>
  <c r="F924" i="13"/>
  <c r="C924" i="13"/>
  <c r="G924" i="13" s="1"/>
  <c r="C923" i="13"/>
  <c r="F922" i="13"/>
  <c r="C922" i="13"/>
  <c r="G922" i="13" s="1"/>
  <c r="G921" i="13"/>
  <c r="C921" i="13"/>
  <c r="F921" i="13" s="1"/>
  <c r="F920" i="13"/>
  <c r="C920" i="13"/>
  <c r="G920" i="13" s="1"/>
  <c r="C919" i="13"/>
  <c r="F918" i="13"/>
  <c r="C918" i="13"/>
  <c r="G918" i="13" s="1"/>
  <c r="G917" i="13"/>
  <c r="C917" i="13"/>
  <c r="F917" i="13" s="1"/>
  <c r="F916" i="13"/>
  <c r="C916" i="13"/>
  <c r="G916" i="13" s="1"/>
  <c r="C915" i="13"/>
  <c r="F914" i="13"/>
  <c r="C914" i="13"/>
  <c r="G914" i="13" s="1"/>
  <c r="G913" i="13"/>
  <c r="C913" i="13"/>
  <c r="F913" i="13" s="1"/>
  <c r="F912" i="13"/>
  <c r="C912" i="13"/>
  <c r="G912" i="13" s="1"/>
  <c r="C911" i="13"/>
  <c r="F910" i="13"/>
  <c r="C910" i="13"/>
  <c r="G910" i="13" s="1"/>
  <c r="G909" i="13"/>
  <c r="C909" i="13"/>
  <c r="F909" i="13" s="1"/>
  <c r="F908" i="13"/>
  <c r="C908" i="13"/>
  <c r="G908" i="13" s="1"/>
  <c r="C907" i="13"/>
  <c r="F906" i="13"/>
  <c r="C906" i="13"/>
  <c r="G906" i="13" s="1"/>
  <c r="G905" i="13"/>
  <c r="C905" i="13"/>
  <c r="F905" i="13" s="1"/>
  <c r="F904" i="13"/>
  <c r="C904" i="13"/>
  <c r="G904" i="13" s="1"/>
  <c r="C903" i="13"/>
  <c r="F902" i="13"/>
  <c r="C902" i="13"/>
  <c r="G902" i="13" s="1"/>
  <c r="G901" i="13"/>
  <c r="C901" i="13"/>
  <c r="F901" i="13" s="1"/>
  <c r="F900" i="13"/>
  <c r="C900" i="13"/>
  <c r="G900" i="13" s="1"/>
  <c r="C899" i="13"/>
  <c r="F898" i="13"/>
  <c r="C898" i="13"/>
  <c r="G898" i="13" s="1"/>
  <c r="G897" i="13"/>
  <c r="C897" i="13"/>
  <c r="F897" i="13" s="1"/>
  <c r="F896" i="13"/>
  <c r="C896" i="13"/>
  <c r="G896" i="13" s="1"/>
  <c r="C895" i="13"/>
  <c r="F894" i="13"/>
  <c r="C894" i="13"/>
  <c r="G894" i="13" s="1"/>
  <c r="G893" i="13"/>
  <c r="C893" i="13"/>
  <c r="F893" i="13" s="1"/>
  <c r="F892" i="13"/>
  <c r="C892" i="13"/>
  <c r="G892" i="13" s="1"/>
  <c r="C891" i="13"/>
  <c r="F890" i="13"/>
  <c r="C890" i="13"/>
  <c r="G890" i="13" s="1"/>
  <c r="G889" i="13"/>
  <c r="C889" i="13"/>
  <c r="F889" i="13" s="1"/>
  <c r="F888" i="13"/>
  <c r="C888" i="13"/>
  <c r="G888" i="13" s="1"/>
  <c r="C887" i="13"/>
  <c r="F886" i="13"/>
  <c r="C886" i="13"/>
  <c r="G886" i="13" s="1"/>
  <c r="G885" i="13"/>
  <c r="C885" i="13"/>
  <c r="F885" i="13" s="1"/>
  <c r="F884" i="13"/>
  <c r="C884" i="13"/>
  <c r="G884" i="13" s="1"/>
  <c r="G883" i="13"/>
  <c r="C883" i="13"/>
  <c r="F883" i="13" s="1"/>
  <c r="F882" i="13"/>
  <c r="C882" i="13"/>
  <c r="G882" i="13" s="1"/>
  <c r="G881" i="13"/>
  <c r="C881" i="13"/>
  <c r="F881" i="13" s="1"/>
  <c r="F880" i="13"/>
  <c r="C880" i="13"/>
  <c r="G880" i="13" s="1"/>
  <c r="G879" i="13"/>
  <c r="C879" i="13"/>
  <c r="F879" i="13" s="1"/>
  <c r="F878" i="13"/>
  <c r="C878" i="13"/>
  <c r="G878" i="13" s="1"/>
  <c r="G877" i="13"/>
  <c r="C877" i="13"/>
  <c r="F877" i="13" s="1"/>
  <c r="F876" i="13"/>
  <c r="C876" i="13"/>
  <c r="G876" i="13" s="1"/>
  <c r="G875" i="13"/>
  <c r="C875" i="13"/>
  <c r="F875" i="13" s="1"/>
  <c r="F874" i="13"/>
  <c r="C874" i="13"/>
  <c r="G874" i="13" s="1"/>
  <c r="G873" i="13"/>
  <c r="C873" i="13"/>
  <c r="F873" i="13" s="1"/>
  <c r="F872" i="13"/>
  <c r="C872" i="13"/>
  <c r="G872" i="13" s="1"/>
  <c r="G871" i="13"/>
  <c r="C871" i="13"/>
  <c r="F871" i="13" s="1"/>
  <c r="F870" i="13"/>
  <c r="C870" i="13"/>
  <c r="G870" i="13" s="1"/>
  <c r="G869" i="13"/>
  <c r="C869" i="13"/>
  <c r="F869" i="13" s="1"/>
  <c r="F868" i="13"/>
  <c r="C868" i="13"/>
  <c r="G868" i="13" s="1"/>
  <c r="G867" i="13"/>
  <c r="C867" i="13"/>
  <c r="F867" i="13" s="1"/>
  <c r="F866" i="13"/>
  <c r="C866" i="13"/>
  <c r="G866" i="13" s="1"/>
  <c r="G865" i="13"/>
  <c r="C865" i="13"/>
  <c r="F865" i="13" s="1"/>
  <c r="F864" i="13"/>
  <c r="C864" i="13"/>
  <c r="G864" i="13" s="1"/>
  <c r="C863" i="13"/>
  <c r="F863" i="13" s="1"/>
  <c r="F862" i="13"/>
  <c r="C862" i="13"/>
  <c r="G862" i="13" s="1"/>
  <c r="C861" i="13"/>
  <c r="F861" i="13" s="1"/>
  <c r="F860" i="13"/>
  <c r="C860" i="13"/>
  <c r="G860" i="13" s="1"/>
  <c r="C859" i="13"/>
  <c r="F859" i="13" s="1"/>
  <c r="F858" i="13"/>
  <c r="C858" i="13"/>
  <c r="G858" i="13" s="1"/>
  <c r="C857" i="13"/>
  <c r="F857" i="13" s="1"/>
  <c r="F856" i="13"/>
  <c r="C856" i="13"/>
  <c r="G856" i="13" s="1"/>
  <c r="C855" i="13"/>
  <c r="F855" i="13" s="1"/>
  <c r="F854" i="13"/>
  <c r="C854" i="13"/>
  <c r="G854" i="13" s="1"/>
  <c r="C853" i="13"/>
  <c r="F853" i="13" s="1"/>
  <c r="F852" i="13"/>
  <c r="C852" i="13"/>
  <c r="G852" i="13" s="1"/>
  <c r="C851" i="13"/>
  <c r="F851" i="13" s="1"/>
  <c r="F850" i="13"/>
  <c r="C850" i="13"/>
  <c r="G850" i="13" s="1"/>
  <c r="C849" i="13"/>
  <c r="F849" i="13" s="1"/>
  <c r="F848" i="13"/>
  <c r="C848" i="13"/>
  <c r="G848" i="13" s="1"/>
  <c r="C847" i="13"/>
  <c r="F847" i="13" s="1"/>
  <c r="F846" i="13"/>
  <c r="C846" i="13"/>
  <c r="G846" i="13" s="1"/>
  <c r="C845" i="13"/>
  <c r="F845" i="13" s="1"/>
  <c r="F844" i="13"/>
  <c r="C844" i="13"/>
  <c r="G844" i="13" s="1"/>
  <c r="C843" i="13"/>
  <c r="F843" i="13" s="1"/>
  <c r="F842" i="13"/>
  <c r="C842" i="13"/>
  <c r="G842" i="13" s="1"/>
  <c r="C841" i="13"/>
  <c r="F841" i="13" s="1"/>
  <c r="F840" i="13"/>
  <c r="C840" i="13"/>
  <c r="G840" i="13" s="1"/>
  <c r="C839" i="13"/>
  <c r="F839" i="13" s="1"/>
  <c r="F838" i="13"/>
  <c r="C838" i="13"/>
  <c r="G838" i="13" s="1"/>
  <c r="C837" i="13"/>
  <c r="F837" i="13" s="1"/>
  <c r="F836" i="13"/>
  <c r="C836" i="13"/>
  <c r="G836" i="13" s="1"/>
  <c r="C835" i="13"/>
  <c r="F835" i="13" s="1"/>
  <c r="F834" i="13"/>
  <c r="C834" i="13"/>
  <c r="G834" i="13" s="1"/>
  <c r="C833" i="13"/>
  <c r="F833" i="13" s="1"/>
  <c r="F832" i="13"/>
  <c r="C832" i="13"/>
  <c r="G832" i="13" s="1"/>
  <c r="C831" i="13"/>
  <c r="F831" i="13" s="1"/>
  <c r="F830" i="13"/>
  <c r="C830" i="13"/>
  <c r="G830" i="13" s="1"/>
  <c r="C829" i="13"/>
  <c r="F829" i="13" s="1"/>
  <c r="F828" i="13"/>
  <c r="C828" i="13"/>
  <c r="G828" i="13" s="1"/>
  <c r="C827" i="13"/>
  <c r="F827" i="13" s="1"/>
  <c r="F826" i="13"/>
  <c r="C826" i="13"/>
  <c r="G826" i="13" s="1"/>
  <c r="C825" i="13"/>
  <c r="F825" i="13" s="1"/>
  <c r="F824" i="13"/>
  <c r="C824" i="13"/>
  <c r="G824" i="13" s="1"/>
  <c r="C823" i="13"/>
  <c r="F823" i="13" s="1"/>
  <c r="F822" i="13"/>
  <c r="C822" i="13"/>
  <c r="G822" i="13" s="1"/>
  <c r="C821" i="13"/>
  <c r="F821" i="13" s="1"/>
  <c r="F820" i="13"/>
  <c r="C820" i="13"/>
  <c r="G820" i="13" s="1"/>
  <c r="C819" i="13"/>
  <c r="F819" i="13" s="1"/>
  <c r="F818" i="13"/>
  <c r="C818" i="13"/>
  <c r="G818" i="13" s="1"/>
  <c r="C817" i="13"/>
  <c r="F817" i="13" s="1"/>
  <c r="F816" i="13"/>
  <c r="C816" i="13"/>
  <c r="G816" i="13" s="1"/>
  <c r="C815" i="13"/>
  <c r="F815" i="13" s="1"/>
  <c r="F814" i="13"/>
  <c r="C814" i="13"/>
  <c r="G814" i="13" s="1"/>
  <c r="F813" i="13"/>
  <c r="C813" i="13"/>
  <c r="G813" i="13" s="1"/>
  <c r="G812" i="13"/>
  <c r="C812" i="13"/>
  <c r="F812" i="13" s="1"/>
  <c r="G811" i="13"/>
  <c r="F811" i="13"/>
  <c r="C811" i="13"/>
  <c r="C810" i="13"/>
  <c r="F809" i="13"/>
  <c r="C809" i="13"/>
  <c r="G809" i="13" s="1"/>
  <c r="G808" i="13"/>
  <c r="C808" i="13"/>
  <c r="F808" i="13" s="1"/>
  <c r="G807" i="13"/>
  <c r="F807" i="13"/>
  <c r="C807" i="13"/>
  <c r="C806" i="13"/>
  <c r="F805" i="13"/>
  <c r="C805" i="13"/>
  <c r="G805" i="13" s="1"/>
  <c r="C804" i="13"/>
  <c r="F804" i="13" s="1"/>
  <c r="G803" i="13"/>
  <c r="F803" i="13"/>
  <c r="C803" i="13"/>
  <c r="C802" i="13"/>
  <c r="F801" i="13"/>
  <c r="C801" i="13"/>
  <c r="G801" i="13" s="1"/>
  <c r="C800" i="13"/>
  <c r="G799" i="13"/>
  <c r="F799" i="13"/>
  <c r="C799" i="13"/>
  <c r="G798" i="13"/>
  <c r="C798" i="13"/>
  <c r="F798" i="13" s="1"/>
  <c r="F797" i="13"/>
  <c r="C797" i="13"/>
  <c r="G797" i="13" s="1"/>
  <c r="G796" i="13"/>
  <c r="C796" i="13"/>
  <c r="F796" i="13" s="1"/>
  <c r="G795" i="13"/>
  <c r="F795" i="13"/>
  <c r="C795" i="13"/>
  <c r="G794" i="13"/>
  <c r="C794" i="13"/>
  <c r="F794" i="13" s="1"/>
  <c r="F793" i="13"/>
  <c r="C793" i="13"/>
  <c r="G793" i="13" s="1"/>
  <c r="G792" i="13"/>
  <c r="C792" i="13"/>
  <c r="F792" i="13" s="1"/>
  <c r="G791" i="13"/>
  <c r="F791" i="13"/>
  <c r="C791" i="13"/>
  <c r="C790" i="13"/>
  <c r="F790" i="13" s="1"/>
  <c r="F789" i="13"/>
  <c r="C789" i="13"/>
  <c r="G789" i="13" s="1"/>
  <c r="C788" i="13"/>
  <c r="F788" i="13" s="1"/>
  <c r="G787" i="13"/>
  <c r="F787" i="13"/>
  <c r="C787" i="13"/>
  <c r="C786" i="13"/>
  <c r="F785" i="13"/>
  <c r="C785" i="13"/>
  <c r="G785" i="13" s="1"/>
  <c r="C784" i="13"/>
  <c r="G783" i="13"/>
  <c r="F783" i="13"/>
  <c r="C783" i="13"/>
  <c r="G782" i="13"/>
  <c r="C782" i="13"/>
  <c r="F782" i="13" s="1"/>
  <c r="F781" i="13"/>
  <c r="C781" i="13"/>
  <c r="G781" i="13" s="1"/>
  <c r="G780" i="13"/>
  <c r="C780" i="13"/>
  <c r="F780" i="13" s="1"/>
  <c r="G779" i="13"/>
  <c r="F779" i="13"/>
  <c r="C779" i="13"/>
  <c r="G778" i="13"/>
  <c r="C778" i="13"/>
  <c r="F778" i="13" s="1"/>
  <c r="F777" i="13"/>
  <c r="C777" i="13"/>
  <c r="G777" i="13" s="1"/>
  <c r="G776" i="13"/>
  <c r="C776" i="13"/>
  <c r="F776" i="13" s="1"/>
  <c r="G775" i="13"/>
  <c r="F775" i="13"/>
  <c r="C775" i="13"/>
  <c r="C774" i="13"/>
  <c r="F774" i="13" s="1"/>
  <c r="F773" i="13"/>
  <c r="C773" i="13"/>
  <c r="G773" i="13" s="1"/>
  <c r="C772" i="13"/>
  <c r="F772" i="13" s="1"/>
  <c r="G771" i="13"/>
  <c r="F771" i="13"/>
  <c r="C771" i="13"/>
  <c r="C770" i="13"/>
  <c r="F769" i="13"/>
  <c r="C769" i="13"/>
  <c r="G769" i="13" s="1"/>
  <c r="C768" i="13"/>
  <c r="G767" i="13"/>
  <c r="F767" i="13"/>
  <c r="C767" i="13"/>
  <c r="G766" i="13"/>
  <c r="F766" i="13"/>
  <c r="C766" i="13"/>
  <c r="C765" i="13"/>
  <c r="G764" i="13"/>
  <c r="C764" i="13"/>
  <c r="F764" i="13" s="1"/>
  <c r="G763" i="13"/>
  <c r="F763" i="13"/>
  <c r="C763" i="13"/>
  <c r="C762" i="13"/>
  <c r="F761" i="13"/>
  <c r="C761" i="13"/>
  <c r="G761" i="13" s="1"/>
  <c r="C760" i="13"/>
  <c r="G759" i="13"/>
  <c r="F759" i="13"/>
  <c r="C759" i="13"/>
  <c r="G758" i="13"/>
  <c r="F758" i="13"/>
  <c r="C758" i="13"/>
  <c r="C757" i="13"/>
  <c r="G756" i="13"/>
  <c r="C756" i="13"/>
  <c r="F756" i="13" s="1"/>
  <c r="G755" i="13"/>
  <c r="F755" i="13"/>
  <c r="C755" i="13"/>
  <c r="C754" i="13"/>
  <c r="C753" i="13"/>
  <c r="G753" i="13" s="1"/>
  <c r="C752" i="13"/>
  <c r="G751" i="13"/>
  <c r="F751" i="13"/>
  <c r="C751" i="13"/>
  <c r="G750" i="13"/>
  <c r="C750" i="13"/>
  <c r="F750" i="13" s="1"/>
  <c r="C749" i="13"/>
  <c r="C748" i="13"/>
  <c r="F748" i="13" s="1"/>
  <c r="G747" i="13"/>
  <c r="F747" i="13"/>
  <c r="C747" i="13"/>
  <c r="C746" i="13"/>
  <c r="C745" i="13"/>
  <c r="G745" i="13" s="1"/>
  <c r="C744" i="13"/>
  <c r="G743" i="13"/>
  <c r="F743" i="13"/>
  <c r="C743" i="13"/>
  <c r="G742" i="13"/>
  <c r="C742" i="13"/>
  <c r="F742" i="13" s="1"/>
  <c r="C741" i="13"/>
  <c r="C740" i="13"/>
  <c r="F740" i="13" s="1"/>
  <c r="G739" i="13"/>
  <c r="F739" i="13"/>
  <c r="C739" i="13"/>
  <c r="C738" i="13"/>
  <c r="C737" i="13"/>
  <c r="G737" i="13" s="1"/>
  <c r="C736" i="13"/>
  <c r="G735" i="13"/>
  <c r="F735" i="13"/>
  <c r="C735" i="13"/>
  <c r="G734" i="13"/>
  <c r="C734" i="13"/>
  <c r="F734" i="13" s="1"/>
  <c r="C733" i="13"/>
  <c r="C732" i="13"/>
  <c r="F732" i="13" s="1"/>
  <c r="G731" i="13"/>
  <c r="F731" i="13"/>
  <c r="C731" i="13"/>
  <c r="C730" i="13"/>
  <c r="C729" i="13"/>
  <c r="G729" i="13" s="1"/>
  <c r="C728" i="13"/>
  <c r="G727" i="13"/>
  <c r="F727" i="13"/>
  <c r="C727" i="13"/>
  <c r="G726" i="13"/>
  <c r="C726" i="13"/>
  <c r="F726" i="13" s="1"/>
  <c r="C725" i="13"/>
  <c r="C724" i="13"/>
  <c r="F724" i="13" s="1"/>
  <c r="G723" i="13"/>
  <c r="F723" i="13"/>
  <c r="C723" i="13"/>
  <c r="C722" i="13"/>
  <c r="C721" i="13"/>
  <c r="G721" i="13" s="1"/>
  <c r="C720" i="13"/>
  <c r="G719" i="13"/>
  <c r="F719" i="13"/>
  <c r="C719" i="13"/>
  <c r="G718" i="13"/>
  <c r="C718" i="13"/>
  <c r="F718" i="13" s="1"/>
  <c r="C717" i="13"/>
  <c r="C716" i="13"/>
  <c r="F716" i="13" s="1"/>
  <c r="G715" i="13"/>
  <c r="F715" i="13"/>
  <c r="C715" i="13"/>
  <c r="C714" i="13"/>
  <c r="C713" i="13"/>
  <c r="G713" i="13" s="1"/>
  <c r="C712" i="13"/>
  <c r="G711" i="13"/>
  <c r="F711" i="13"/>
  <c r="C711" i="13"/>
  <c r="G710" i="13"/>
  <c r="C710" i="13"/>
  <c r="F710" i="13" s="1"/>
  <c r="C709" i="13"/>
  <c r="C708" i="13"/>
  <c r="F708" i="13" s="1"/>
  <c r="G707" i="13"/>
  <c r="F707" i="13"/>
  <c r="C707" i="13"/>
  <c r="C706" i="13"/>
  <c r="C705" i="13"/>
  <c r="G705" i="13" s="1"/>
  <c r="C704" i="13"/>
  <c r="G703" i="13"/>
  <c r="F703" i="13"/>
  <c r="C703" i="13"/>
  <c r="G702" i="13"/>
  <c r="C702" i="13"/>
  <c r="F702" i="13" s="1"/>
  <c r="C701" i="13"/>
  <c r="G700" i="13"/>
  <c r="F700" i="13"/>
  <c r="C700" i="13"/>
  <c r="G699" i="13"/>
  <c r="C699" i="13"/>
  <c r="F699" i="13" s="1"/>
  <c r="F698" i="13"/>
  <c r="C698" i="13"/>
  <c r="G698" i="13" s="1"/>
  <c r="C697" i="13"/>
  <c r="G696" i="13"/>
  <c r="F696" i="13"/>
  <c r="C696" i="13"/>
  <c r="G695" i="13"/>
  <c r="C695" i="13"/>
  <c r="F695" i="13" s="1"/>
  <c r="F694" i="13"/>
  <c r="C694" i="13"/>
  <c r="G694" i="13" s="1"/>
  <c r="C693" i="13"/>
  <c r="G692" i="13"/>
  <c r="F692" i="13"/>
  <c r="C692" i="13"/>
  <c r="G691" i="13"/>
  <c r="C691" i="13"/>
  <c r="F691" i="13" s="1"/>
  <c r="F690" i="13"/>
  <c r="C690" i="13"/>
  <c r="G690" i="13" s="1"/>
  <c r="C689" i="13"/>
  <c r="G688" i="13"/>
  <c r="F688" i="13"/>
  <c r="C688" i="13"/>
  <c r="G687" i="13"/>
  <c r="C687" i="13"/>
  <c r="F687" i="13" s="1"/>
  <c r="F686" i="13"/>
  <c r="C686" i="13"/>
  <c r="G686" i="13" s="1"/>
  <c r="C685" i="13"/>
  <c r="G684" i="13"/>
  <c r="F684" i="13"/>
  <c r="C684" i="13"/>
  <c r="G683" i="13"/>
  <c r="C683" i="13"/>
  <c r="F683" i="13" s="1"/>
  <c r="F682" i="13"/>
  <c r="C682" i="13"/>
  <c r="G682" i="13" s="1"/>
  <c r="C681" i="13"/>
  <c r="G680" i="13"/>
  <c r="F680" i="13"/>
  <c r="C680" i="13"/>
  <c r="G679" i="13"/>
  <c r="C679" i="13"/>
  <c r="F679" i="13" s="1"/>
  <c r="F678" i="13"/>
  <c r="C678" i="13"/>
  <c r="G678" i="13" s="1"/>
  <c r="C677" i="13"/>
  <c r="G676" i="13"/>
  <c r="F676" i="13"/>
  <c r="C676" i="13"/>
  <c r="G675" i="13"/>
  <c r="C675" i="13"/>
  <c r="F675" i="13" s="1"/>
  <c r="F674" i="13"/>
  <c r="C674" i="13"/>
  <c r="G674" i="13" s="1"/>
  <c r="G673" i="13"/>
  <c r="C673" i="13"/>
  <c r="F673" i="13" s="1"/>
  <c r="G672" i="13"/>
  <c r="F672" i="13"/>
  <c r="C672" i="13"/>
  <c r="G671" i="13"/>
  <c r="C671" i="13"/>
  <c r="F671" i="13" s="1"/>
  <c r="F670" i="13"/>
  <c r="C670" i="13"/>
  <c r="G670" i="13" s="1"/>
  <c r="G669" i="13"/>
  <c r="C669" i="13"/>
  <c r="F669" i="13" s="1"/>
  <c r="G668" i="13"/>
  <c r="F668" i="13"/>
  <c r="C668" i="13"/>
  <c r="G667" i="13"/>
  <c r="C667" i="13"/>
  <c r="F667" i="13" s="1"/>
  <c r="F666" i="13"/>
  <c r="C666" i="13"/>
  <c r="G666" i="13" s="1"/>
  <c r="G665" i="13"/>
  <c r="C665" i="13"/>
  <c r="F665" i="13" s="1"/>
  <c r="G664" i="13"/>
  <c r="F664" i="13"/>
  <c r="C664" i="13"/>
  <c r="C663" i="13"/>
  <c r="F662" i="13"/>
  <c r="C662" i="13"/>
  <c r="G662" i="13" s="1"/>
  <c r="C661" i="13"/>
  <c r="G660" i="13"/>
  <c r="F660" i="13"/>
  <c r="C660" i="13"/>
  <c r="G659" i="13"/>
  <c r="C659" i="13"/>
  <c r="F659" i="13" s="1"/>
  <c r="F658" i="13"/>
  <c r="C658" i="13"/>
  <c r="G658" i="13" s="1"/>
  <c r="G657" i="13"/>
  <c r="C657" i="13"/>
  <c r="F657" i="13" s="1"/>
  <c r="G656" i="13"/>
  <c r="F656" i="13"/>
  <c r="C656" i="13"/>
  <c r="G655" i="13"/>
  <c r="C655" i="13"/>
  <c r="F655" i="13" s="1"/>
  <c r="F654" i="13"/>
  <c r="C654" i="13"/>
  <c r="G654" i="13" s="1"/>
  <c r="G653" i="13"/>
  <c r="C653" i="13"/>
  <c r="F653" i="13" s="1"/>
  <c r="G652" i="13"/>
  <c r="F652" i="13"/>
  <c r="C652" i="13"/>
  <c r="G651" i="13"/>
  <c r="C651" i="13"/>
  <c r="F651" i="13" s="1"/>
  <c r="F650" i="13"/>
  <c r="C650" i="13"/>
  <c r="G650" i="13" s="1"/>
  <c r="G649" i="13"/>
  <c r="C649" i="13"/>
  <c r="F649" i="13" s="1"/>
  <c r="G648" i="13"/>
  <c r="F648" i="13"/>
  <c r="C648" i="13"/>
  <c r="C647" i="13"/>
  <c r="F646" i="13"/>
  <c r="C646" i="13"/>
  <c r="G646" i="13" s="1"/>
  <c r="C645" i="13"/>
  <c r="G644" i="13"/>
  <c r="F644" i="13"/>
  <c r="C644" i="13"/>
  <c r="G643" i="13"/>
  <c r="C643" i="13"/>
  <c r="F643" i="13" s="1"/>
  <c r="F642" i="13"/>
  <c r="C642" i="13"/>
  <c r="G642" i="13" s="1"/>
  <c r="G641" i="13"/>
  <c r="C641" i="13"/>
  <c r="F641" i="13" s="1"/>
  <c r="G640" i="13"/>
  <c r="F640" i="13"/>
  <c r="C640" i="13"/>
  <c r="G639" i="13"/>
  <c r="C639" i="13"/>
  <c r="F639" i="13" s="1"/>
  <c r="F638" i="13"/>
  <c r="C638" i="13"/>
  <c r="G638" i="13" s="1"/>
  <c r="G637" i="13"/>
  <c r="C637" i="13"/>
  <c r="F637" i="13" s="1"/>
  <c r="G636" i="13"/>
  <c r="F636" i="13"/>
  <c r="C636" i="13"/>
  <c r="G635" i="13"/>
  <c r="C635" i="13"/>
  <c r="F635" i="13" s="1"/>
  <c r="F634" i="13"/>
  <c r="C634" i="13"/>
  <c r="G634" i="13" s="1"/>
  <c r="G633" i="13"/>
  <c r="C633" i="13"/>
  <c r="F633" i="13" s="1"/>
  <c r="G632" i="13"/>
  <c r="F632" i="13"/>
  <c r="C632" i="13"/>
  <c r="C631" i="13"/>
  <c r="F630" i="13"/>
  <c r="C630" i="13"/>
  <c r="G630" i="13" s="1"/>
  <c r="C629" i="13"/>
  <c r="G628" i="13"/>
  <c r="F628" i="13"/>
  <c r="C628" i="13"/>
  <c r="G627" i="13"/>
  <c r="C627" i="13"/>
  <c r="F627" i="13" s="1"/>
  <c r="F626" i="13"/>
  <c r="C626" i="13"/>
  <c r="G626" i="13" s="1"/>
  <c r="G625" i="13"/>
  <c r="C625" i="13"/>
  <c r="F625" i="13" s="1"/>
  <c r="G624" i="13"/>
  <c r="F624" i="13"/>
  <c r="C624" i="13"/>
  <c r="G623" i="13"/>
  <c r="C623" i="13"/>
  <c r="F623" i="13" s="1"/>
  <c r="F622" i="13"/>
  <c r="C622" i="13"/>
  <c r="G622" i="13" s="1"/>
  <c r="G621" i="13"/>
  <c r="C621" i="13"/>
  <c r="F621" i="13" s="1"/>
  <c r="G620" i="13"/>
  <c r="F620" i="13"/>
  <c r="C620" i="13"/>
  <c r="G619" i="13"/>
  <c r="C619" i="13"/>
  <c r="F619" i="13" s="1"/>
  <c r="F618" i="13"/>
  <c r="C618" i="13"/>
  <c r="G618" i="13" s="1"/>
  <c r="G617" i="13"/>
  <c r="C617" i="13"/>
  <c r="F617" i="13" s="1"/>
  <c r="G616" i="13"/>
  <c r="F616" i="13"/>
  <c r="C616" i="13"/>
  <c r="F615" i="13"/>
  <c r="C615" i="13"/>
  <c r="G615" i="13" s="1"/>
  <c r="F614" i="13"/>
  <c r="C614" i="13"/>
  <c r="G614" i="13" s="1"/>
  <c r="G613" i="13"/>
  <c r="C613" i="13"/>
  <c r="F613" i="13" s="1"/>
  <c r="G612" i="13"/>
  <c r="F612" i="13"/>
  <c r="C612" i="13"/>
  <c r="G611" i="13"/>
  <c r="F611" i="13"/>
  <c r="C611" i="13"/>
  <c r="F610" i="13"/>
  <c r="C610" i="13"/>
  <c r="G610" i="13" s="1"/>
  <c r="G609" i="13"/>
  <c r="C609" i="13"/>
  <c r="F609" i="13" s="1"/>
  <c r="G608" i="13"/>
  <c r="F608" i="13"/>
  <c r="C608" i="13"/>
  <c r="F607" i="13"/>
  <c r="C607" i="13"/>
  <c r="G607" i="13" s="1"/>
  <c r="F606" i="13"/>
  <c r="C606" i="13"/>
  <c r="G606" i="13" s="1"/>
  <c r="G605" i="13"/>
  <c r="C605" i="13"/>
  <c r="F605" i="13" s="1"/>
  <c r="G604" i="13"/>
  <c r="F604" i="13"/>
  <c r="C604" i="13"/>
  <c r="G603" i="13"/>
  <c r="F603" i="13"/>
  <c r="C603" i="13"/>
  <c r="F602" i="13"/>
  <c r="C602" i="13"/>
  <c r="G602" i="13" s="1"/>
  <c r="G601" i="13"/>
  <c r="C601" i="13"/>
  <c r="F601" i="13" s="1"/>
  <c r="G600" i="13"/>
  <c r="F600" i="13"/>
  <c r="C600" i="13"/>
  <c r="F599" i="13"/>
  <c r="C599" i="13"/>
  <c r="G599" i="13" s="1"/>
  <c r="F598" i="13"/>
  <c r="C598" i="13"/>
  <c r="G598" i="13" s="1"/>
  <c r="G597" i="13"/>
  <c r="C597" i="13"/>
  <c r="F597" i="13" s="1"/>
  <c r="G596" i="13"/>
  <c r="F596" i="13"/>
  <c r="C596" i="13"/>
  <c r="G595" i="13"/>
  <c r="F595" i="13"/>
  <c r="C595" i="13"/>
  <c r="F594" i="13"/>
  <c r="C594" i="13"/>
  <c r="G594" i="13" s="1"/>
  <c r="C593" i="13"/>
  <c r="G592" i="13"/>
  <c r="F592" i="13"/>
  <c r="C592" i="13"/>
  <c r="G591" i="13"/>
  <c r="F591" i="13"/>
  <c r="C591" i="13"/>
  <c r="F590" i="13"/>
  <c r="C590" i="13"/>
  <c r="G590" i="13" s="1"/>
  <c r="C589" i="13"/>
  <c r="G588" i="13"/>
  <c r="F588" i="13"/>
  <c r="C588" i="13"/>
  <c r="G587" i="13"/>
  <c r="F587" i="13"/>
  <c r="C587" i="13"/>
  <c r="F586" i="13"/>
  <c r="C586" i="13"/>
  <c r="G586" i="13" s="1"/>
  <c r="C585" i="13"/>
  <c r="G584" i="13"/>
  <c r="F584" i="13"/>
  <c r="C584" i="13"/>
  <c r="G583" i="13"/>
  <c r="F583" i="13"/>
  <c r="C583" i="13"/>
  <c r="F582" i="13"/>
  <c r="C582" i="13"/>
  <c r="G582" i="13" s="1"/>
  <c r="C581" i="13"/>
  <c r="G580" i="13"/>
  <c r="F580" i="13"/>
  <c r="C580" i="13"/>
  <c r="G579" i="13"/>
  <c r="F579" i="13"/>
  <c r="C579" i="13"/>
  <c r="F578" i="13"/>
  <c r="C578" i="13"/>
  <c r="G578" i="13" s="1"/>
  <c r="C577" i="13"/>
  <c r="G576" i="13"/>
  <c r="F576" i="13"/>
  <c r="C576" i="13"/>
  <c r="G575" i="13"/>
  <c r="F575" i="13"/>
  <c r="C575" i="13"/>
  <c r="F574" i="13"/>
  <c r="C574" i="13"/>
  <c r="G574" i="13" s="1"/>
  <c r="C573" i="13"/>
  <c r="G572" i="13"/>
  <c r="F572" i="13"/>
  <c r="C572" i="13"/>
  <c r="G571" i="13"/>
  <c r="F571" i="13"/>
  <c r="C571" i="13"/>
  <c r="F570" i="13"/>
  <c r="C570" i="13"/>
  <c r="G570" i="13" s="1"/>
  <c r="C569" i="13"/>
  <c r="G568" i="13"/>
  <c r="F568" i="13"/>
  <c r="C568" i="13"/>
  <c r="G567" i="13"/>
  <c r="F567" i="13"/>
  <c r="C567" i="13"/>
  <c r="F566" i="13"/>
  <c r="C566" i="13"/>
  <c r="G566" i="13" s="1"/>
  <c r="C565" i="13"/>
  <c r="G564" i="13"/>
  <c r="F564" i="13"/>
  <c r="C564" i="13"/>
  <c r="G563" i="13"/>
  <c r="F563" i="13"/>
  <c r="C563" i="13"/>
  <c r="F562" i="13"/>
  <c r="C562" i="13"/>
  <c r="G562" i="13" s="1"/>
  <c r="C561" i="13"/>
  <c r="G560" i="13"/>
  <c r="F560" i="13"/>
  <c r="C560" i="13"/>
  <c r="G559" i="13"/>
  <c r="F559" i="13"/>
  <c r="C559" i="13"/>
  <c r="F558" i="13"/>
  <c r="C558" i="13"/>
  <c r="G558" i="13" s="1"/>
  <c r="C557" i="13"/>
  <c r="G556" i="13"/>
  <c r="F556" i="13"/>
  <c r="C556" i="13"/>
  <c r="G555" i="13"/>
  <c r="F555" i="13"/>
  <c r="C555" i="13"/>
  <c r="F554" i="13"/>
  <c r="C554" i="13"/>
  <c r="G554" i="13" s="1"/>
  <c r="C553" i="13"/>
  <c r="G552" i="13"/>
  <c r="F552" i="13"/>
  <c r="C552" i="13"/>
  <c r="G551" i="13"/>
  <c r="F551" i="13"/>
  <c r="C551" i="13"/>
  <c r="F550" i="13"/>
  <c r="C550" i="13"/>
  <c r="G550" i="13" s="1"/>
  <c r="C549" i="13"/>
  <c r="G548" i="13"/>
  <c r="F548" i="13"/>
  <c r="C548" i="13"/>
  <c r="G547" i="13"/>
  <c r="F547" i="13"/>
  <c r="C547" i="13"/>
  <c r="F546" i="13"/>
  <c r="C546" i="13"/>
  <c r="G546" i="13" s="1"/>
  <c r="C545" i="13"/>
  <c r="G544" i="13"/>
  <c r="F544" i="13"/>
  <c r="C544" i="13"/>
  <c r="G543" i="13"/>
  <c r="F543" i="13"/>
  <c r="C543" i="13"/>
  <c r="F542" i="13"/>
  <c r="C542" i="13"/>
  <c r="G542" i="13" s="1"/>
  <c r="C541" i="13"/>
  <c r="G540" i="13"/>
  <c r="F540" i="13"/>
  <c r="C540" i="13"/>
  <c r="G539" i="13"/>
  <c r="F539" i="13"/>
  <c r="C539" i="13"/>
  <c r="F538" i="13"/>
  <c r="C538" i="13"/>
  <c r="G538" i="13" s="1"/>
  <c r="C537" i="13"/>
  <c r="G536" i="13"/>
  <c r="F536" i="13"/>
  <c r="C536" i="13"/>
  <c r="G535" i="13"/>
  <c r="F535" i="13"/>
  <c r="C535" i="13"/>
  <c r="F534" i="13"/>
  <c r="C534" i="13"/>
  <c r="G534" i="13" s="1"/>
  <c r="C533" i="13"/>
  <c r="G532" i="13"/>
  <c r="F532" i="13"/>
  <c r="C532" i="13"/>
  <c r="G531" i="13"/>
  <c r="F531" i="13"/>
  <c r="C531" i="13"/>
  <c r="F530" i="13"/>
  <c r="C530" i="13"/>
  <c r="G530" i="13" s="1"/>
  <c r="C529" i="13"/>
  <c r="G528" i="13"/>
  <c r="F528" i="13"/>
  <c r="C528" i="13"/>
  <c r="G527" i="13"/>
  <c r="F527" i="13"/>
  <c r="C527" i="13"/>
  <c r="F526" i="13"/>
  <c r="C526" i="13"/>
  <c r="G526" i="13" s="1"/>
  <c r="C525" i="13"/>
  <c r="G524" i="13"/>
  <c r="F524" i="13"/>
  <c r="C524" i="13"/>
  <c r="G523" i="13"/>
  <c r="F523" i="13"/>
  <c r="C523" i="13"/>
  <c r="F522" i="13"/>
  <c r="C522" i="13"/>
  <c r="G522" i="13" s="1"/>
  <c r="C521" i="13"/>
  <c r="G520" i="13"/>
  <c r="F520" i="13"/>
  <c r="C520" i="13"/>
  <c r="G519" i="13"/>
  <c r="F519" i="13"/>
  <c r="C519" i="13"/>
  <c r="F518" i="13"/>
  <c r="C518" i="13"/>
  <c r="G518" i="13" s="1"/>
  <c r="C517" i="13"/>
  <c r="G516" i="13"/>
  <c r="F516" i="13"/>
  <c r="C516" i="13"/>
  <c r="G515" i="13"/>
  <c r="C515" i="13"/>
  <c r="F515" i="13" s="1"/>
  <c r="F514" i="13"/>
  <c r="C514" i="13"/>
  <c r="G514" i="13" s="1"/>
  <c r="G513" i="13"/>
  <c r="C513" i="13"/>
  <c r="F513" i="13" s="1"/>
  <c r="G512" i="13"/>
  <c r="F512" i="13"/>
  <c r="C512" i="13"/>
  <c r="C511" i="13"/>
  <c r="F511" i="13" s="1"/>
  <c r="F510" i="13"/>
  <c r="C510" i="13"/>
  <c r="G510" i="13" s="1"/>
  <c r="C509" i="13"/>
  <c r="F509" i="13" s="1"/>
  <c r="G508" i="13"/>
  <c r="F508" i="13"/>
  <c r="C508" i="13"/>
  <c r="C507" i="13"/>
  <c r="F506" i="13"/>
  <c r="C506" i="13"/>
  <c r="G506" i="13" s="1"/>
  <c r="C505" i="13"/>
  <c r="G504" i="13"/>
  <c r="F504" i="13"/>
  <c r="C504" i="13"/>
  <c r="C503" i="13"/>
  <c r="F502" i="13"/>
  <c r="C502" i="13"/>
  <c r="G502" i="13" s="1"/>
  <c r="C501" i="13"/>
  <c r="G500" i="13"/>
  <c r="F500" i="13"/>
  <c r="C500" i="13"/>
  <c r="G499" i="13"/>
  <c r="C499" i="13"/>
  <c r="F499" i="13" s="1"/>
  <c r="F498" i="13"/>
  <c r="C498" i="13"/>
  <c r="G498" i="13" s="1"/>
  <c r="G497" i="13"/>
  <c r="C497" i="13"/>
  <c r="F497" i="13" s="1"/>
  <c r="G496" i="13"/>
  <c r="F496" i="13"/>
  <c r="C496" i="13"/>
  <c r="C495" i="13"/>
  <c r="F495" i="13" s="1"/>
  <c r="F494" i="13"/>
  <c r="C494" i="13"/>
  <c r="G494" i="13" s="1"/>
  <c r="C493" i="13"/>
  <c r="F493" i="13" s="1"/>
  <c r="G492" i="13"/>
  <c r="F492" i="13"/>
  <c r="C492" i="13"/>
  <c r="C491" i="13"/>
  <c r="F490" i="13"/>
  <c r="C490" i="13"/>
  <c r="G490" i="13" s="1"/>
  <c r="C489" i="13"/>
  <c r="G488" i="13"/>
  <c r="F488" i="13"/>
  <c r="C488" i="13"/>
  <c r="C487" i="13"/>
  <c r="F486" i="13"/>
  <c r="C486" i="13"/>
  <c r="G486" i="13" s="1"/>
  <c r="C485" i="13"/>
  <c r="G484" i="13"/>
  <c r="F484" i="13"/>
  <c r="C484" i="13"/>
  <c r="G483" i="13"/>
  <c r="C483" i="13"/>
  <c r="F483" i="13" s="1"/>
  <c r="F482" i="13"/>
  <c r="C482" i="13"/>
  <c r="G482" i="13" s="1"/>
  <c r="G481" i="13"/>
  <c r="C481" i="13"/>
  <c r="F481" i="13" s="1"/>
  <c r="G480" i="13"/>
  <c r="F480" i="13"/>
  <c r="C480" i="13"/>
  <c r="C479" i="13"/>
  <c r="F479" i="13" s="1"/>
  <c r="F478" i="13"/>
  <c r="C478" i="13"/>
  <c r="G478" i="13" s="1"/>
  <c r="C477" i="13"/>
  <c r="F477" i="13" s="1"/>
  <c r="G476" i="13"/>
  <c r="F476" i="13"/>
  <c r="C476" i="13"/>
  <c r="C475" i="13"/>
  <c r="F474" i="13"/>
  <c r="C474" i="13"/>
  <c r="G474" i="13" s="1"/>
  <c r="C473" i="13"/>
  <c r="G472" i="13"/>
  <c r="F472" i="13"/>
  <c r="C472" i="13"/>
  <c r="C471" i="13"/>
  <c r="F470" i="13"/>
  <c r="C470" i="13"/>
  <c r="G470" i="13" s="1"/>
  <c r="C469" i="13"/>
  <c r="G468" i="13"/>
  <c r="F468" i="13"/>
  <c r="C468" i="13"/>
  <c r="G467" i="13"/>
  <c r="C467" i="13"/>
  <c r="F467" i="13" s="1"/>
  <c r="F466" i="13"/>
  <c r="C466" i="13"/>
  <c r="G466" i="13" s="1"/>
  <c r="G465" i="13"/>
  <c r="C465" i="13"/>
  <c r="F465" i="13" s="1"/>
  <c r="G464" i="13"/>
  <c r="F464" i="13"/>
  <c r="C464" i="13"/>
  <c r="C463" i="13"/>
  <c r="F463" i="13" s="1"/>
  <c r="F462" i="13"/>
  <c r="C462" i="13"/>
  <c r="G462" i="13" s="1"/>
  <c r="C461" i="13"/>
  <c r="F461" i="13" s="1"/>
  <c r="G460" i="13"/>
  <c r="F460" i="13"/>
  <c r="C460" i="13"/>
  <c r="C459" i="13"/>
  <c r="F458" i="13"/>
  <c r="C458" i="13"/>
  <c r="G458" i="13" s="1"/>
  <c r="C457" i="13"/>
  <c r="G456" i="13"/>
  <c r="F456" i="13"/>
  <c r="C456" i="13"/>
  <c r="C455" i="13"/>
  <c r="F454" i="13"/>
  <c r="C454" i="13"/>
  <c r="G454" i="13" s="1"/>
  <c r="C453" i="13"/>
  <c r="G452" i="13"/>
  <c r="F452" i="13"/>
  <c r="C452" i="13"/>
  <c r="G451" i="13"/>
  <c r="C451" i="13"/>
  <c r="F451" i="13" s="1"/>
  <c r="F450" i="13"/>
  <c r="C450" i="13"/>
  <c r="G450" i="13" s="1"/>
  <c r="G449" i="13"/>
  <c r="C449" i="13"/>
  <c r="F449" i="13" s="1"/>
  <c r="G448" i="13"/>
  <c r="F448" i="13"/>
  <c r="C448" i="13"/>
  <c r="C447" i="13"/>
  <c r="F447" i="13" s="1"/>
  <c r="F446" i="13"/>
  <c r="C446" i="13"/>
  <c r="G446" i="13" s="1"/>
  <c r="C445" i="13"/>
  <c r="F445" i="13" s="1"/>
  <c r="G444" i="13"/>
  <c r="F444" i="13"/>
  <c r="C444" i="13"/>
  <c r="C443" i="13"/>
  <c r="F442" i="13"/>
  <c r="C442" i="13"/>
  <c r="G442" i="13" s="1"/>
  <c r="C441" i="13"/>
  <c r="G440" i="13"/>
  <c r="F440" i="13"/>
  <c r="C440" i="13"/>
  <c r="C439" i="13"/>
  <c r="F438" i="13"/>
  <c r="C438" i="13"/>
  <c r="G438" i="13" s="1"/>
  <c r="C437" i="13"/>
  <c r="G436" i="13"/>
  <c r="F436" i="13"/>
  <c r="C436" i="13"/>
  <c r="G435" i="13"/>
  <c r="C435" i="13"/>
  <c r="F435" i="13" s="1"/>
  <c r="F434" i="13"/>
  <c r="C434" i="13"/>
  <c r="G434" i="13" s="1"/>
  <c r="G433" i="13"/>
  <c r="C433" i="13"/>
  <c r="F433" i="13" s="1"/>
  <c r="G432" i="13"/>
  <c r="F432" i="13"/>
  <c r="C432" i="13"/>
  <c r="C431" i="13"/>
  <c r="F431" i="13" s="1"/>
  <c r="F430" i="13"/>
  <c r="C430" i="13"/>
  <c r="G430" i="13" s="1"/>
  <c r="C429" i="13"/>
  <c r="F429" i="13" s="1"/>
  <c r="G428" i="13"/>
  <c r="F428" i="13"/>
  <c r="C428" i="13"/>
  <c r="C427" i="13"/>
  <c r="F426" i="13"/>
  <c r="C426" i="13"/>
  <c r="G426" i="13" s="1"/>
  <c r="C425" i="13"/>
  <c r="G424" i="13"/>
  <c r="F424" i="13"/>
  <c r="C424" i="13"/>
  <c r="C423" i="13"/>
  <c r="F422" i="13"/>
  <c r="C422" i="13"/>
  <c r="G422" i="13" s="1"/>
  <c r="C421" i="13"/>
  <c r="G420" i="13"/>
  <c r="F420" i="13"/>
  <c r="C420" i="13"/>
  <c r="G419" i="13"/>
  <c r="C419" i="13"/>
  <c r="F419" i="13" s="1"/>
  <c r="F418" i="13"/>
  <c r="C418" i="13"/>
  <c r="G418" i="13" s="1"/>
  <c r="G417" i="13"/>
  <c r="C417" i="13"/>
  <c r="F417" i="13" s="1"/>
  <c r="G416" i="13"/>
  <c r="F416" i="13"/>
  <c r="C416" i="13"/>
  <c r="C415" i="13"/>
  <c r="F415" i="13" s="1"/>
  <c r="F414" i="13"/>
  <c r="C414" i="13"/>
  <c r="G414" i="13" s="1"/>
  <c r="C413" i="13"/>
  <c r="F413" i="13" s="1"/>
  <c r="G412" i="13"/>
  <c r="F412" i="13"/>
  <c r="C412" i="13"/>
  <c r="C411" i="13"/>
  <c r="F410" i="13"/>
  <c r="C410" i="13"/>
  <c r="G410" i="13" s="1"/>
  <c r="C409" i="13"/>
  <c r="G408" i="13"/>
  <c r="F408" i="13"/>
  <c r="C408" i="13"/>
  <c r="C407" i="13"/>
  <c r="F407" i="13" s="1"/>
  <c r="F406" i="13"/>
  <c r="C406" i="13"/>
  <c r="G406" i="13" s="1"/>
  <c r="C405" i="13"/>
  <c r="F405" i="13" s="1"/>
  <c r="G404" i="13"/>
  <c r="F404" i="13"/>
  <c r="C404" i="13"/>
  <c r="G403" i="13"/>
  <c r="C403" i="13"/>
  <c r="F403" i="13" s="1"/>
  <c r="C402" i="13"/>
  <c r="C401" i="13"/>
  <c r="F401" i="13" s="1"/>
  <c r="G400" i="13"/>
  <c r="F400" i="13"/>
  <c r="C400" i="13"/>
  <c r="F399" i="13"/>
  <c r="C399" i="13"/>
  <c r="G399" i="13" s="1"/>
  <c r="C398" i="13"/>
  <c r="G398" i="13" s="1"/>
  <c r="C397" i="13"/>
  <c r="F397" i="13" s="1"/>
  <c r="G396" i="13"/>
  <c r="F396" i="13"/>
  <c r="C396" i="13"/>
  <c r="G395" i="13"/>
  <c r="C395" i="13"/>
  <c r="F395" i="13" s="1"/>
  <c r="C394" i="13"/>
  <c r="C393" i="13"/>
  <c r="F393" i="13" s="1"/>
  <c r="G392" i="13"/>
  <c r="F392" i="13"/>
  <c r="C392" i="13"/>
  <c r="F391" i="13"/>
  <c r="C391" i="13"/>
  <c r="G391" i="13" s="1"/>
  <c r="C390" i="13"/>
  <c r="G390" i="13" s="1"/>
  <c r="C389" i="13"/>
  <c r="F389" i="13" s="1"/>
  <c r="G388" i="13"/>
  <c r="F388" i="13"/>
  <c r="C388" i="13"/>
  <c r="G387" i="13"/>
  <c r="C387" i="13"/>
  <c r="F387" i="13" s="1"/>
  <c r="C386" i="13"/>
  <c r="C385" i="13"/>
  <c r="F385" i="13" s="1"/>
  <c r="G384" i="13"/>
  <c r="F384" i="13"/>
  <c r="C384" i="13"/>
  <c r="F383" i="13"/>
  <c r="C383" i="13"/>
  <c r="G383" i="13" s="1"/>
  <c r="C382" i="13"/>
  <c r="G382" i="13" s="1"/>
  <c r="G381" i="13"/>
  <c r="C381" i="13"/>
  <c r="F381" i="13" s="1"/>
  <c r="G380" i="13"/>
  <c r="F380" i="13"/>
  <c r="C380" i="13"/>
  <c r="G379" i="13"/>
  <c r="C379" i="13"/>
  <c r="F379" i="13" s="1"/>
  <c r="C378" i="13"/>
  <c r="C377" i="13"/>
  <c r="F377" i="13" s="1"/>
  <c r="G376" i="13"/>
  <c r="F376" i="13"/>
  <c r="C376" i="13"/>
  <c r="F375" i="13"/>
  <c r="C375" i="13"/>
  <c r="G375" i="13" s="1"/>
  <c r="C374" i="13"/>
  <c r="G374" i="13" s="1"/>
  <c r="C373" i="13"/>
  <c r="F373" i="13" s="1"/>
  <c r="G372" i="13"/>
  <c r="F372" i="13"/>
  <c r="C372" i="13"/>
  <c r="G371" i="13"/>
  <c r="C371" i="13"/>
  <c r="F371" i="13" s="1"/>
  <c r="C370" i="13"/>
  <c r="C369" i="13"/>
  <c r="F369" i="13" s="1"/>
  <c r="G368" i="13"/>
  <c r="F368" i="13"/>
  <c r="C368" i="13"/>
  <c r="F367" i="13"/>
  <c r="C367" i="13"/>
  <c r="G367" i="13" s="1"/>
  <c r="C366" i="13"/>
  <c r="G366" i="13" s="1"/>
  <c r="C365" i="13"/>
  <c r="F365" i="13" s="1"/>
  <c r="G364" i="13"/>
  <c r="F364" i="13"/>
  <c r="C364" i="13"/>
  <c r="G363" i="13"/>
  <c r="C363" i="13"/>
  <c r="F363" i="13" s="1"/>
  <c r="C362" i="13"/>
  <c r="C361" i="13"/>
  <c r="F361" i="13" s="1"/>
  <c r="G360" i="13"/>
  <c r="F360" i="13"/>
  <c r="C360" i="13"/>
  <c r="F359" i="13"/>
  <c r="C359" i="13"/>
  <c r="G359" i="13" s="1"/>
  <c r="C358" i="13"/>
  <c r="G358" i="13" s="1"/>
  <c r="C357" i="13"/>
  <c r="F357" i="13" s="1"/>
  <c r="G356" i="13"/>
  <c r="F356" i="13"/>
  <c r="C356" i="13"/>
  <c r="G355" i="13"/>
  <c r="C355" i="13"/>
  <c r="F355" i="13" s="1"/>
  <c r="C354" i="13"/>
  <c r="C353" i="13"/>
  <c r="F353" i="13" s="1"/>
  <c r="G352" i="13"/>
  <c r="F352" i="13"/>
  <c r="C352" i="13"/>
  <c r="F351" i="13"/>
  <c r="C351" i="13"/>
  <c r="G351" i="13" s="1"/>
  <c r="C350" i="13"/>
  <c r="G350" i="13" s="1"/>
  <c r="G349" i="13"/>
  <c r="C349" i="13"/>
  <c r="F349" i="13" s="1"/>
  <c r="G348" i="13"/>
  <c r="F348" i="13"/>
  <c r="C348" i="13"/>
  <c r="G347" i="13"/>
  <c r="C347" i="13"/>
  <c r="F347" i="13" s="1"/>
  <c r="C346" i="13"/>
  <c r="C345" i="13"/>
  <c r="F345" i="13" s="1"/>
  <c r="G344" i="13"/>
  <c r="F344" i="13"/>
  <c r="C344" i="13"/>
  <c r="F343" i="13"/>
  <c r="C343" i="13"/>
  <c r="G343" i="13" s="1"/>
  <c r="C342" i="13"/>
  <c r="G342" i="13" s="1"/>
  <c r="C341" i="13"/>
  <c r="F341" i="13" s="1"/>
  <c r="G340" i="13"/>
  <c r="F340" i="13"/>
  <c r="C340" i="13"/>
  <c r="G339" i="13"/>
  <c r="C339" i="13"/>
  <c r="F339" i="13" s="1"/>
  <c r="C338" i="13"/>
  <c r="C337" i="13"/>
  <c r="F337" i="13" s="1"/>
  <c r="G336" i="13"/>
  <c r="F336" i="13"/>
  <c r="C336" i="13"/>
  <c r="F335" i="13"/>
  <c r="C335" i="13"/>
  <c r="G335" i="13" s="1"/>
  <c r="C334" i="13"/>
  <c r="G334" i="13" s="1"/>
  <c r="C333" i="13"/>
  <c r="F333" i="13" s="1"/>
  <c r="G332" i="13"/>
  <c r="F332" i="13"/>
  <c r="C332" i="13"/>
  <c r="G331" i="13"/>
  <c r="C331" i="13"/>
  <c r="F331" i="13" s="1"/>
  <c r="C330" i="13"/>
  <c r="C329" i="13"/>
  <c r="F329" i="13" s="1"/>
  <c r="G328" i="13"/>
  <c r="F328" i="13"/>
  <c r="C328" i="13"/>
  <c r="F327" i="13"/>
  <c r="C327" i="13"/>
  <c r="G327" i="13" s="1"/>
  <c r="C326" i="13"/>
  <c r="G326" i="13" s="1"/>
  <c r="C325" i="13"/>
  <c r="F325" i="13" s="1"/>
  <c r="G324" i="13"/>
  <c r="F324" i="13"/>
  <c r="C324" i="13"/>
  <c r="G323" i="13"/>
  <c r="C323" i="13"/>
  <c r="F323" i="13" s="1"/>
  <c r="C322" i="13"/>
  <c r="C321" i="13"/>
  <c r="F321" i="13" s="1"/>
  <c r="G320" i="13"/>
  <c r="F320" i="13"/>
  <c r="C320" i="13"/>
  <c r="F319" i="13"/>
  <c r="C319" i="13"/>
  <c r="G319" i="13" s="1"/>
  <c r="C318" i="13"/>
  <c r="G318" i="13" s="1"/>
  <c r="G317" i="13"/>
  <c r="C317" i="13"/>
  <c r="F317" i="13" s="1"/>
  <c r="G316" i="13"/>
  <c r="F316" i="13"/>
  <c r="C316" i="13"/>
  <c r="G315" i="13"/>
  <c r="C315" i="13"/>
  <c r="F315" i="13" s="1"/>
  <c r="C314" i="13"/>
  <c r="C313" i="13"/>
  <c r="F313" i="13" s="1"/>
  <c r="G312" i="13"/>
  <c r="F312" i="13"/>
  <c r="C312" i="13"/>
  <c r="F311" i="13"/>
  <c r="C311" i="13"/>
  <c r="G311" i="13" s="1"/>
  <c r="C310" i="13"/>
  <c r="G310" i="13" s="1"/>
  <c r="C309" i="13"/>
  <c r="F309" i="13" s="1"/>
  <c r="G308" i="13"/>
  <c r="F308" i="13"/>
  <c r="C308" i="13"/>
  <c r="G307" i="13"/>
  <c r="C307" i="13"/>
  <c r="F307" i="13" s="1"/>
  <c r="C306" i="13"/>
  <c r="C305" i="13"/>
  <c r="F305" i="13" s="1"/>
  <c r="G304" i="13"/>
  <c r="F304" i="13"/>
  <c r="C304" i="13"/>
  <c r="F303" i="13"/>
  <c r="C303" i="13"/>
  <c r="G303" i="13" s="1"/>
  <c r="C302" i="13"/>
  <c r="G302" i="13" s="1"/>
  <c r="C301" i="13"/>
  <c r="F301" i="13" s="1"/>
  <c r="G300" i="13"/>
  <c r="F300" i="13"/>
  <c r="C300" i="13"/>
  <c r="G299" i="13"/>
  <c r="C299" i="13"/>
  <c r="F299" i="13" s="1"/>
  <c r="C298" i="13"/>
  <c r="C297" i="13"/>
  <c r="F297" i="13" s="1"/>
  <c r="G296" i="13"/>
  <c r="F296" i="13"/>
  <c r="C296" i="13"/>
  <c r="F295" i="13"/>
  <c r="C295" i="13"/>
  <c r="G295" i="13" s="1"/>
  <c r="C294" i="13"/>
  <c r="G294" i="13" s="1"/>
  <c r="C293" i="13"/>
  <c r="F293" i="13" s="1"/>
  <c r="G292" i="13"/>
  <c r="F292" i="13"/>
  <c r="C292" i="13"/>
  <c r="G291" i="13"/>
  <c r="C291" i="13"/>
  <c r="F291" i="13" s="1"/>
  <c r="C290" i="13"/>
  <c r="C289" i="13"/>
  <c r="F289" i="13" s="1"/>
  <c r="G288" i="13"/>
  <c r="F288" i="13"/>
  <c r="C288" i="13"/>
  <c r="F287" i="13"/>
  <c r="C287" i="13"/>
  <c r="G287" i="13" s="1"/>
  <c r="C286" i="13"/>
  <c r="G286" i="13" s="1"/>
  <c r="G285" i="13"/>
  <c r="C285" i="13"/>
  <c r="F285" i="13" s="1"/>
  <c r="G284" i="13"/>
  <c r="F284" i="13"/>
  <c r="C284" i="13"/>
  <c r="G283" i="13"/>
  <c r="C283" i="13"/>
  <c r="F283" i="13" s="1"/>
  <c r="C282" i="13"/>
  <c r="C281" i="13"/>
  <c r="F281" i="13" s="1"/>
  <c r="G280" i="13"/>
  <c r="F280" i="13"/>
  <c r="C280" i="13"/>
  <c r="F279" i="13"/>
  <c r="C279" i="13"/>
  <c r="G279" i="13" s="1"/>
  <c r="C278" i="13"/>
  <c r="G278" i="13" s="1"/>
  <c r="C277" i="13"/>
  <c r="F277" i="13" s="1"/>
  <c r="G276" i="13"/>
  <c r="F276" i="13"/>
  <c r="C276" i="13"/>
  <c r="G275" i="13"/>
  <c r="C275" i="13"/>
  <c r="F275" i="13" s="1"/>
  <c r="C274" i="13"/>
  <c r="C273" i="13"/>
  <c r="G272" i="13"/>
  <c r="C272" i="13"/>
  <c r="F272" i="13" s="1"/>
  <c r="G271" i="13"/>
  <c r="F271" i="13"/>
  <c r="C271" i="13"/>
  <c r="C270" i="13"/>
  <c r="C269" i="13"/>
  <c r="G268" i="13"/>
  <c r="C268" i="13"/>
  <c r="F268" i="13" s="1"/>
  <c r="G267" i="13"/>
  <c r="F267" i="13"/>
  <c r="C267" i="13"/>
  <c r="C266" i="13"/>
  <c r="C265" i="13"/>
  <c r="G264" i="13"/>
  <c r="C264" i="13"/>
  <c r="F264" i="13" s="1"/>
  <c r="G263" i="13"/>
  <c r="F263" i="13"/>
  <c r="C263" i="13"/>
  <c r="C262" i="13"/>
  <c r="C261" i="13"/>
  <c r="G260" i="13"/>
  <c r="C260" i="13"/>
  <c r="F260" i="13" s="1"/>
  <c r="G259" i="13"/>
  <c r="F259" i="13"/>
  <c r="C259" i="13"/>
  <c r="C258" i="13"/>
  <c r="C257" i="13"/>
  <c r="G256" i="13"/>
  <c r="C256" i="13"/>
  <c r="F256" i="13" s="1"/>
  <c r="G255" i="13"/>
  <c r="F255" i="13"/>
  <c r="C255" i="13"/>
  <c r="C254" i="13"/>
  <c r="C253" i="13"/>
  <c r="G252" i="13"/>
  <c r="C252" i="13"/>
  <c r="F252" i="13" s="1"/>
  <c r="G251" i="13"/>
  <c r="F251" i="13"/>
  <c r="C251" i="13"/>
  <c r="C250" i="13"/>
  <c r="C249" i="13"/>
  <c r="G248" i="13"/>
  <c r="C248" i="13"/>
  <c r="F248" i="13" s="1"/>
  <c r="G247" i="13"/>
  <c r="F247" i="13"/>
  <c r="C247" i="13"/>
  <c r="C246" i="13"/>
  <c r="C245" i="13"/>
  <c r="G244" i="13"/>
  <c r="C244" i="13"/>
  <c r="F244" i="13" s="1"/>
  <c r="G243" i="13"/>
  <c r="F243" i="13"/>
  <c r="C243" i="13"/>
  <c r="C242" i="13"/>
  <c r="G242" i="13" s="1"/>
  <c r="F241" i="13"/>
  <c r="C241" i="13"/>
  <c r="G241" i="13" s="1"/>
  <c r="C240" i="13"/>
  <c r="F240" i="13" s="1"/>
  <c r="G239" i="13"/>
  <c r="F239" i="13"/>
  <c r="C239" i="13"/>
  <c r="G238" i="13"/>
  <c r="F238" i="13"/>
  <c r="C238" i="13"/>
  <c r="C237" i="13"/>
  <c r="G237" i="13" s="1"/>
  <c r="G236" i="13"/>
  <c r="C236" i="13"/>
  <c r="F236" i="13" s="1"/>
  <c r="G235" i="13"/>
  <c r="F235" i="13"/>
  <c r="C235" i="13"/>
  <c r="C234" i="13"/>
  <c r="G234" i="13" s="1"/>
  <c r="F233" i="13"/>
  <c r="C233" i="13"/>
  <c r="G233" i="13" s="1"/>
  <c r="C232" i="13"/>
  <c r="F232" i="13" s="1"/>
  <c r="G231" i="13"/>
  <c r="F231" i="13"/>
  <c r="C231" i="13"/>
  <c r="G230" i="13"/>
  <c r="F230" i="13"/>
  <c r="C230" i="13"/>
  <c r="C229" i="13"/>
  <c r="G229" i="13" s="1"/>
  <c r="G228" i="13"/>
  <c r="C228" i="13"/>
  <c r="F228" i="13" s="1"/>
  <c r="G227" i="13"/>
  <c r="F227" i="13"/>
  <c r="C227" i="13"/>
  <c r="F226" i="13"/>
  <c r="C226" i="13"/>
  <c r="G226" i="13" s="1"/>
  <c r="F225" i="13"/>
  <c r="C225" i="13"/>
  <c r="G225" i="13" s="1"/>
  <c r="G224" i="13"/>
  <c r="C224" i="13"/>
  <c r="F224" i="13" s="1"/>
  <c r="G223" i="13"/>
  <c r="F223" i="13"/>
  <c r="C223" i="13"/>
  <c r="G222" i="13"/>
  <c r="F222" i="13"/>
  <c r="C222" i="13"/>
  <c r="F221" i="13"/>
  <c r="C221" i="13"/>
  <c r="G221" i="13" s="1"/>
  <c r="G220" i="13"/>
  <c r="C220" i="13"/>
  <c r="F220" i="13" s="1"/>
  <c r="G219" i="13"/>
  <c r="F219" i="13"/>
  <c r="C219" i="13"/>
  <c r="C218" i="13"/>
  <c r="G218" i="13" s="1"/>
  <c r="F217" i="13"/>
  <c r="C217" i="13"/>
  <c r="G217" i="13" s="1"/>
  <c r="C216" i="13"/>
  <c r="F216" i="13" s="1"/>
  <c r="G215" i="13"/>
  <c r="F215" i="13"/>
  <c r="C215" i="13"/>
  <c r="G214" i="13"/>
  <c r="F214" i="13"/>
  <c r="C214" i="13"/>
  <c r="C213" i="13"/>
  <c r="G213" i="13" s="1"/>
  <c r="G212" i="13"/>
  <c r="C212" i="13"/>
  <c r="F212" i="13" s="1"/>
  <c r="G211" i="13"/>
  <c r="F211" i="13"/>
  <c r="C211" i="13"/>
  <c r="C210" i="13"/>
  <c r="G210" i="13" s="1"/>
  <c r="F209" i="13"/>
  <c r="C209" i="13"/>
  <c r="G209" i="13" s="1"/>
  <c r="C208" i="13"/>
  <c r="F208" i="13" s="1"/>
  <c r="G207" i="13"/>
  <c r="F207" i="13"/>
  <c r="C207" i="13"/>
  <c r="G206" i="13"/>
  <c r="F206" i="13"/>
  <c r="C206" i="13"/>
  <c r="C205" i="13"/>
  <c r="G205" i="13" s="1"/>
  <c r="G204" i="13"/>
  <c r="C204" i="13"/>
  <c r="F204" i="13" s="1"/>
  <c r="G203" i="13"/>
  <c r="F203" i="13"/>
  <c r="C203" i="13"/>
  <c r="C202" i="13"/>
  <c r="G202" i="13" s="1"/>
  <c r="F201" i="13"/>
  <c r="C201" i="13"/>
  <c r="G201" i="13" s="1"/>
  <c r="C200" i="13"/>
  <c r="F200" i="13" s="1"/>
  <c r="G199" i="13"/>
  <c r="F199" i="13"/>
  <c r="C199" i="13"/>
  <c r="G198" i="13"/>
  <c r="F198" i="13"/>
  <c r="C198" i="13"/>
  <c r="C197" i="13"/>
  <c r="G197" i="13" s="1"/>
  <c r="G196" i="13"/>
  <c r="C196" i="13"/>
  <c r="F196" i="13" s="1"/>
  <c r="G195" i="13"/>
  <c r="F195" i="13"/>
  <c r="C195" i="13"/>
  <c r="F194" i="13"/>
  <c r="C194" i="13"/>
  <c r="G194" i="13" s="1"/>
  <c r="F193" i="13"/>
  <c r="C193" i="13"/>
  <c r="G193" i="13" s="1"/>
  <c r="G192" i="13"/>
  <c r="C192" i="13"/>
  <c r="F192" i="13" s="1"/>
  <c r="G191" i="13"/>
  <c r="F191" i="13"/>
  <c r="C191" i="13"/>
  <c r="G190" i="13"/>
  <c r="F190" i="13"/>
  <c r="C190" i="13"/>
  <c r="F189" i="13"/>
  <c r="C189" i="13"/>
  <c r="G189" i="13" s="1"/>
  <c r="G188" i="13"/>
  <c r="C188" i="13"/>
  <c r="F188" i="13" s="1"/>
  <c r="G187" i="13"/>
  <c r="F187" i="13"/>
  <c r="C187" i="13"/>
  <c r="C186" i="13"/>
  <c r="G186" i="13" s="1"/>
  <c r="F185" i="13"/>
  <c r="C185" i="13"/>
  <c r="G185" i="13" s="1"/>
  <c r="C184" i="13"/>
  <c r="F184" i="13" s="1"/>
  <c r="G183" i="13"/>
  <c r="F183" i="13"/>
  <c r="C183" i="13"/>
  <c r="G182" i="13"/>
  <c r="F182" i="13"/>
  <c r="C182" i="13"/>
  <c r="C181" i="13"/>
  <c r="G181" i="13" s="1"/>
  <c r="G180" i="13"/>
  <c r="C180" i="13"/>
  <c r="F180" i="13" s="1"/>
  <c r="G179" i="13"/>
  <c r="F179" i="13"/>
  <c r="C179" i="13"/>
  <c r="C178" i="13"/>
  <c r="G178" i="13" s="1"/>
  <c r="F177" i="13"/>
  <c r="C177" i="13"/>
  <c r="G177" i="13" s="1"/>
  <c r="C176" i="13"/>
  <c r="F176" i="13" s="1"/>
  <c r="G175" i="13"/>
  <c r="F175" i="13"/>
  <c r="C175" i="13"/>
  <c r="G174" i="13"/>
  <c r="F174" i="13"/>
  <c r="C174" i="13"/>
  <c r="C173" i="13"/>
  <c r="G173" i="13" s="1"/>
  <c r="G172" i="13"/>
  <c r="C172" i="13"/>
  <c r="F172" i="13" s="1"/>
  <c r="G171" i="13"/>
  <c r="F171" i="13"/>
  <c r="C171" i="13"/>
  <c r="C170" i="13"/>
  <c r="G170" i="13" s="1"/>
  <c r="F169" i="13"/>
  <c r="C169" i="13"/>
  <c r="G169" i="13" s="1"/>
  <c r="C168" i="13"/>
  <c r="F168" i="13" s="1"/>
  <c r="G167" i="13"/>
  <c r="F167" i="13"/>
  <c r="C167" i="13"/>
  <c r="G166" i="13"/>
  <c r="F166" i="13"/>
  <c r="C166" i="13"/>
  <c r="C165" i="13"/>
  <c r="G165" i="13" s="1"/>
  <c r="G164" i="13"/>
  <c r="C164" i="13"/>
  <c r="F164" i="13" s="1"/>
  <c r="G163" i="13"/>
  <c r="F163" i="13"/>
  <c r="C163" i="13"/>
  <c r="F162" i="13"/>
  <c r="C162" i="13"/>
  <c r="G162" i="13" s="1"/>
  <c r="F161" i="13"/>
  <c r="C161" i="13"/>
  <c r="G161" i="13" s="1"/>
  <c r="G160" i="13"/>
  <c r="C160" i="13"/>
  <c r="F160" i="13" s="1"/>
  <c r="G159" i="13"/>
  <c r="F159" i="13"/>
  <c r="C159" i="13"/>
  <c r="G158" i="13"/>
  <c r="F158" i="13"/>
  <c r="C158" i="13"/>
  <c r="F157" i="13"/>
  <c r="C157" i="13"/>
  <c r="G157" i="13" s="1"/>
  <c r="G156" i="13"/>
  <c r="C156" i="13"/>
  <c r="F156" i="13" s="1"/>
  <c r="G155" i="13"/>
  <c r="F155" i="13"/>
  <c r="C155" i="13"/>
  <c r="C154" i="13"/>
  <c r="G154" i="13" s="1"/>
  <c r="F153" i="13"/>
  <c r="C153" i="13"/>
  <c r="G153" i="13" s="1"/>
  <c r="C152" i="13"/>
  <c r="F152" i="13" s="1"/>
  <c r="G151" i="13"/>
  <c r="F151" i="13"/>
  <c r="C151" i="13"/>
  <c r="G150" i="13"/>
  <c r="F150" i="13"/>
  <c r="C150" i="13"/>
  <c r="C149" i="13"/>
  <c r="G149" i="13" s="1"/>
  <c r="G148" i="13"/>
  <c r="C148" i="13"/>
  <c r="F148" i="13" s="1"/>
  <c r="G147" i="13"/>
  <c r="F147" i="13"/>
  <c r="C147" i="13"/>
  <c r="C146" i="13"/>
  <c r="G146" i="13" s="1"/>
  <c r="F145" i="13"/>
  <c r="C145" i="13"/>
  <c r="G145" i="13" s="1"/>
  <c r="C144" i="13"/>
  <c r="F144" i="13" s="1"/>
  <c r="G143" i="13"/>
  <c r="F143" i="13"/>
  <c r="C143" i="13"/>
  <c r="G142" i="13"/>
  <c r="C142" i="13"/>
  <c r="F142" i="13" s="1"/>
  <c r="C141" i="13"/>
  <c r="G141" i="13" s="1"/>
  <c r="C140" i="13"/>
  <c r="F140" i="13" s="1"/>
  <c r="G139" i="13"/>
  <c r="F139" i="13"/>
  <c r="C139" i="13"/>
  <c r="C138" i="13"/>
  <c r="G138" i="13" s="1"/>
  <c r="C137" i="13"/>
  <c r="G137" i="13" s="1"/>
  <c r="C136" i="13"/>
  <c r="F136" i="13" s="1"/>
  <c r="G135" i="13"/>
  <c r="F135" i="13"/>
  <c r="C135" i="13"/>
  <c r="G134" i="13"/>
  <c r="C134" i="13"/>
  <c r="F134" i="13" s="1"/>
  <c r="C133" i="13"/>
  <c r="G133" i="13" s="1"/>
  <c r="C132" i="13"/>
  <c r="F132" i="13" s="1"/>
  <c r="G131" i="13"/>
  <c r="F131" i="13"/>
  <c r="C131" i="13"/>
  <c r="C130" i="13"/>
  <c r="G130" i="13" s="1"/>
  <c r="C129" i="13"/>
  <c r="G129" i="13" s="1"/>
  <c r="C128" i="13"/>
  <c r="F128" i="13" s="1"/>
  <c r="G127" i="13"/>
  <c r="F127" i="13"/>
  <c r="C127" i="13"/>
  <c r="G126" i="13"/>
  <c r="C126" i="13"/>
  <c r="F126" i="13" s="1"/>
  <c r="C125" i="13"/>
  <c r="G125" i="13" s="1"/>
  <c r="C124" i="13"/>
  <c r="F124" i="13" s="1"/>
  <c r="G123" i="13"/>
  <c r="F123" i="13"/>
  <c r="C123" i="13"/>
  <c r="C122" i="13"/>
  <c r="G122" i="13" s="1"/>
  <c r="C121" i="13"/>
  <c r="G121" i="13" s="1"/>
  <c r="C120" i="13"/>
  <c r="F120" i="13" s="1"/>
  <c r="G119" i="13"/>
  <c r="F119" i="13"/>
  <c r="C119" i="13"/>
  <c r="G118" i="13"/>
  <c r="C118" i="13"/>
  <c r="F118" i="13" s="1"/>
  <c r="C117" i="13"/>
  <c r="G117" i="13" s="1"/>
  <c r="C116" i="13"/>
  <c r="F116" i="13" s="1"/>
  <c r="G115" i="13"/>
  <c r="F115" i="13"/>
  <c r="C115" i="13"/>
  <c r="C114" i="13"/>
  <c r="G114" i="13" s="1"/>
  <c r="C113" i="13"/>
  <c r="G113" i="13" s="1"/>
  <c r="C112" i="13"/>
  <c r="F112" i="13" s="1"/>
  <c r="G111" i="13"/>
  <c r="F111" i="13"/>
  <c r="C111" i="13"/>
  <c r="G110" i="13"/>
  <c r="C110" i="13"/>
  <c r="F110" i="13" s="1"/>
  <c r="C109" i="13"/>
  <c r="G109" i="13" s="1"/>
  <c r="C108" i="13"/>
  <c r="F108" i="13" s="1"/>
  <c r="G107" i="13"/>
  <c r="F107" i="13"/>
  <c r="C107" i="13"/>
  <c r="C106" i="13"/>
  <c r="G106" i="13" s="1"/>
  <c r="C105" i="13"/>
  <c r="G105" i="13" s="1"/>
  <c r="C104" i="13"/>
  <c r="F104" i="13" s="1"/>
  <c r="G103" i="13"/>
  <c r="F103" i="13"/>
  <c r="C103" i="13"/>
  <c r="G102" i="13"/>
  <c r="C102" i="13"/>
  <c r="F102" i="13" s="1"/>
  <c r="C101" i="13"/>
  <c r="G101" i="13" s="1"/>
  <c r="C100" i="13"/>
  <c r="F100" i="13" s="1"/>
  <c r="G99" i="13"/>
  <c r="F99" i="13"/>
  <c r="C99" i="13"/>
  <c r="C98" i="13"/>
  <c r="G98" i="13" s="1"/>
  <c r="C97" i="13"/>
  <c r="G97" i="13" s="1"/>
  <c r="C96" i="13"/>
  <c r="F96" i="13" s="1"/>
  <c r="G95" i="13"/>
  <c r="F95" i="13"/>
  <c r="C95" i="13"/>
  <c r="G94" i="13"/>
  <c r="C94" i="13"/>
  <c r="F94" i="13" s="1"/>
  <c r="C93" i="13"/>
  <c r="G93" i="13" s="1"/>
  <c r="C92" i="13"/>
  <c r="F92" i="13" s="1"/>
  <c r="G91" i="13"/>
  <c r="F91" i="13"/>
  <c r="C91" i="13"/>
  <c r="C90" i="13"/>
  <c r="G90" i="13" s="1"/>
  <c r="C89" i="13"/>
  <c r="G89" i="13" s="1"/>
  <c r="C88" i="13"/>
  <c r="F88" i="13" s="1"/>
  <c r="G87" i="13"/>
  <c r="F87" i="13"/>
  <c r="C87" i="13"/>
  <c r="G86" i="13"/>
  <c r="C86" i="13"/>
  <c r="F86" i="13" s="1"/>
  <c r="C85" i="13"/>
  <c r="G85" i="13" s="1"/>
  <c r="C84" i="13"/>
  <c r="F84" i="13" s="1"/>
  <c r="G83" i="13"/>
  <c r="F83" i="13"/>
  <c r="C83" i="13"/>
  <c r="C82" i="13"/>
  <c r="G82" i="13" s="1"/>
  <c r="C81" i="13"/>
  <c r="G81" i="13" s="1"/>
  <c r="C80" i="13"/>
  <c r="F80" i="13" s="1"/>
  <c r="G79" i="13"/>
  <c r="F79" i="13"/>
  <c r="C79" i="13"/>
  <c r="G78" i="13"/>
  <c r="C78" i="13"/>
  <c r="F78" i="13" s="1"/>
  <c r="C77" i="13"/>
  <c r="G77" i="13" s="1"/>
  <c r="C76" i="13"/>
  <c r="F76" i="13" s="1"/>
  <c r="G75" i="13"/>
  <c r="F75" i="13"/>
  <c r="C75" i="13"/>
  <c r="C74" i="13"/>
  <c r="G74" i="13" s="1"/>
  <c r="C73" i="13"/>
  <c r="G73" i="13" s="1"/>
  <c r="C72" i="13"/>
  <c r="F72" i="13" s="1"/>
  <c r="G71" i="13"/>
  <c r="F71" i="13"/>
  <c r="C71" i="13"/>
  <c r="G70" i="13"/>
  <c r="C70" i="13"/>
  <c r="F70" i="13" s="1"/>
  <c r="C69" i="13"/>
  <c r="G69" i="13" s="1"/>
  <c r="C68" i="13"/>
  <c r="F68" i="13" s="1"/>
  <c r="G67" i="13"/>
  <c r="F67" i="13"/>
  <c r="C67" i="13"/>
  <c r="C66" i="13"/>
  <c r="G66" i="13" s="1"/>
  <c r="C65" i="13"/>
  <c r="G65" i="13" s="1"/>
  <c r="G64" i="13"/>
  <c r="F64" i="13"/>
  <c r="C64" i="13"/>
  <c r="C63" i="13"/>
  <c r="G63" i="13" s="1"/>
  <c r="C62" i="13"/>
  <c r="G61" i="13"/>
  <c r="C61" i="13"/>
  <c r="F61" i="13" s="1"/>
  <c r="G60" i="13"/>
  <c r="F60" i="13"/>
  <c r="C60" i="13"/>
  <c r="C59" i="13"/>
  <c r="G59" i="13" s="1"/>
  <c r="C58" i="13"/>
  <c r="G57" i="13"/>
  <c r="C57" i="13"/>
  <c r="F57" i="13" s="1"/>
  <c r="G56" i="13"/>
  <c r="F56" i="13"/>
  <c r="C56" i="13"/>
  <c r="C55" i="13"/>
  <c r="G55" i="13" s="1"/>
  <c r="C54" i="13"/>
  <c r="G53" i="13"/>
  <c r="C53" i="13"/>
  <c r="F53" i="13" s="1"/>
  <c r="G52" i="13"/>
  <c r="F52" i="13"/>
  <c r="C52" i="13"/>
  <c r="C51" i="13"/>
  <c r="G51" i="13" s="1"/>
  <c r="C50" i="13"/>
  <c r="G49" i="13"/>
  <c r="C49" i="13"/>
  <c r="F49" i="13" s="1"/>
  <c r="G48" i="13"/>
  <c r="F48" i="13"/>
  <c r="C48" i="13"/>
  <c r="C47" i="13"/>
  <c r="G47" i="13" s="1"/>
  <c r="C46" i="13"/>
  <c r="G45" i="13"/>
  <c r="C45" i="13"/>
  <c r="F45" i="13" s="1"/>
  <c r="G44" i="13"/>
  <c r="F44" i="13"/>
  <c r="C44" i="13"/>
  <c r="C43" i="13"/>
  <c r="G43" i="13" s="1"/>
  <c r="C42" i="13"/>
  <c r="G41" i="13"/>
  <c r="C41" i="13"/>
  <c r="F41" i="13" s="1"/>
  <c r="G40" i="13"/>
  <c r="F40" i="13"/>
  <c r="C40" i="13"/>
  <c r="C39" i="13"/>
  <c r="G39" i="13" s="1"/>
  <c r="C38" i="13"/>
  <c r="G37" i="13"/>
  <c r="C37" i="13"/>
  <c r="F37" i="13" s="1"/>
  <c r="G36" i="13"/>
  <c r="F36" i="13"/>
  <c r="C36" i="13"/>
  <c r="C35" i="13"/>
  <c r="G35" i="13" s="1"/>
  <c r="C34" i="13"/>
  <c r="G33" i="13"/>
  <c r="C33" i="13"/>
  <c r="F33" i="13" s="1"/>
  <c r="G32" i="13"/>
  <c r="F32" i="13"/>
  <c r="C32" i="13"/>
  <c r="C31" i="13"/>
  <c r="G31" i="13" s="1"/>
  <c r="C30" i="13"/>
  <c r="G29" i="13"/>
  <c r="C29" i="13"/>
  <c r="F29" i="13" s="1"/>
  <c r="G28" i="13"/>
  <c r="F28" i="13"/>
  <c r="C28" i="13"/>
  <c r="C27" i="13"/>
  <c r="G27" i="13" s="1"/>
  <c r="C26" i="13"/>
  <c r="G25" i="13"/>
  <c r="C25" i="13"/>
  <c r="F25" i="13" s="1"/>
  <c r="G24" i="13"/>
  <c r="F24" i="13"/>
  <c r="C24" i="13"/>
  <c r="C23" i="13"/>
  <c r="G23" i="13" s="1"/>
  <c r="C22" i="13"/>
  <c r="G21" i="13"/>
  <c r="C21" i="13"/>
  <c r="F21" i="13" s="1"/>
  <c r="G20" i="13"/>
  <c r="F20" i="13"/>
  <c r="C20" i="13"/>
  <c r="C19" i="13"/>
  <c r="G19" i="13" s="1"/>
  <c r="C18" i="13"/>
  <c r="G17" i="13"/>
  <c r="C17" i="13"/>
  <c r="F17" i="13" s="1"/>
  <c r="G16" i="13"/>
  <c r="F16" i="13"/>
  <c r="C16" i="13"/>
  <c r="C15" i="13"/>
  <c r="G15" i="13" s="1"/>
  <c r="C14" i="13"/>
  <c r="G13" i="13"/>
  <c r="F13" i="13"/>
  <c r="G428" i="12"/>
  <c r="F428" i="12"/>
  <c r="G427" i="12"/>
  <c r="F427" i="12"/>
  <c r="G426" i="12"/>
  <c r="F426" i="12"/>
  <c r="G425" i="12"/>
  <c r="F425" i="12"/>
  <c r="G424" i="12"/>
  <c r="F424" i="12"/>
  <c r="G423" i="12"/>
  <c r="F423" i="12"/>
  <c r="G422" i="12"/>
  <c r="F422" i="12"/>
  <c r="G421" i="12"/>
  <c r="F421" i="12"/>
  <c r="G420" i="12"/>
  <c r="F420" i="12"/>
  <c r="G419" i="12"/>
  <c r="F419" i="12"/>
  <c r="G418" i="12"/>
  <c r="F418" i="12"/>
  <c r="G417" i="12"/>
  <c r="F417" i="12"/>
  <c r="G416" i="12"/>
  <c r="F416" i="12"/>
  <c r="G415" i="12"/>
  <c r="F415" i="12"/>
  <c r="G414" i="12"/>
  <c r="F414" i="12"/>
  <c r="G413" i="12"/>
  <c r="F413" i="12"/>
  <c r="G412" i="12"/>
  <c r="F412" i="12"/>
  <c r="G411" i="12"/>
  <c r="F411" i="12"/>
  <c r="G410" i="12"/>
  <c r="F410" i="12"/>
  <c r="G409" i="12"/>
  <c r="F409" i="12"/>
  <c r="G408" i="12"/>
  <c r="F408" i="12"/>
  <c r="G407" i="12"/>
  <c r="F407" i="12"/>
  <c r="G406" i="12"/>
  <c r="F406" i="12"/>
  <c r="G405" i="12"/>
  <c r="F405" i="12"/>
  <c r="G404" i="12"/>
  <c r="F404" i="12"/>
  <c r="G403" i="12"/>
  <c r="F403" i="12"/>
  <c r="G402" i="12"/>
  <c r="F402" i="12"/>
  <c r="G401" i="12"/>
  <c r="F401" i="12"/>
  <c r="G400" i="12"/>
  <c r="F400" i="12"/>
  <c r="G399" i="12"/>
  <c r="F399" i="12"/>
  <c r="G398" i="12"/>
  <c r="F398" i="12"/>
  <c r="G397" i="12"/>
  <c r="F397" i="12"/>
  <c r="G396" i="12"/>
  <c r="F396" i="12"/>
  <c r="G395" i="12"/>
  <c r="F395" i="12"/>
  <c r="G394" i="12"/>
  <c r="F394" i="12"/>
  <c r="G393" i="12"/>
  <c r="F393" i="12"/>
  <c r="G392" i="12"/>
  <c r="F392" i="12"/>
  <c r="G391" i="12"/>
  <c r="F391" i="12"/>
  <c r="G390" i="12"/>
  <c r="F390" i="12"/>
  <c r="G389" i="12"/>
  <c r="F389" i="12"/>
  <c r="G388" i="12"/>
  <c r="F388" i="12"/>
  <c r="G387" i="12"/>
  <c r="F387" i="12"/>
  <c r="G386" i="12"/>
  <c r="F386" i="12"/>
  <c r="G385" i="12"/>
  <c r="F385" i="12"/>
  <c r="G384" i="12"/>
  <c r="F384" i="12"/>
  <c r="G383" i="12"/>
  <c r="F383" i="12"/>
  <c r="G382" i="12"/>
  <c r="F382" i="12"/>
  <c r="G381" i="12"/>
  <c r="F381" i="12"/>
  <c r="G380" i="12"/>
  <c r="F380" i="12"/>
  <c r="G379" i="12"/>
  <c r="F379" i="12"/>
  <c r="G378" i="12"/>
  <c r="F378" i="12"/>
  <c r="G377" i="12"/>
  <c r="F377" i="12"/>
  <c r="G376" i="12"/>
  <c r="F376" i="12"/>
  <c r="G375" i="12"/>
  <c r="F375" i="12"/>
  <c r="G374" i="12"/>
  <c r="F374" i="12"/>
  <c r="G373" i="12"/>
  <c r="F373" i="12"/>
  <c r="G372" i="12"/>
  <c r="F372" i="12"/>
  <c r="G371" i="12"/>
  <c r="F371" i="12"/>
  <c r="G370" i="12"/>
  <c r="F370" i="12"/>
  <c r="G369" i="12"/>
  <c r="F369" i="12"/>
  <c r="G368" i="12"/>
  <c r="F368" i="12"/>
  <c r="G367" i="12"/>
  <c r="F367" i="12"/>
  <c r="G366" i="12"/>
  <c r="F366" i="12"/>
  <c r="G365" i="12"/>
  <c r="F365" i="12"/>
  <c r="G364" i="12"/>
  <c r="F364" i="12"/>
  <c r="G363" i="12"/>
  <c r="F363" i="12"/>
  <c r="G362" i="12"/>
  <c r="F362" i="12"/>
  <c r="G361" i="12"/>
  <c r="F361" i="12"/>
  <c r="G360" i="12"/>
  <c r="F360" i="12"/>
  <c r="G359" i="12"/>
  <c r="F359" i="12"/>
  <c r="G358" i="12"/>
  <c r="F358" i="12"/>
  <c r="G357" i="12"/>
  <c r="F357" i="12"/>
  <c r="G356" i="12"/>
  <c r="F356" i="12"/>
  <c r="G355" i="12"/>
  <c r="F355" i="12"/>
  <c r="G354" i="12"/>
  <c r="F354" i="12"/>
  <c r="G353" i="12"/>
  <c r="F353" i="12"/>
  <c r="G352" i="12"/>
  <c r="F352" i="12"/>
  <c r="G351" i="12"/>
  <c r="F351" i="12"/>
  <c r="G350" i="12"/>
  <c r="F350" i="12"/>
  <c r="G349" i="12"/>
  <c r="F349" i="12"/>
  <c r="G348" i="12"/>
  <c r="F348" i="12"/>
  <c r="G347" i="12"/>
  <c r="F347" i="12"/>
  <c r="G346" i="12"/>
  <c r="F346" i="12"/>
  <c r="G345" i="12"/>
  <c r="F345" i="12"/>
  <c r="G344" i="12"/>
  <c r="F344" i="12"/>
  <c r="G343" i="12"/>
  <c r="F343" i="12"/>
  <c r="G342" i="12"/>
  <c r="F342" i="12"/>
  <c r="G341" i="12"/>
  <c r="F341" i="12"/>
  <c r="G340" i="12"/>
  <c r="F340" i="12"/>
  <c r="G339" i="12"/>
  <c r="F339" i="12"/>
  <c r="G338" i="12"/>
  <c r="F338" i="12"/>
  <c r="G337" i="12"/>
  <c r="F337" i="12"/>
  <c r="G336" i="12"/>
  <c r="F336" i="12"/>
  <c r="G335" i="12"/>
  <c r="F335" i="12"/>
  <c r="G334" i="12"/>
  <c r="F334" i="12"/>
  <c r="G333" i="12"/>
  <c r="F333" i="12"/>
  <c r="G332" i="12"/>
  <c r="F332" i="12"/>
  <c r="G331" i="12"/>
  <c r="F331" i="12"/>
  <c r="G330" i="12"/>
  <c r="F330" i="12"/>
  <c r="G329" i="12"/>
  <c r="F329" i="12"/>
  <c r="G328" i="12"/>
  <c r="F328" i="12"/>
  <c r="G327" i="12"/>
  <c r="F327" i="12"/>
  <c r="G326" i="12"/>
  <c r="F326" i="12"/>
  <c r="G325" i="12"/>
  <c r="F325" i="12"/>
  <c r="G324" i="12"/>
  <c r="F324" i="12"/>
  <c r="G323" i="12"/>
  <c r="F323" i="12"/>
  <c r="G322" i="12"/>
  <c r="F322" i="12"/>
  <c r="G321" i="12"/>
  <c r="F321" i="12"/>
  <c r="G320" i="12"/>
  <c r="F320" i="12"/>
  <c r="G319" i="12"/>
  <c r="F319" i="12"/>
  <c r="G318" i="12"/>
  <c r="F318" i="12"/>
  <c r="G317" i="12"/>
  <c r="F317" i="12"/>
  <c r="G316" i="12"/>
  <c r="F316" i="12"/>
  <c r="G315" i="12"/>
  <c r="F315" i="12"/>
  <c r="G314" i="12"/>
  <c r="F314" i="12"/>
  <c r="G313" i="12"/>
  <c r="F313" i="12"/>
  <c r="G312" i="12"/>
  <c r="F312" i="12"/>
  <c r="G311" i="12"/>
  <c r="F311" i="12"/>
  <c r="G310" i="12"/>
  <c r="F310" i="12"/>
  <c r="G309" i="12"/>
  <c r="F309" i="12"/>
  <c r="G308" i="12"/>
  <c r="F308" i="12"/>
  <c r="G307" i="12"/>
  <c r="F307" i="12"/>
  <c r="G306" i="12"/>
  <c r="F306" i="12"/>
  <c r="G305" i="12"/>
  <c r="F305" i="12"/>
  <c r="G304" i="12"/>
  <c r="F304" i="12"/>
  <c r="G303" i="12"/>
  <c r="F303" i="12"/>
  <c r="G302" i="12"/>
  <c r="F302" i="12"/>
  <c r="G301" i="12"/>
  <c r="F301" i="12"/>
  <c r="G300" i="12"/>
  <c r="F300" i="12"/>
  <c r="G299" i="12"/>
  <c r="F299" i="12"/>
  <c r="G298" i="12"/>
  <c r="F298" i="12"/>
  <c r="G297" i="12"/>
  <c r="F297" i="12"/>
  <c r="G296" i="12"/>
  <c r="F296" i="12"/>
  <c r="G295" i="12"/>
  <c r="F295" i="12"/>
  <c r="G294" i="12"/>
  <c r="F294" i="12"/>
  <c r="G293" i="12"/>
  <c r="F293" i="12"/>
  <c r="G292" i="12"/>
  <c r="F292" i="12"/>
  <c r="G291" i="12"/>
  <c r="F291" i="12"/>
  <c r="G290" i="12"/>
  <c r="F290" i="12"/>
  <c r="G289" i="12"/>
  <c r="F289" i="12"/>
  <c r="G288" i="12"/>
  <c r="F288" i="12"/>
  <c r="G287" i="12"/>
  <c r="F287" i="12"/>
  <c r="G286" i="12"/>
  <c r="F286" i="12"/>
  <c r="G285" i="12"/>
  <c r="F285" i="12"/>
  <c r="G284" i="12"/>
  <c r="F284" i="12"/>
  <c r="G283" i="12"/>
  <c r="F283" i="12"/>
  <c r="G282" i="12"/>
  <c r="F282" i="12"/>
  <c r="G281" i="12"/>
  <c r="F281" i="12"/>
  <c r="G280" i="12"/>
  <c r="F280" i="12"/>
  <c r="G279" i="12"/>
  <c r="F279" i="12"/>
  <c r="G278" i="12"/>
  <c r="F278" i="12"/>
  <c r="G277" i="12"/>
  <c r="F277" i="12"/>
  <c r="G276" i="12"/>
  <c r="F276" i="12"/>
  <c r="G275" i="12"/>
  <c r="F275" i="12"/>
  <c r="G274" i="12"/>
  <c r="F274" i="12"/>
  <c r="G273" i="12"/>
  <c r="F273" i="12"/>
  <c r="G272" i="12"/>
  <c r="F272" i="12"/>
  <c r="G271" i="12"/>
  <c r="F271" i="12"/>
  <c r="G270" i="12"/>
  <c r="F270" i="12"/>
  <c r="G269" i="12"/>
  <c r="F269" i="12"/>
  <c r="G268" i="12"/>
  <c r="F268" i="12"/>
  <c r="G267" i="12"/>
  <c r="F267" i="12"/>
  <c r="G266" i="12"/>
  <c r="F266" i="12"/>
  <c r="G265" i="12"/>
  <c r="F265" i="12"/>
  <c r="G264" i="12"/>
  <c r="F264" i="12"/>
  <c r="G263" i="12"/>
  <c r="F263" i="12"/>
  <c r="G262" i="12"/>
  <c r="F262" i="12"/>
  <c r="G261" i="12"/>
  <c r="F261" i="12"/>
  <c r="G260" i="12"/>
  <c r="F260" i="12"/>
  <c r="G259" i="12"/>
  <c r="F259" i="12"/>
  <c r="G258" i="12"/>
  <c r="F258" i="12"/>
  <c r="G257" i="12"/>
  <c r="F257" i="12"/>
  <c r="G256" i="12"/>
  <c r="F256" i="12"/>
  <c r="G255" i="12"/>
  <c r="F255" i="12"/>
  <c r="G254" i="12"/>
  <c r="F254" i="12"/>
  <c r="G253" i="12"/>
  <c r="F253" i="12"/>
  <c r="G252" i="12"/>
  <c r="F252" i="12"/>
  <c r="G251" i="12"/>
  <c r="F251" i="12"/>
  <c r="G250" i="12"/>
  <c r="F250" i="12"/>
  <c r="G249" i="12"/>
  <c r="F249" i="12"/>
  <c r="G248" i="12"/>
  <c r="F248" i="12"/>
  <c r="G247" i="12"/>
  <c r="F247" i="12"/>
  <c r="G246" i="12"/>
  <c r="F246" i="12"/>
  <c r="G245" i="12"/>
  <c r="F245" i="12"/>
  <c r="G244" i="12"/>
  <c r="F244" i="12"/>
  <c r="G243" i="12"/>
  <c r="F243" i="12"/>
  <c r="G242" i="12"/>
  <c r="F242" i="12"/>
  <c r="G241" i="12"/>
  <c r="F241" i="12"/>
  <c r="G240" i="12"/>
  <c r="F240" i="12"/>
  <c r="G239" i="12"/>
  <c r="F239" i="12"/>
  <c r="G238" i="12"/>
  <c r="F238" i="12"/>
  <c r="G237" i="12"/>
  <c r="F237" i="12"/>
  <c r="G236" i="12"/>
  <c r="F236" i="12"/>
  <c r="G235" i="12"/>
  <c r="F235" i="12"/>
  <c r="G234" i="12"/>
  <c r="F234" i="12"/>
  <c r="G233" i="12"/>
  <c r="F233" i="12"/>
  <c r="G232" i="12"/>
  <c r="F232" i="12"/>
  <c r="G231" i="12"/>
  <c r="F231" i="12"/>
  <c r="G230" i="12"/>
  <c r="F230" i="12"/>
  <c r="G229" i="12"/>
  <c r="F229" i="12"/>
  <c r="G228" i="12"/>
  <c r="F228" i="12"/>
  <c r="G227" i="12"/>
  <c r="F227" i="12"/>
  <c r="G226" i="12"/>
  <c r="F226" i="12"/>
  <c r="G225" i="12"/>
  <c r="F225" i="12"/>
  <c r="G224" i="12"/>
  <c r="F224" i="12"/>
  <c r="G223" i="12"/>
  <c r="F223" i="12"/>
  <c r="G222" i="12"/>
  <c r="F222" i="12"/>
  <c r="G221" i="12"/>
  <c r="F221" i="12"/>
  <c r="G220" i="12"/>
  <c r="F220" i="12"/>
  <c r="G219" i="12"/>
  <c r="F219" i="12"/>
  <c r="G218" i="12"/>
  <c r="F218" i="12"/>
  <c r="G217" i="12"/>
  <c r="F217" i="12"/>
  <c r="G216" i="12"/>
  <c r="F216" i="12"/>
  <c r="G215" i="12"/>
  <c r="F215" i="12"/>
  <c r="G214" i="12"/>
  <c r="F214" i="12"/>
  <c r="G213" i="12"/>
  <c r="F213" i="12"/>
  <c r="G212" i="12"/>
  <c r="F212" i="12"/>
  <c r="G211" i="12"/>
  <c r="F211" i="12"/>
  <c r="G210" i="12"/>
  <c r="F210" i="12"/>
  <c r="G209" i="12"/>
  <c r="F209" i="12"/>
  <c r="G208" i="12"/>
  <c r="F208" i="12"/>
  <c r="G207" i="12"/>
  <c r="F207" i="12"/>
  <c r="G206" i="12"/>
  <c r="F206" i="12"/>
  <c r="G205" i="12"/>
  <c r="F205" i="12"/>
  <c r="G204" i="12"/>
  <c r="F204" i="12"/>
  <c r="G203" i="12"/>
  <c r="F203" i="12"/>
  <c r="G202" i="12"/>
  <c r="F202" i="12"/>
  <c r="G201" i="12"/>
  <c r="F201" i="12"/>
  <c r="G200" i="12"/>
  <c r="F200" i="12"/>
  <c r="G199" i="12"/>
  <c r="F199" i="12"/>
  <c r="G198" i="12"/>
  <c r="F198" i="12"/>
  <c r="G197" i="12"/>
  <c r="F197" i="12"/>
  <c r="G196" i="12"/>
  <c r="F196" i="12"/>
  <c r="G195" i="12"/>
  <c r="F195" i="12"/>
  <c r="G194" i="12"/>
  <c r="F194" i="12"/>
  <c r="G193" i="12"/>
  <c r="F193" i="12"/>
  <c r="G192" i="12"/>
  <c r="F192" i="12"/>
  <c r="G191" i="12"/>
  <c r="F191" i="12"/>
  <c r="G190" i="12"/>
  <c r="F190" i="12"/>
  <c r="G189" i="12"/>
  <c r="F189" i="12"/>
  <c r="G188" i="12"/>
  <c r="F188" i="12"/>
  <c r="G187" i="12"/>
  <c r="F187" i="12"/>
  <c r="G186" i="12"/>
  <c r="F186" i="12"/>
  <c r="G185" i="12"/>
  <c r="F185" i="12"/>
  <c r="G184" i="12"/>
  <c r="F184" i="12"/>
  <c r="G183" i="12"/>
  <c r="F183" i="12"/>
  <c r="G182" i="12"/>
  <c r="F182" i="12"/>
  <c r="G181" i="12"/>
  <c r="F181" i="12"/>
  <c r="G180" i="12"/>
  <c r="F180" i="12"/>
  <c r="G179" i="12"/>
  <c r="F179" i="12"/>
  <c r="G178" i="12"/>
  <c r="F178" i="12"/>
  <c r="G177" i="12"/>
  <c r="F177" i="12"/>
  <c r="G176" i="12"/>
  <c r="F176" i="12"/>
  <c r="G175" i="12"/>
  <c r="F175" i="12"/>
  <c r="G174" i="12"/>
  <c r="F174" i="12"/>
  <c r="G173" i="12"/>
  <c r="F173" i="12"/>
  <c r="G172" i="12"/>
  <c r="F172" i="12"/>
  <c r="G171" i="12"/>
  <c r="F171" i="12"/>
  <c r="G170" i="12"/>
  <c r="F170" i="12"/>
  <c r="G169" i="12"/>
  <c r="F169" i="12"/>
  <c r="G168" i="12"/>
  <c r="F168" i="12"/>
  <c r="G167" i="12"/>
  <c r="F167" i="12"/>
  <c r="G166" i="12"/>
  <c r="F166" i="12"/>
  <c r="G165" i="12"/>
  <c r="F165" i="12"/>
  <c r="G164" i="12"/>
  <c r="F164" i="12"/>
  <c r="G163" i="12"/>
  <c r="F163" i="12"/>
  <c r="G162" i="12"/>
  <c r="F162" i="12"/>
  <c r="F161" i="12"/>
  <c r="C161" i="12"/>
  <c r="G161" i="12" s="1"/>
  <c r="C160" i="12"/>
  <c r="G160" i="12" s="1"/>
  <c r="G159" i="12"/>
  <c r="C159" i="12"/>
  <c r="F159" i="12" s="1"/>
  <c r="G158" i="12"/>
  <c r="F158" i="12"/>
  <c r="C158" i="12"/>
  <c r="F157" i="12"/>
  <c r="C157" i="12"/>
  <c r="G157" i="12" s="1"/>
  <c r="C156" i="12"/>
  <c r="G156" i="12" s="1"/>
  <c r="G155" i="12"/>
  <c r="C155" i="12"/>
  <c r="F155" i="12" s="1"/>
  <c r="G154" i="12"/>
  <c r="F154" i="12"/>
  <c r="C154" i="12"/>
  <c r="F153" i="12"/>
  <c r="C153" i="12"/>
  <c r="G153" i="12" s="1"/>
  <c r="C152" i="12"/>
  <c r="G152" i="12" s="1"/>
  <c r="G151" i="12"/>
  <c r="C151" i="12"/>
  <c r="F151" i="12" s="1"/>
  <c r="G150" i="12"/>
  <c r="F150" i="12"/>
  <c r="C150" i="12"/>
  <c r="F149" i="12"/>
  <c r="C149" i="12"/>
  <c r="G149" i="12" s="1"/>
  <c r="C148" i="12"/>
  <c r="G148" i="12" s="1"/>
  <c r="G147" i="12"/>
  <c r="C147" i="12"/>
  <c r="F147" i="12" s="1"/>
  <c r="G146" i="12"/>
  <c r="F146" i="12"/>
  <c r="C146" i="12"/>
  <c r="F145" i="12"/>
  <c r="C145" i="12"/>
  <c r="G145" i="12" s="1"/>
  <c r="C144" i="12"/>
  <c r="G144" i="12" s="1"/>
  <c r="G143" i="12"/>
  <c r="C143" i="12"/>
  <c r="F143" i="12" s="1"/>
  <c r="G142" i="12"/>
  <c r="F142" i="12"/>
  <c r="C142" i="12"/>
  <c r="F141" i="12"/>
  <c r="C141" i="12"/>
  <c r="G141" i="12" s="1"/>
  <c r="C140" i="12"/>
  <c r="G140" i="12" s="1"/>
  <c r="G139" i="12"/>
  <c r="C139" i="12"/>
  <c r="F139" i="12" s="1"/>
  <c r="G138" i="12"/>
  <c r="F138" i="12"/>
  <c r="C138" i="12"/>
  <c r="F137" i="12"/>
  <c r="C137" i="12"/>
  <c r="G137" i="12" s="1"/>
  <c r="C136" i="12"/>
  <c r="G136" i="12" s="1"/>
  <c r="G135" i="12"/>
  <c r="C135" i="12"/>
  <c r="F135" i="12" s="1"/>
  <c r="G134" i="12"/>
  <c r="F134" i="12"/>
  <c r="C134" i="12"/>
  <c r="F133" i="12"/>
  <c r="C133" i="12"/>
  <c r="G133" i="12" s="1"/>
  <c r="C132" i="12"/>
  <c r="G132" i="12" s="1"/>
  <c r="G131" i="12"/>
  <c r="C131" i="12"/>
  <c r="F131" i="12" s="1"/>
  <c r="G130" i="12"/>
  <c r="F130" i="12"/>
  <c r="C130" i="12"/>
  <c r="F129" i="12"/>
  <c r="C129" i="12"/>
  <c r="G129" i="12" s="1"/>
  <c r="C128" i="12"/>
  <c r="G128" i="12" s="1"/>
  <c r="G127" i="12"/>
  <c r="C127" i="12"/>
  <c r="F127" i="12" s="1"/>
  <c r="G126" i="12"/>
  <c r="F126" i="12"/>
  <c r="C126" i="12"/>
  <c r="F125" i="12"/>
  <c r="C125" i="12"/>
  <c r="G125" i="12" s="1"/>
  <c r="C124" i="12"/>
  <c r="G124" i="12" s="1"/>
  <c r="G123" i="12"/>
  <c r="C123" i="12"/>
  <c r="F123" i="12" s="1"/>
  <c r="G122" i="12"/>
  <c r="F122" i="12"/>
  <c r="C122" i="12"/>
  <c r="F121" i="12"/>
  <c r="C121" i="12"/>
  <c r="G121" i="12" s="1"/>
  <c r="C120" i="12"/>
  <c r="G120" i="12" s="1"/>
  <c r="G119" i="12"/>
  <c r="C119" i="12"/>
  <c r="F119" i="12" s="1"/>
  <c r="G118" i="12"/>
  <c r="F118" i="12"/>
  <c r="C118" i="12"/>
  <c r="F117" i="12"/>
  <c r="C117" i="12"/>
  <c r="G117" i="12" s="1"/>
  <c r="C116" i="12"/>
  <c r="G116" i="12" s="1"/>
  <c r="G115" i="12"/>
  <c r="C115" i="12"/>
  <c r="F115" i="12" s="1"/>
  <c r="G114" i="12"/>
  <c r="F114" i="12"/>
  <c r="C114" i="12"/>
  <c r="F113" i="12"/>
  <c r="C113" i="12"/>
  <c r="G113" i="12" s="1"/>
  <c r="C112" i="12"/>
  <c r="G112" i="12" s="1"/>
  <c r="G111" i="12"/>
  <c r="C111" i="12"/>
  <c r="F111" i="12" s="1"/>
  <c r="G110" i="12"/>
  <c r="F110" i="12"/>
  <c r="C110" i="12"/>
  <c r="F109" i="12"/>
  <c r="C109" i="12"/>
  <c r="G109" i="12" s="1"/>
  <c r="C108" i="12"/>
  <c r="G108" i="12" s="1"/>
  <c r="G107" i="12"/>
  <c r="C107" i="12"/>
  <c r="F107" i="12" s="1"/>
  <c r="G106" i="12"/>
  <c r="F106" i="12"/>
  <c r="C106" i="12"/>
  <c r="F105" i="12"/>
  <c r="C105" i="12"/>
  <c r="G105" i="12" s="1"/>
  <c r="C104" i="12"/>
  <c r="G104" i="12" s="1"/>
  <c r="G103" i="12"/>
  <c r="C103" i="12"/>
  <c r="F103" i="12" s="1"/>
  <c r="G102" i="12"/>
  <c r="F102" i="12"/>
  <c r="C102" i="12"/>
  <c r="F101" i="12"/>
  <c r="C101" i="12"/>
  <c r="G101" i="12" s="1"/>
  <c r="C100" i="12"/>
  <c r="G100" i="12" s="1"/>
  <c r="G99" i="12"/>
  <c r="C99" i="12"/>
  <c r="F99" i="12" s="1"/>
  <c r="G98" i="12"/>
  <c r="F98" i="12"/>
  <c r="C98" i="12"/>
  <c r="F97" i="12"/>
  <c r="C97" i="12"/>
  <c r="G97" i="12" s="1"/>
  <c r="C96" i="12"/>
  <c r="G96" i="12" s="1"/>
  <c r="G95" i="12"/>
  <c r="C95" i="12"/>
  <c r="F95" i="12" s="1"/>
  <c r="G94" i="12"/>
  <c r="F94" i="12"/>
  <c r="C94" i="12"/>
  <c r="F93" i="12"/>
  <c r="C93" i="12"/>
  <c r="G93" i="12" s="1"/>
  <c r="C92" i="12"/>
  <c r="G92" i="12" s="1"/>
  <c r="G91" i="12"/>
  <c r="C91" i="12"/>
  <c r="F91" i="12" s="1"/>
  <c r="G90" i="12"/>
  <c r="F90" i="12"/>
  <c r="C90" i="12"/>
  <c r="F89" i="12"/>
  <c r="C89" i="12"/>
  <c r="G89" i="12" s="1"/>
  <c r="C88" i="12"/>
  <c r="G88" i="12" s="1"/>
  <c r="G87" i="12"/>
  <c r="C87" i="12"/>
  <c r="F87" i="12" s="1"/>
  <c r="G86" i="12"/>
  <c r="F86" i="12"/>
  <c r="C86" i="12"/>
  <c r="F85" i="12"/>
  <c r="C85" i="12"/>
  <c r="G85" i="12" s="1"/>
  <c r="C84" i="12"/>
  <c r="G84" i="12" s="1"/>
  <c r="G83" i="12"/>
  <c r="C83" i="12"/>
  <c r="F83" i="12" s="1"/>
  <c r="G82" i="12"/>
  <c r="F82" i="12"/>
  <c r="C82" i="12"/>
  <c r="F81" i="12"/>
  <c r="C81" i="12"/>
  <c r="G81" i="12" s="1"/>
  <c r="C80" i="12"/>
  <c r="G80" i="12" s="1"/>
  <c r="G79" i="12"/>
  <c r="C79" i="12"/>
  <c r="F79" i="12" s="1"/>
  <c r="G78" i="12"/>
  <c r="F78" i="12"/>
  <c r="C78" i="12"/>
  <c r="F77" i="12"/>
  <c r="C77" i="12"/>
  <c r="G77" i="12" s="1"/>
  <c r="C76" i="12"/>
  <c r="G76" i="12" s="1"/>
  <c r="G75" i="12"/>
  <c r="C75" i="12"/>
  <c r="F75" i="12" s="1"/>
  <c r="G74" i="12"/>
  <c r="F74" i="12"/>
  <c r="C74" i="12"/>
  <c r="F73" i="12"/>
  <c r="C73" i="12"/>
  <c r="G73" i="12" s="1"/>
  <c r="C72" i="12"/>
  <c r="G72" i="12" s="1"/>
  <c r="G71" i="12"/>
  <c r="C71" i="12"/>
  <c r="F71" i="12" s="1"/>
  <c r="G70" i="12"/>
  <c r="F70" i="12"/>
  <c r="C70" i="12"/>
  <c r="F69" i="12"/>
  <c r="C69" i="12"/>
  <c r="G69" i="12" s="1"/>
  <c r="C68" i="12"/>
  <c r="G68" i="12" s="1"/>
  <c r="G67" i="12"/>
  <c r="C67" i="12"/>
  <c r="F67" i="12" s="1"/>
  <c r="G66" i="12"/>
  <c r="F66" i="12"/>
  <c r="C66" i="12"/>
  <c r="F65" i="12"/>
  <c r="C65" i="12"/>
  <c r="G65" i="12" s="1"/>
  <c r="C64" i="12"/>
  <c r="G64" i="12" s="1"/>
  <c r="G63" i="12"/>
  <c r="C63" i="12"/>
  <c r="F63" i="12" s="1"/>
  <c r="G62" i="12"/>
  <c r="F62" i="12"/>
  <c r="C62" i="12"/>
  <c r="F61" i="12"/>
  <c r="C61" i="12"/>
  <c r="G61" i="12" s="1"/>
  <c r="C60" i="12"/>
  <c r="G60" i="12" s="1"/>
  <c r="G59" i="12"/>
  <c r="C59" i="12"/>
  <c r="F59" i="12" s="1"/>
  <c r="G58" i="12"/>
  <c r="F58" i="12"/>
  <c r="C58" i="12"/>
  <c r="F57" i="12"/>
  <c r="C57" i="12"/>
  <c r="G57" i="12" s="1"/>
  <c r="C56" i="12"/>
  <c r="G56" i="12" s="1"/>
  <c r="G55" i="12"/>
  <c r="C55" i="12"/>
  <c r="F55" i="12" s="1"/>
  <c r="G54" i="12"/>
  <c r="F54" i="12"/>
  <c r="C54" i="12"/>
  <c r="F53" i="12"/>
  <c r="C53" i="12"/>
  <c r="G53" i="12" s="1"/>
  <c r="C52" i="12"/>
  <c r="G52" i="12" s="1"/>
  <c r="G51" i="12"/>
  <c r="C51" i="12"/>
  <c r="F51" i="12" s="1"/>
  <c r="G50" i="12"/>
  <c r="F50" i="12"/>
  <c r="C50" i="12"/>
  <c r="F49" i="12"/>
  <c r="C49" i="12"/>
  <c r="G49" i="12" s="1"/>
  <c r="C48" i="12"/>
  <c r="G48" i="12" s="1"/>
  <c r="G47" i="12"/>
  <c r="C47" i="12"/>
  <c r="F47" i="12" s="1"/>
  <c r="G46" i="12"/>
  <c r="F46" i="12"/>
  <c r="C46" i="12"/>
  <c r="F45" i="12"/>
  <c r="C45" i="12"/>
  <c r="G45" i="12" s="1"/>
  <c r="C44" i="12"/>
  <c r="G44" i="12" s="1"/>
  <c r="G43" i="12"/>
  <c r="C43" i="12"/>
  <c r="F43" i="12" s="1"/>
  <c r="G42" i="12"/>
  <c r="F42" i="12"/>
  <c r="C42" i="12"/>
  <c r="F41" i="12"/>
  <c r="C41" i="12"/>
  <c r="G41" i="12" s="1"/>
  <c r="C40" i="12"/>
  <c r="G40" i="12" s="1"/>
  <c r="G39" i="12"/>
  <c r="C39" i="12"/>
  <c r="F39" i="12" s="1"/>
  <c r="G38" i="12"/>
  <c r="F38" i="12"/>
  <c r="C38" i="12"/>
  <c r="F37" i="12"/>
  <c r="C37" i="12"/>
  <c r="G37" i="12" s="1"/>
  <c r="C36" i="12"/>
  <c r="G36" i="12" s="1"/>
  <c r="G35" i="12"/>
  <c r="C35" i="12"/>
  <c r="F35" i="12" s="1"/>
  <c r="G34" i="12"/>
  <c r="F34" i="12"/>
  <c r="C34" i="12"/>
  <c r="F33" i="12"/>
  <c r="C33" i="12"/>
  <c r="G33" i="12" s="1"/>
  <c r="C32" i="12"/>
  <c r="G32" i="12" s="1"/>
  <c r="G31" i="12"/>
  <c r="C31" i="12"/>
  <c r="F31" i="12" s="1"/>
  <c r="G30" i="12"/>
  <c r="F30" i="12"/>
  <c r="C30" i="12"/>
  <c r="F29" i="12"/>
  <c r="C29" i="12"/>
  <c r="G29" i="12" s="1"/>
  <c r="C28" i="12"/>
  <c r="G28" i="12" s="1"/>
  <c r="G27" i="12"/>
  <c r="C27" i="12"/>
  <c r="F27" i="12" s="1"/>
  <c r="G26" i="12"/>
  <c r="F26" i="12"/>
  <c r="C26" i="12"/>
  <c r="F25" i="12"/>
  <c r="C25" i="12"/>
  <c r="G25" i="12" s="1"/>
  <c r="C24" i="12"/>
  <c r="G24" i="12" s="1"/>
  <c r="G23" i="12"/>
  <c r="C23" i="12"/>
  <c r="F23" i="12" s="1"/>
  <c r="G22" i="12"/>
  <c r="F22" i="12"/>
  <c r="C22" i="12"/>
  <c r="F21" i="12"/>
  <c r="C21" i="12"/>
  <c r="G21" i="12" s="1"/>
  <c r="C20" i="12"/>
  <c r="G20" i="12" s="1"/>
  <c r="G19" i="12"/>
  <c r="C19" i="12"/>
  <c r="F19" i="12" s="1"/>
  <c r="G18" i="12"/>
  <c r="F18" i="12"/>
  <c r="C18" i="12"/>
  <c r="F17" i="12"/>
  <c r="C17" i="12"/>
  <c r="G17" i="12" s="1"/>
  <c r="C16" i="12"/>
  <c r="G16" i="12" s="1"/>
  <c r="G15" i="12"/>
  <c r="C15" i="12"/>
  <c r="F15" i="12" s="1"/>
  <c r="G14" i="12"/>
  <c r="F14" i="12"/>
  <c r="C14" i="12"/>
  <c r="G13" i="12"/>
  <c r="F13" i="12"/>
  <c r="G310" i="11"/>
  <c r="B310" i="11"/>
  <c r="F310" i="11" s="1"/>
  <c r="G309" i="11"/>
  <c r="F309" i="11"/>
  <c r="B309" i="11"/>
  <c r="F308" i="11"/>
  <c r="B308" i="11"/>
  <c r="G308" i="11" s="1"/>
  <c r="B307" i="11"/>
  <c r="G306" i="11"/>
  <c r="B306" i="11"/>
  <c r="F306" i="11" s="1"/>
  <c r="G305" i="11"/>
  <c r="F305" i="11"/>
  <c r="B305" i="11"/>
  <c r="F304" i="11"/>
  <c r="B304" i="11"/>
  <c r="G304" i="11" s="1"/>
  <c r="B303" i="11"/>
  <c r="G302" i="11"/>
  <c r="B302" i="11"/>
  <c r="F302" i="11" s="1"/>
  <c r="G301" i="11"/>
  <c r="F301" i="11"/>
  <c r="B301" i="11"/>
  <c r="F300" i="11"/>
  <c r="B300" i="11"/>
  <c r="G300" i="11" s="1"/>
  <c r="B299" i="11"/>
  <c r="G298" i="11"/>
  <c r="B298" i="11"/>
  <c r="F298" i="11" s="1"/>
  <c r="G297" i="11"/>
  <c r="F297" i="11"/>
  <c r="B297" i="11"/>
  <c r="F296" i="11"/>
  <c r="B296" i="11"/>
  <c r="G296" i="11" s="1"/>
  <c r="B295" i="11"/>
  <c r="G294" i="11"/>
  <c r="B294" i="11"/>
  <c r="F294" i="11" s="1"/>
  <c r="G293" i="11"/>
  <c r="F293" i="11"/>
  <c r="B293" i="11"/>
  <c r="F292" i="11"/>
  <c r="B292" i="11"/>
  <c r="G292" i="11" s="1"/>
  <c r="B291" i="11"/>
  <c r="G290" i="11"/>
  <c r="B290" i="11"/>
  <c r="F290" i="11" s="1"/>
  <c r="G289" i="11"/>
  <c r="F289" i="11"/>
  <c r="B289" i="11"/>
  <c r="F288" i="11"/>
  <c r="B288" i="11"/>
  <c r="G288" i="11" s="1"/>
  <c r="B287" i="11"/>
  <c r="G286" i="11"/>
  <c r="B286" i="11"/>
  <c r="F286" i="11" s="1"/>
  <c r="G285" i="11"/>
  <c r="F285" i="11"/>
  <c r="B285" i="11"/>
  <c r="F284" i="11"/>
  <c r="B284" i="11"/>
  <c r="G284" i="11" s="1"/>
  <c r="B283" i="11"/>
  <c r="G282" i="11"/>
  <c r="B282" i="11"/>
  <c r="F282" i="11" s="1"/>
  <c r="G281" i="11"/>
  <c r="F281" i="11"/>
  <c r="B281" i="11"/>
  <c r="F280" i="11"/>
  <c r="B280" i="11"/>
  <c r="G280" i="11" s="1"/>
  <c r="B279" i="11"/>
  <c r="G278" i="11"/>
  <c r="B278" i="11"/>
  <c r="F278" i="11" s="1"/>
  <c r="G277" i="11"/>
  <c r="F277" i="11"/>
  <c r="B277" i="11"/>
  <c r="F276" i="11"/>
  <c r="B276" i="11"/>
  <c r="G276" i="11" s="1"/>
  <c r="B275" i="11"/>
  <c r="G274" i="11"/>
  <c r="B274" i="11"/>
  <c r="F274" i="11" s="1"/>
  <c r="G273" i="11"/>
  <c r="F273" i="11"/>
  <c r="B273" i="11"/>
  <c r="F272" i="11"/>
  <c r="B272" i="11"/>
  <c r="G272" i="11" s="1"/>
  <c r="B271" i="11"/>
  <c r="G270" i="11"/>
  <c r="B270" i="11"/>
  <c r="F270" i="11" s="1"/>
  <c r="G269" i="11"/>
  <c r="F269" i="11"/>
  <c r="B269" i="11"/>
  <c r="F268" i="11"/>
  <c r="B268" i="11"/>
  <c r="G268" i="11" s="1"/>
  <c r="B267" i="11"/>
  <c r="G266" i="11"/>
  <c r="B266" i="11"/>
  <c r="F266" i="11" s="1"/>
  <c r="G265" i="11"/>
  <c r="F265" i="11"/>
  <c r="B265" i="11"/>
  <c r="F264" i="11"/>
  <c r="B264" i="11"/>
  <c r="G264" i="11" s="1"/>
  <c r="B263" i="11"/>
  <c r="G262" i="11"/>
  <c r="B262" i="11"/>
  <c r="F262" i="11" s="1"/>
  <c r="G261" i="11"/>
  <c r="F261" i="11"/>
  <c r="B261" i="11"/>
  <c r="F260" i="11"/>
  <c r="B260" i="11"/>
  <c r="G260" i="11" s="1"/>
  <c r="B259" i="11"/>
  <c r="G258" i="11"/>
  <c r="B258" i="11"/>
  <c r="F258" i="11" s="1"/>
  <c r="G257" i="11"/>
  <c r="F257" i="11"/>
  <c r="B257" i="11"/>
  <c r="F256" i="11"/>
  <c r="B256" i="11"/>
  <c r="G256" i="11" s="1"/>
  <c r="B255" i="11"/>
  <c r="G254" i="11"/>
  <c r="B254" i="11"/>
  <c r="F254" i="11" s="1"/>
  <c r="G253" i="11"/>
  <c r="F253" i="11"/>
  <c r="B253" i="11"/>
  <c r="F252" i="11"/>
  <c r="B252" i="11"/>
  <c r="G252" i="11" s="1"/>
  <c r="B251" i="11"/>
  <c r="G250" i="11"/>
  <c r="B250" i="11"/>
  <c r="F250" i="11" s="1"/>
  <c r="G249" i="11"/>
  <c r="F249" i="11"/>
  <c r="B249" i="11"/>
  <c r="F248" i="11"/>
  <c r="B248" i="11"/>
  <c r="G248" i="11" s="1"/>
  <c r="B247" i="11"/>
  <c r="G246" i="11"/>
  <c r="B246" i="11"/>
  <c r="F246" i="11" s="1"/>
  <c r="G245" i="11"/>
  <c r="F245" i="11"/>
  <c r="B245" i="11"/>
  <c r="F244" i="11"/>
  <c r="B244" i="11"/>
  <c r="G244" i="11" s="1"/>
  <c r="B243" i="11"/>
  <c r="G242" i="11"/>
  <c r="B242" i="11"/>
  <c r="F242" i="11" s="1"/>
  <c r="G241" i="11"/>
  <c r="F241" i="11"/>
  <c r="B241" i="11"/>
  <c r="F240" i="11"/>
  <c r="B240" i="11"/>
  <c r="G240" i="11" s="1"/>
  <c r="B239" i="11"/>
  <c r="G238" i="11"/>
  <c r="B238" i="11"/>
  <c r="F238" i="11" s="1"/>
  <c r="G237" i="11"/>
  <c r="F237" i="11"/>
  <c r="B237" i="11"/>
  <c r="B236" i="11"/>
  <c r="G236" i="11" s="1"/>
  <c r="B235" i="11"/>
  <c r="G234" i="11"/>
  <c r="B234" i="11"/>
  <c r="F234" i="11" s="1"/>
  <c r="G233" i="11"/>
  <c r="F233" i="11"/>
  <c r="B233" i="11"/>
  <c r="B232" i="11"/>
  <c r="G232" i="11" s="1"/>
  <c r="B231" i="11"/>
  <c r="G230" i="11"/>
  <c r="B230" i="11"/>
  <c r="F230" i="11" s="1"/>
  <c r="G229" i="11"/>
  <c r="F229" i="11"/>
  <c r="B229" i="11"/>
  <c r="B228" i="11"/>
  <c r="G228" i="11" s="1"/>
  <c r="B227" i="11"/>
  <c r="G226" i="11"/>
  <c r="B226" i="11"/>
  <c r="F226" i="11" s="1"/>
  <c r="G225" i="11"/>
  <c r="F225" i="11"/>
  <c r="B225" i="11"/>
  <c r="B224" i="11"/>
  <c r="G224" i="11" s="1"/>
  <c r="B223" i="11"/>
  <c r="G222" i="11"/>
  <c r="B222" i="11"/>
  <c r="F222" i="11" s="1"/>
  <c r="G221" i="11"/>
  <c r="F221" i="11"/>
  <c r="B221" i="11"/>
  <c r="B220" i="11"/>
  <c r="G220" i="11" s="1"/>
  <c r="B219" i="11"/>
  <c r="G218" i="11"/>
  <c r="B218" i="11"/>
  <c r="F218" i="11" s="1"/>
  <c r="G217" i="11"/>
  <c r="F217" i="11"/>
  <c r="B217" i="11"/>
  <c r="B216" i="11"/>
  <c r="G216" i="11" s="1"/>
  <c r="B215" i="11"/>
  <c r="G214" i="11"/>
  <c r="B214" i="11"/>
  <c r="F214" i="11" s="1"/>
  <c r="G213" i="11"/>
  <c r="F213" i="11"/>
  <c r="B213" i="11"/>
  <c r="B212" i="11"/>
  <c r="G212" i="11" s="1"/>
  <c r="B211" i="11"/>
  <c r="G210" i="11"/>
  <c r="B210" i="11"/>
  <c r="F210" i="11" s="1"/>
  <c r="G209" i="11"/>
  <c r="F209" i="11"/>
  <c r="B209" i="11"/>
  <c r="B208" i="11"/>
  <c r="G208" i="11" s="1"/>
  <c r="B207" i="11"/>
  <c r="G206" i="11"/>
  <c r="B206" i="11"/>
  <c r="F206" i="11" s="1"/>
  <c r="G205" i="11"/>
  <c r="F205" i="11"/>
  <c r="B205" i="11"/>
  <c r="B204" i="11"/>
  <c r="G204" i="11" s="1"/>
  <c r="B203" i="11"/>
  <c r="G202" i="11"/>
  <c r="B202" i="11"/>
  <c r="F202" i="11" s="1"/>
  <c r="G201" i="11"/>
  <c r="F201" i="11"/>
  <c r="B201" i="11"/>
  <c r="B200" i="11"/>
  <c r="G200" i="11" s="1"/>
  <c r="B199" i="11"/>
  <c r="G198" i="11"/>
  <c r="B198" i="11"/>
  <c r="F198" i="11" s="1"/>
  <c r="G197" i="11"/>
  <c r="F197" i="11"/>
  <c r="B197" i="11"/>
  <c r="B196" i="11"/>
  <c r="G196" i="11" s="1"/>
  <c r="B195" i="11"/>
  <c r="G194" i="11"/>
  <c r="B194" i="11"/>
  <c r="F194" i="11" s="1"/>
  <c r="G193" i="11"/>
  <c r="F193" i="11"/>
  <c r="B193" i="11"/>
  <c r="B192" i="11"/>
  <c r="G192" i="11" s="1"/>
  <c r="B191" i="11"/>
  <c r="G190" i="11"/>
  <c r="B190" i="11"/>
  <c r="F190" i="11" s="1"/>
  <c r="G189" i="11"/>
  <c r="F189" i="11"/>
  <c r="B189" i="11"/>
  <c r="B188" i="11"/>
  <c r="G188" i="11" s="1"/>
  <c r="B187" i="11"/>
  <c r="G186" i="11"/>
  <c r="B186" i="11"/>
  <c r="F186" i="11" s="1"/>
  <c r="G185" i="11"/>
  <c r="F185" i="11"/>
  <c r="B185" i="11"/>
  <c r="B184" i="11"/>
  <c r="G184" i="11" s="1"/>
  <c r="B183" i="11"/>
  <c r="G182" i="11"/>
  <c r="B182" i="11"/>
  <c r="F182" i="11" s="1"/>
  <c r="G181" i="11"/>
  <c r="F181" i="11"/>
  <c r="B181" i="11"/>
  <c r="B180" i="11"/>
  <c r="G180" i="11" s="1"/>
  <c r="B179" i="11"/>
  <c r="G178" i="11"/>
  <c r="B178" i="11"/>
  <c r="F178" i="11" s="1"/>
  <c r="G177" i="11"/>
  <c r="F177" i="11"/>
  <c r="B177" i="11"/>
  <c r="B176" i="11"/>
  <c r="G176" i="11" s="1"/>
  <c r="B175" i="11"/>
  <c r="G174" i="11"/>
  <c r="B174" i="11"/>
  <c r="F174" i="11" s="1"/>
  <c r="G173" i="11"/>
  <c r="F173" i="11"/>
  <c r="B173" i="11"/>
  <c r="B172" i="11"/>
  <c r="G172" i="11" s="1"/>
  <c r="B171" i="11"/>
  <c r="G170" i="11"/>
  <c r="B170" i="11"/>
  <c r="F170" i="11" s="1"/>
  <c r="G169" i="11"/>
  <c r="F169" i="11"/>
  <c r="B169" i="11"/>
  <c r="B168" i="11"/>
  <c r="G168" i="11" s="1"/>
  <c r="B167" i="11"/>
  <c r="G166" i="11"/>
  <c r="B166" i="11"/>
  <c r="F166" i="11" s="1"/>
  <c r="G165" i="11"/>
  <c r="F165" i="11"/>
  <c r="B165" i="11"/>
  <c r="B164" i="11"/>
  <c r="G164" i="11" s="1"/>
  <c r="B163" i="11"/>
  <c r="G162" i="11"/>
  <c r="B162" i="11"/>
  <c r="F162" i="11" s="1"/>
  <c r="G161" i="11"/>
  <c r="F161" i="11"/>
  <c r="B161" i="11"/>
  <c r="B160" i="11"/>
  <c r="G160" i="11" s="1"/>
  <c r="B159" i="11"/>
  <c r="G158" i="11"/>
  <c r="B158" i="11"/>
  <c r="F158" i="11" s="1"/>
  <c r="G157" i="11"/>
  <c r="F157" i="11"/>
  <c r="B157" i="11"/>
  <c r="B156" i="11"/>
  <c r="G156" i="11" s="1"/>
  <c r="B155" i="11"/>
  <c r="G154" i="11"/>
  <c r="B154" i="11"/>
  <c r="F154" i="11" s="1"/>
  <c r="G153" i="11"/>
  <c r="F153" i="11"/>
  <c r="B153" i="11"/>
  <c r="B152" i="11"/>
  <c r="G152" i="11" s="1"/>
  <c r="B151" i="11"/>
  <c r="G150" i="11"/>
  <c r="B150" i="11"/>
  <c r="F150" i="11" s="1"/>
  <c r="G149" i="11"/>
  <c r="F149" i="11"/>
  <c r="B149" i="11"/>
  <c r="B148" i="11"/>
  <c r="G148" i="11" s="1"/>
  <c r="B147" i="11"/>
  <c r="G146" i="11"/>
  <c r="B146" i="11"/>
  <c r="F146" i="11" s="1"/>
  <c r="G145" i="11"/>
  <c r="F145" i="11"/>
  <c r="B145" i="11"/>
  <c r="B144" i="11"/>
  <c r="G144" i="11" s="1"/>
  <c r="B143" i="11"/>
  <c r="G142" i="11"/>
  <c r="B142" i="11"/>
  <c r="F142" i="11" s="1"/>
  <c r="G141" i="11"/>
  <c r="F141" i="11"/>
  <c r="B141" i="11"/>
  <c r="B140" i="11"/>
  <c r="G140" i="11" s="1"/>
  <c r="B139" i="11"/>
  <c r="G139" i="11" s="1"/>
  <c r="G138" i="11"/>
  <c r="B138" i="11"/>
  <c r="F138" i="11" s="1"/>
  <c r="G137" i="11"/>
  <c r="F137" i="11"/>
  <c r="B137" i="11"/>
  <c r="B136" i="11"/>
  <c r="G136" i="11" s="1"/>
  <c r="B135" i="11"/>
  <c r="G135" i="11" s="1"/>
  <c r="G134" i="11"/>
  <c r="B134" i="11"/>
  <c r="F134" i="11" s="1"/>
  <c r="G133" i="11"/>
  <c r="F133" i="11"/>
  <c r="B133" i="11"/>
  <c r="B132" i="11"/>
  <c r="G132" i="11" s="1"/>
  <c r="B131" i="11"/>
  <c r="G131" i="11" s="1"/>
  <c r="G130" i="11"/>
  <c r="B130" i="11"/>
  <c r="F130" i="11" s="1"/>
  <c r="G129" i="11"/>
  <c r="F129" i="11"/>
  <c r="B129" i="11"/>
  <c r="B128" i="11"/>
  <c r="G128" i="11" s="1"/>
  <c r="B127" i="11"/>
  <c r="G127" i="11" s="1"/>
  <c r="G126" i="11"/>
  <c r="B126" i="11"/>
  <c r="F126" i="11" s="1"/>
  <c r="G125" i="11"/>
  <c r="F125" i="11"/>
  <c r="B125" i="11"/>
  <c r="B124" i="11"/>
  <c r="G124" i="11" s="1"/>
  <c r="B123" i="11"/>
  <c r="G123" i="11" s="1"/>
  <c r="G122" i="11"/>
  <c r="B122" i="11"/>
  <c r="F122" i="11" s="1"/>
  <c r="G121" i="11"/>
  <c r="F121" i="11"/>
  <c r="B121" i="11"/>
  <c r="B120" i="11"/>
  <c r="G120" i="11" s="1"/>
  <c r="B119" i="11"/>
  <c r="G119" i="11" s="1"/>
  <c r="G118" i="11"/>
  <c r="B118" i="11"/>
  <c r="F118" i="11" s="1"/>
  <c r="G117" i="11"/>
  <c r="F117" i="11"/>
  <c r="B117" i="11"/>
  <c r="B116" i="11"/>
  <c r="G116" i="11" s="1"/>
  <c r="B115" i="11"/>
  <c r="G115" i="11" s="1"/>
  <c r="G114" i="11"/>
  <c r="B114" i="11"/>
  <c r="F114" i="11" s="1"/>
  <c r="G113" i="11"/>
  <c r="F113" i="11"/>
  <c r="B113" i="11"/>
  <c r="B112" i="11"/>
  <c r="G112" i="11" s="1"/>
  <c r="B111" i="11"/>
  <c r="G111" i="11" s="1"/>
  <c r="G110" i="11"/>
  <c r="B110" i="11"/>
  <c r="F110" i="11" s="1"/>
  <c r="G109" i="11"/>
  <c r="F109" i="11"/>
  <c r="B109" i="11"/>
  <c r="B108" i="11"/>
  <c r="G108" i="11" s="1"/>
  <c r="B107" i="11"/>
  <c r="G107" i="11" s="1"/>
  <c r="G106" i="11"/>
  <c r="B106" i="11"/>
  <c r="F106" i="11" s="1"/>
  <c r="G105" i="11"/>
  <c r="F105" i="11"/>
  <c r="B105" i="11"/>
  <c r="B104" i="11"/>
  <c r="G104" i="11" s="1"/>
  <c r="B103" i="11"/>
  <c r="G103" i="11" s="1"/>
  <c r="G102" i="11"/>
  <c r="B102" i="11"/>
  <c r="F102" i="11" s="1"/>
  <c r="G101" i="11"/>
  <c r="F101" i="11"/>
  <c r="B101" i="11"/>
  <c r="B100" i="11"/>
  <c r="G100" i="11" s="1"/>
  <c r="B99" i="11"/>
  <c r="G99" i="11" s="1"/>
  <c r="G98" i="11"/>
  <c r="B98" i="11"/>
  <c r="F98" i="11" s="1"/>
  <c r="G97" i="11"/>
  <c r="F97" i="11"/>
  <c r="B97" i="11"/>
  <c r="B96" i="11"/>
  <c r="G96" i="11" s="1"/>
  <c r="B95" i="11"/>
  <c r="G95" i="11" s="1"/>
  <c r="G94" i="11"/>
  <c r="B94" i="11"/>
  <c r="F94" i="11" s="1"/>
  <c r="G93" i="11"/>
  <c r="F93" i="11"/>
  <c r="B93" i="11"/>
  <c r="B92" i="11"/>
  <c r="G92" i="11" s="1"/>
  <c r="B91" i="11"/>
  <c r="G91" i="11" s="1"/>
  <c r="G90" i="11"/>
  <c r="B90" i="11"/>
  <c r="F90" i="11" s="1"/>
  <c r="G89" i="11"/>
  <c r="F89" i="11"/>
  <c r="B89" i="11"/>
  <c r="B88" i="11"/>
  <c r="G88" i="11" s="1"/>
  <c r="B87" i="11"/>
  <c r="G87" i="11" s="1"/>
  <c r="G86" i="11"/>
  <c r="B86" i="11"/>
  <c r="F86" i="11" s="1"/>
  <c r="G85" i="11"/>
  <c r="F85" i="11"/>
  <c r="B85" i="11"/>
  <c r="B84" i="11"/>
  <c r="G84" i="11" s="1"/>
  <c r="B83" i="11"/>
  <c r="G83" i="11" s="1"/>
  <c r="G82" i="11"/>
  <c r="B82" i="11"/>
  <c r="F82" i="11" s="1"/>
  <c r="G81" i="11"/>
  <c r="F81" i="11"/>
  <c r="B81" i="11"/>
  <c r="B80" i="11"/>
  <c r="G80" i="11" s="1"/>
  <c r="B79" i="11"/>
  <c r="G79" i="11" s="1"/>
  <c r="G78" i="11"/>
  <c r="B78" i="11"/>
  <c r="F78" i="11" s="1"/>
  <c r="G77" i="11"/>
  <c r="F77" i="11"/>
  <c r="B77" i="11"/>
  <c r="B76" i="11"/>
  <c r="G76" i="11" s="1"/>
  <c r="B75" i="11"/>
  <c r="G75" i="11" s="1"/>
  <c r="G74" i="11"/>
  <c r="B74" i="11"/>
  <c r="F74" i="11" s="1"/>
  <c r="G73" i="11"/>
  <c r="F73" i="11"/>
  <c r="B73" i="11"/>
  <c r="B72" i="11"/>
  <c r="G72" i="11" s="1"/>
  <c r="B71" i="11"/>
  <c r="G71" i="11" s="1"/>
  <c r="G70" i="11"/>
  <c r="B70" i="11"/>
  <c r="F70" i="11" s="1"/>
  <c r="G69" i="11"/>
  <c r="F69" i="11"/>
  <c r="B69" i="11"/>
  <c r="B68" i="11"/>
  <c r="G68" i="11" s="1"/>
  <c r="B67" i="11"/>
  <c r="G67" i="11" s="1"/>
  <c r="G66" i="11"/>
  <c r="B66" i="11"/>
  <c r="F66" i="11" s="1"/>
  <c r="G65" i="11"/>
  <c r="F65" i="11"/>
  <c r="B65" i="11"/>
  <c r="B64" i="11"/>
  <c r="G64" i="11" s="1"/>
  <c r="B63" i="11"/>
  <c r="G63" i="11" s="1"/>
  <c r="G62" i="11"/>
  <c r="B62" i="11"/>
  <c r="F62" i="11" s="1"/>
  <c r="G61" i="11"/>
  <c r="F61" i="11"/>
  <c r="B61" i="11"/>
  <c r="B60" i="11"/>
  <c r="G60" i="11" s="1"/>
  <c r="B59" i="11"/>
  <c r="G59" i="11" s="1"/>
  <c r="G58" i="11"/>
  <c r="B58" i="11"/>
  <c r="F58" i="11" s="1"/>
  <c r="G57" i="11"/>
  <c r="F57" i="11"/>
  <c r="B57" i="11"/>
  <c r="B56" i="11"/>
  <c r="G56" i="11" s="1"/>
  <c r="B55" i="11"/>
  <c r="G55" i="11" s="1"/>
  <c r="G54" i="11"/>
  <c r="B54" i="11"/>
  <c r="F54" i="11" s="1"/>
  <c r="G53" i="11"/>
  <c r="F53" i="11"/>
  <c r="B53" i="11"/>
  <c r="B52" i="11"/>
  <c r="G52" i="11" s="1"/>
  <c r="B51" i="11"/>
  <c r="G51" i="11" s="1"/>
  <c r="G50" i="11"/>
  <c r="B50" i="11"/>
  <c r="F50" i="11" s="1"/>
  <c r="G49" i="11"/>
  <c r="F49" i="11"/>
  <c r="B49" i="11"/>
  <c r="B48" i="11"/>
  <c r="G48" i="11" s="1"/>
  <c r="B47" i="11"/>
  <c r="G47" i="11" s="1"/>
  <c r="G46" i="11"/>
  <c r="B46" i="11"/>
  <c r="F46" i="11" s="1"/>
  <c r="G45" i="11"/>
  <c r="F45" i="11"/>
  <c r="B45" i="11"/>
  <c r="B44" i="11"/>
  <c r="G44" i="11" s="1"/>
  <c r="B43" i="11"/>
  <c r="G43" i="11" s="1"/>
  <c r="G42" i="11"/>
  <c r="B42" i="11"/>
  <c r="F42" i="11" s="1"/>
  <c r="G41" i="11"/>
  <c r="F41" i="11"/>
  <c r="B41" i="11"/>
  <c r="B40" i="11"/>
  <c r="G40" i="11" s="1"/>
  <c r="B39" i="11"/>
  <c r="G39" i="11" s="1"/>
  <c r="G38" i="11"/>
  <c r="B38" i="11"/>
  <c r="F38" i="11" s="1"/>
  <c r="G37" i="11"/>
  <c r="F37" i="11"/>
  <c r="B37" i="11"/>
  <c r="B36" i="11"/>
  <c r="G36" i="11" s="1"/>
  <c r="B35" i="11"/>
  <c r="G35" i="11" s="1"/>
  <c r="G34" i="11"/>
  <c r="B34" i="11"/>
  <c r="F34" i="11" s="1"/>
  <c r="G33" i="11"/>
  <c r="F33" i="11"/>
  <c r="B33" i="11"/>
  <c r="B32" i="11"/>
  <c r="G32" i="11" s="1"/>
  <c r="B31" i="11"/>
  <c r="G31" i="11" s="1"/>
  <c r="G30" i="11"/>
  <c r="B30" i="11"/>
  <c r="F30" i="11" s="1"/>
  <c r="G29" i="11"/>
  <c r="F29" i="11"/>
  <c r="B29" i="11"/>
  <c r="B28" i="11"/>
  <c r="G28" i="11" s="1"/>
  <c r="B27" i="11"/>
  <c r="G27" i="11" s="1"/>
  <c r="G26" i="11"/>
  <c r="B26" i="11"/>
  <c r="F26" i="11" s="1"/>
  <c r="G25" i="11"/>
  <c r="F25" i="11"/>
  <c r="B25" i="11"/>
  <c r="B24" i="11"/>
  <c r="G24" i="11" s="1"/>
  <c r="B23" i="11"/>
  <c r="G23" i="11" s="1"/>
  <c r="G22" i="11"/>
  <c r="B22" i="11"/>
  <c r="F22" i="11" s="1"/>
  <c r="G21" i="11"/>
  <c r="F21" i="11"/>
  <c r="B21" i="11"/>
  <c r="B20" i="11"/>
  <c r="G20" i="11" s="1"/>
  <c r="B19" i="11"/>
  <c r="G19" i="11" s="1"/>
  <c r="G18" i="11"/>
  <c r="B18" i="11"/>
  <c r="F18" i="11" s="1"/>
  <c r="G17" i="11"/>
  <c r="F17" i="11"/>
  <c r="B17" i="11"/>
  <c r="B16" i="11"/>
  <c r="G16" i="11" s="1"/>
  <c r="B15" i="11"/>
  <c r="G15" i="11" s="1"/>
  <c r="G14" i="11"/>
  <c r="B14" i="11"/>
  <c r="F14" i="11" s="1"/>
  <c r="G13" i="11"/>
  <c r="F13" i="11"/>
  <c r="B13" i="11"/>
  <c r="B12" i="11"/>
  <c r="G12" i="11" s="1"/>
  <c r="B11" i="11"/>
  <c r="G11" i="11" s="1"/>
  <c r="G771" i="10"/>
  <c r="F771" i="10"/>
  <c r="G770" i="10"/>
  <c r="F770" i="10"/>
  <c r="G769" i="10"/>
  <c r="F769" i="10"/>
  <c r="G768" i="10"/>
  <c r="F768" i="10"/>
  <c r="G767" i="10"/>
  <c r="F767" i="10"/>
  <c r="G766" i="10"/>
  <c r="F766" i="10"/>
  <c r="G765" i="10"/>
  <c r="F765" i="10"/>
  <c r="G764" i="10"/>
  <c r="F764" i="10"/>
  <c r="G763" i="10"/>
  <c r="F763" i="10"/>
  <c r="G762" i="10"/>
  <c r="F762" i="10"/>
  <c r="G761" i="10"/>
  <c r="F761" i="10"/>
  <c r="G760" i="10"/>
  <c r="F760" i="10"/>
  <c r="G759" i="10"/>
  <c r="F759" i="10"/>
  <c r="G758" i="10"/>
  <c r="F758" i="10"/>
  <c r="G757" i="10"/>
  <c r="F757" i="10"/>
  <c r="G756" i="10"/>
  <c r="F756" i="10"/>
  <c r="G755" i="10"/>
  <c r="F755" i="10"/>
  <c r="G754" i="10"/>
  <c r="F754" i="10"/>
  <c r="G753" i="10"/>
  <c r="F753" i="10"/>
  <c r="G752" i="10"/>
  <c r="F752" i="10"/>
  <c r="G751" i="10"/>
  <c r="F751" i="10"/>
  <c r="G750" i="10"/>
  <c r="F750" i="10"/>
  <c r="G749" i="10"/>
  <c r="F749" i="10"/>
  <c r="G748" i="10"/>
  <c r="F748" i="10"/>
  <c r="G747" i="10"/>
  <c r="F747" i="10"/>
  <c r="G746" i="10"/>
  <c r="F746" i="10"/>
  <c r="G745" i="10"/>
  <c r="F745" i="10"/>
  <c r="G744" i="10"/>
  <c r="F744" i="10"/>
  <c r="G743" i="10"/>
  <c r="F743" i="10"/>
  <c r="G742" i="10"/>
  <c r="F742" i="10"/>
  <c r="G741" i="10"/>
  <c r="F741" i="10"/>
  <c r="G740" i="10"/>
  <c r="F740" i="10"/>
  <c r="G739" i="10"/>
  <c r="F739" i="10"/>
  <c r="G738" i="10"/>
  <c r="F738" i="10"/>
  <c r="G737" i="10"/>
  <c r="F737" i="10"/>
  <c r="G736" i="10"/>
  <c r="F736" i="10"/>
  <c r="G735" i="10"/>
  <c r="F735" i="10"/>
  <c r="G734" i="10"/>
  <c r="F734" i="10"/>
  <c r="G733" i="10"/>
  <c r="F733" i="10"/>
  <c r="G732" i="10"/>
  <c r="F732" i="10"/>
  <c r="G731" i="10"/>
  <c r="F731" i="10"/>
  <c r="G730" i="10"/>
  <c r="F730" i="10"/>
  <c r="G729" i="10"/>
  <c r="F729" i="10"/>
  <c r="G728" i="10"/>
  <c r="F728" i="10"/>
  <c r="G727" i="10"/>
  <c r="F727" i="10"/>
  <c r="G726" i="10"/>
  <c r="F726" i="10"/>
  <c r="G725" i="10"/>
  <c r="F725" i="10"/>
  <c r="G724" i="10"/>
  <c r="F724" i="10"/>
  <c r="G723" i="10"/>
  <c r="F723" i="10"/>
  <c r="G722" i="10"/>
  <c r="F722" i="10"/>
  <c r="G721" i="10"/>
  <c r="F721" i="10"/>
  <c r="G720" i="10"/>
  <c r="F720" i="10"/>
  <c r="G719" i="10"/>
  <c r="F719" i="10"/>
  <c r="G718" i="10"/>
  <c r="F718" i="10"/>
  <c r="G717" i="10"/>
  <c r="F717" i="10"/>
  <c r="G716" i="10"/>
  <c r="F716" i="10"/>
  <c r="G715" i="10"/>
  <c r="F715" i="10"/>
  <c r="G714" i="10"/>
  <c r="F714" i="10"/>
  <c r="G713" i="10"/>
  <c r="F713" i="10"/>
  <c r="G712" i="10"/>
  <c r="F712" i="10"/>
  <c r="G711" i="10"/>
  <c r="F711" i="10"/>
  <c r="G710" i="10"/>
  <c r="F710" i="10"/>
  <c r="G709" i="10"/>
  <c r="F709" i="10"/>
  <c r="G708" i="10"/>
  <c r="F708" i="10"/>
  <c r="G707" i="10"/>
  <c r="F707" i="10"/>
  <c r="G706" i="10"/>
  <c r="F706" i="10"/>
  <c r="G705" i="10"/>
  <c r="F705" i="10"/>
  <c r="G704" i="10"/>
  <c r="F704" i="10"/>
  <c r="G703" i="10"/>
  <c r="F703" i="10"/>
  <c r="G702" i="10"/>
  <c r="F702" i="10"/>
  <c r="G701" i="10"/>
  <c r="F701" i="10"/>
  <c r="G700" i="10"/>
  <c r="F700" i="10"/>
  <c r="G699" i="10"/>
  <c r="F699" i="10"/>
  <c r="G698" i="10"/>
  <c r="F698" i="10"/>
  <c r="G697" i="10"/>
  <c r="F697" i="10"/>
  <c r="G696" i="10"/>
  <c r="F696" i="10"/>
  <c r="G695" i="10"/>
  <c r="F695" i="10"/>
  <c r="G694" i="10"/>
  <c r="F694" i="10"/>
  <c r="G693" i="10"/>
  <c r="F693" i="10"/>
  <c r="G692" i="10"/>
  <c r="F692" i="10"/>
  <c r="G691" i="10"/>
  <c r="F691" i="10"/>
  <c r="G690" i="10"/>
  <c r="F690" i="10"/>
  <c r="G689" i="10"/>
  <c r="F689" i="10"/>
  <c r="G688" i="10"/>
  <c r="F688" i="10"/>
  <c r="G687" i="10"/>
  <c r="F687" i="10"/>
  <c r="G686" i="10"/>
  <c r="F686" i="10"/>
  <c r="G685" i="10"/>
  <c r="F685" i="10"/>
  <c r="G684" i="10"/>
  <c r="F684" i="10"/>
  <c r="G683" i="10"/>
  <c r="F683" i="10"/>
  <c r="G682" i="10"/>
  <c r="F682" i="10"/>
  <c r="G681" i="10"/>
  <c r="F681" i="10"/>
  <c r="G680" i="10"/>
  <c r="F680" i="10"/>
  <c r="G679" i="10"/>
  <c r="F679" i="10"/>
  <c r="G678" i="10"/>
  <c r="F678" i="10"/>
  <c r="G677" i="10"/>
  <c r="F677" i="10"/>
  <c r="G676" i="10"/>
  <c r="F676" i="10"/>
  <c r="G675" i="10"/>
  <c r="F675" i="10"/>
  <c r="G674" i="10"/>
  <c r="F674" i="10"/>
  <c r="G673" i="10"/>
  <c r="F673" i="10"/>
  <c r="G672" i="10"/>
  <c r="F672" i="10"/>
  <c r="G671" i="10"/>
  <c r="F671" i="10"/>
  <c r="G670" i="10"/>
  <c r="F670" i="10"/>
  <c r="G669" i="10"/>
  <c r="F669" i="10"/>
  <c r="G668" i="10"/>
  <c r="F668" i="10"/>
  <c r="G667" i="10"/>
  <c r="F667" i="10"/>
  <c r="G666" i="10"/>
  <c r="F666" i="10"/>
  <c r="G665" i="10"/>
  <c r="F665" i="10"/>
  <c r="G664" i="10"/>
  <c r="F664" i="10"/>
  <c r="G663" i="10"/>
  <c r="F663" i="10"/>
  <c r="G662" i="10"/>
  <c r="F662" i="10"/>
  <c r="G661" i="10"/>
  <c r="F661" i="10"/>
  <c r="G660" i="10"/>
  <c r="F660" i="10"/>
  <c r="G659" i="10"/>
  <c r="F659" i="10"/>
  <c r="G658" i="10"/>
  <c r="F658" i="10"/>
  <c r="G657" i="10"/>
  <c r="F657" i="10"/>
  <c r="G656" i="10"/>
  <c r="F656" i="10"/>
  <c r="G655" i="10"/>
  <c r="F655" i="10"/>
  <c r="G654" i="10"/>
  <c r="F654" i="10"/>
  <c r="G653" i="10"/>
  <c r="F653" i="10"/>
  <c r="G652" i="10"/>
  <c r="F652" i="10"/>
  <c r="G651" i="10"/>
  <c r="F651" i="10"/>
  <c r="G650" i="10"/>
  <c r="F650" i="10"/>
  <c r="G649" i="10"/>
  <c r="F649" i="10"/>
  <c r="G648" i="10"/>
  <c r="F648" i="10"/>
  <c r="G647" i="10"/>
  <c r="F647" i="10"/>
  <c r="G646" i="10"/>
  <c r="F646" i="10"/>
  <c r="G645" i="10"/>
  <c r="F645" i="10"/>
  <c r="G644" i="10"/>
  <c r="F644" i="10"/>
  <c r="G643" i="10"/>
  <c r="F643" i="10"/>
  <c r="G642" i="10"/>
  <c r="F642" i="10"/>
  <c r="G641" i="10"/>
  <c r="F641" i="10"/>
  <c r="G640" i="10"/>
  <c r="F640" i="10"/>
  <c r="G639" i="10"/>
  <c r="F639" i="10"/>
  <c r="G638" i="10"/>
  <c r="F638" i="10"/>
  <c r="G637" i="10"/>
  <c r="F637" i="10"/>
  <c r="G636" i="10"/>
  <c r="F636" i="10"/>
  <c r="G635" i="10"/>
  <c r="F635" i="10"/>
  <c r="G634" i="10"/>
  <c r="F634" i="10"/>
  <c r="G633" i="10"/>
  <c r="F633" i="10"/>
  <c r="G632" i="10"/>
  <c r="F632" i="10"/>
  <c r="G631" i="10"/>
  <c r="F631" i="10"/>
  <c r="G630" i="10"/>
  <c r="F630" i="10"/>
  <c r="G629" i="10"/>
  <c r="F629" i="10"/>
  <c r="G628" i="10"/>
  <c r="F628" i="10"/>
  <c r="G627" i="10"/>
  <c r="F627" i="10"/>
  <c r="G626" i="10"/>
  <c r="F626" i="10"/>
  <c r="G625" i="10"/>
  <c r="F625" i="10"/>
  <c r="G624" i="10"/>
  <c r="F624" i="10"/>
  <c r="G623" i="10"/>
  <c r="F623" i="10"/>
  <c r="G622" i="10"/>
  <c r="F622" i="10"/>
  <c r="G621" i="10"/>
  <c r="F621" i="10"/>
  <c r="G620" i="10"/>
  <c r="F620" i="10"/>
  <c r="G619" i="10"/>
  <c r="F619" i="10"/>
  <c r="G618" i="10"/>
  <c r="F618" i="10"/>
  <c r="G617" i="10"/>
  <c r="F617" i="10"/>
  <c r="G616" i="10"/>
  <c r="F616" i="10"/>
  <c r="G615" i="10"/>
  <c r="F615" i="10"/>
  <c r="F614" i="10"/>
  <c r="C614" i="10"/>
  <c r="G614" i="10" s="1"/>
  <c r="C613" i="10"/>
  <c r="G613" i="10" s="1"/>
  <c r="G612" i="10"/>
  <c r="F612" i="10"/>
  <c r="C612" i="10"/>
  <c r="C611" i="10"/>
  <c r="F611" i="10" s="1"/>
  <c r="F610" i="10"/>
  <c r="C610" i="10"/>
  <c r="G610" i="10" s="1"/>
  <c r="C609" i="10"/>
  <c r="G609" i="10" s="1"/>
  <c r="G608" i="10"/>
  <c r="F608" i="10"/>
  <c r="C608" i="10"/>
  <c r="C607" i="10"/>
  <c r="F607" i="10" s="1"/>
  <c r="F606" i="10"/>
  <c r="C606" i="10"/>
  <c r="G606" i="10" s="1"/>
  <c r="C605" i="10"/>
  <c r="G605" i="10" s="1"/>
  <c r="G604" i="10"/>
  <c r="F604" i="10"/>
  <c r="C604" i="10"/>
  <c r="C603" i="10"/>
  <c r="F603" i="10" s="1"/>
  <c r="F602" i="10"/>
  <c r="C602" i="10"/>
  <c r="G602" i="10" s="1"/>
  <c r="C601" i="10"/>
  <c r="G601" i="10" s="1"/>
  <c r="G600" i="10"/>
  <c r="F600" i="10"/>
  <c r="C600" i="10"/>
  <c r="C599" i="10"/>
  <c r="F599" i="10" s="1"/>
  <c r="F598" i="10"/>
  <c r="C598" i="10"/>
  <c r="G598" i="10" s="1"/>
  <c r="C597" i="10"/>
  <c r="G597" i="10" s="1"/>
  <c r="G596" i="10"/>
  <c r="F596" i="10"/>
  <c r="C596" i="10"/>
  <c r="C595" i="10"/>
  <c r="F595" i="10" s="1"/>
  <c r="F594" i="10"/>
  <c r="C594" i="10"/>
  <c r="G594" i="10" s="1"/>
  <c r="C593" i="10"/>
  <c r="G593" i="10" s="1"/>
  <c r="G592" i="10"/>
  <c r="F592" i="10"/>
  <c r="C592" i="10"/>
  <c r="C591" i="10"/>
  <c r="F591" i="10" s="1"/>
  <c r="F590" i="10"/>
  <c r="C590" i="10"/>
  <c r="G590" i="10" s="1"/>
  <c r="C589" i="10"/>
  <c r="G589" i="10" s="1"/>
  <c r="G588" i="10"/>
  <c r="F588" i="10"/>
  <c r="C588" i="10"/>
  <c r="C587" i="10"/>
  <c r="F587" i="10" s="1"/>
  <c r="F586" i="10"/>
  <c r="C586" i="10"/>
  <c r="G586" i="10" s="1"/>
  <c r="C585" i="10"/>
  <c r="G585" i="10" s="1"/>
  <c r="G584" i="10"/>
  <c r="F584" i="10"/>
  <c r="C584" i="10"/>
  <c r="C583" i="10"/>
  <c r="F583" i="10" s="1"/>
  <c r="F582" i="10"/>
  <c r="C582" i="10"/>
  <c r="G582" i="10" s="1"/>
  <c r="G581" i="10"/>
  <c r="C581" i="10"/>
  <c r="F581" i="10" s="1"/>
  <c r="G580" i="10"/>
  <c r="F580" i="10"/>
  <c r="C580" i="10"/>
  <c r="C579" i="10"/>
  <c r="F579" i="10" s="1"/>
  <c r="F578" i="10"/>
  <c r="C578" i="10"/>
  <c r="G578" i="10" s="1"/>
  <c r="G577" i="10"/>
  <c r="C577" i="10"/>
  <c r="F577" i="10" s="1"/>
  <c r="G576" i="10"/>
  <c r="F576" i="10"/>
  <c r="C576" i="10"/>
  <c r="C575" i="10"/>
  <c r="F575" i="10" s="1"/>
  <c r="F574" i="10"/>
  <c r="C574" i="10"/>
  <c r="G574" i="10" s="1"/>
  <c r="G573" i="10"/>
  <c r="C573" i="10"/>
  <c r="F573" i="10" s="1"/>
  <c r="G572" i="10"/>
  <c r="F572" i="10"/>
  <c r="C572" i="10"/>
  <c r="C571" i="10"/>
  <c r="F571" i="10" s="1"/>
  <c r="F570" i="10"/>
  <c r="C570" i="10"/>
  <c r="G570" i="10" s="1"/>
  <c r="G569" i="10"/>
  <c r="C569" i="10"/>
  <c r="F569" i="10" s="1"/>
  <c r="G568" i="10"/>
  <c r="F568" i="10"/>
  <c r="C568" i="10"/>
  <c r="C567" i="10"/>
  <c r="F567" i="10" s="1"/>
  <c r="F566" i="10"/>
  <c r="C566" i="10"/>
  <c r="G566" i="10" s="1"/>
  <c r="G565" i="10"/>
  <c r="C565" i="10"/>
  <c r="F565" i="10" s="1"/>
  <c r="G564" i="10"/>
  <c r="F564" i="10"/>
  <c r="C564" i="10"/>
  <c r="C563" i="10"/>
  <c r="F563" i="10" s="1"/>
  <c r="F562" i="10"/>
  <c r="C562" i="10"/>
  <c r="G562" i="10" s="1"/>
  <c r="G561" i="10"/>
  <c r="C561" i="10"/>
  <c r="F561" i="10" s="1"/>
  <c r="G560" i="10"/>
  <c r="F560" i="10"/>
  <c r="C560" i="10"/>
  <c r="C559" i="10"/>
  <c r="F559" i="10" s="1"/>
  <c r="F558" i="10"/>
  <c r="C558" i="10"/>
  <c r="G558" i="10" s="1"/>
  <c r="G557" i="10"/>
  <c r="C557" i="10"/>
  <c r="F557" i="10" s="1"/>
  <c r="G556" i="10"/>
  <c r="F556" i="10"/>
  <c r="C556" i="10"/>
  <c r="C555" i="10"/>
  <c r="F555" i="10" s="1"/>
  <c r="F554" i="10"/>
  <c r="C554" i="10"/>
  <c r="G554" i="10" s="1"/>
  <c r="G553" i="10"/>
  <c r="C553" i="10"/>
  <c r="F553" i="10" s="1"/>
  <c r="G552" i="10"/>
  <c r="F552" i="10"/>
  <c r="C552" i="10"/>
  <c r="C551" i="10"/>
  <c r="F551" i="10" s="1"/>
  <c r="F550" i="10"/>
  <c r="C550" i="10"/>
  <c r="G550" i="10" s="1"/>
  <c r="G549" i="10"/>
  <c r="C549" i="10"/>
  <c r="F549" i="10" s="1"/>
  <c r="G548" i="10"/>
  <c r="F548" i="10"/>
  <c r="C548" i="10"/>
  <c r="C547" i="10"/>
  <c r="F547" i="10" s="1"/>
  <c r="F546" i="10"/>
  <c r="C546" i="10"/>
  <c r="G546" i="10" s="1"/>
  <c r="G545" i="10"/>
  <c r="C545" i="10"/>
  <c r="F545" i="10" s="1"/>
  <c r="G544" i="10"/>
  <c r="F544" i="10"/>
  <c r="C544" i="10"/>
  <c r="C543" i="10"/>
  <c r="F543" i="10" s="1"/>
  <c r="F542" i="10"/>
  <c r="C542" i="10"/>
  <c r="G542" i="10" s="1"/>
  <c r="G541" i="10"/>
  <c r="C541" i="10"/>
  <c r="F541" i="10" s="1"/>
  <c r="G540" i="10"/>
  <c r="F540" i="10"/>
  <c r="C540" i="10"/>
  <c r="C539" i="10"/>
  <c r="F539" i="10" s="1"/>
  <c r="F538" i="10"/>
  <c r="C538" i="10"/>
  <c r="G538" i="10" s="1"/>
  <c r="G537" i="10"/>
  <c r="C537" i="10"/>
  <c r="F537" i="10" s="1"/>
  <c r="G536" i="10"/>
  <c r="F536" i="10"/>
  <c r="C536" i="10"/>
  <c r="C535" i="10"/>
  <c r="F535" i="10" s="1"/>
  <c r="F534" i="10"/>
  <c r="C534" i="10"/>
  <c r="G534" i="10" s="1"/>
  <c r="G533" i="10"/>
  <c r="C533" i="10"/>
  <c r="F533" i="10" s="1"/>
  <c r="G532" i="10"/>
  <c r="F532" i="10"/>
  <c r="C532" i="10"/>
  <c r="C531" i="10"/>
  <c r="F531" i="10" s="1"/>
  <c r="F530" i="10"/>
  <c r="C530" i="10"/>
  <c r="G530" i="10" s="1"/>
  <c r="G529" i="10"/>
  <c r="C529" i="10"/>
  <c r="F529" i="10" s="1"/>
  <c r="G528" i="10"/>
  <c r="F528" i="10"/>
  <c r="C528" i="10"/>
  <c r="C527" i="10"/>
  <c r="F526" i="10"/>
  <c r="C526" i="10"/>
  <c r="G526" i="10" s="1"/>
  <c r="G525" i="10"/>
  <c r="C525" i="10"/>
  <c r="F525" i="10" s="1"/>
  <c r="G524" i="10"/>
  <c r="F524" i="10"/>
  <c r="C524" i="10"/>
  <c r="C523" i="10"/>
  <c r="F522" i="10"/>
  <c r="C522" i="10"/>
  <c r="G522" i="10" s="1"/>
  <c r="G521" i="10"/>
  <c r="C521" i="10"/>
  <c r="F521" i="10" s="1"/>
  <c r="G520" i="10"/>
  <c r="F520" i="10"/>
  <c r="C520" i="10"/>
  <c r="C519" i="10"/>
  <c r="F518" i="10"/>
  <c r="C518" i="10"/>
  <c r="G518" i="10" s="1"/>
  <c r="G517" i="10"/>
  <c r="C517" i="10"/>
  <c r="F517" i="10" s="1"/>
  <c r="G516" i="10"/>
  <c r="F516" i="10"/>
  <c r="C516" i="10"/>
  <c r="C515" i="10"/>
  <c r="F514" i="10"/>
  <c r="C514" i="10"/>
  <c r="G514" i="10" s="1"/>
  <c r="G513" i="10"/>
  <c r="C513" i="10"/>
  <c r="F513" i="10" s="1"/>
  <c r="G512" i="10"/>
  <c r="F512" i="10"/>
  <c r="C512" i="10"/>
  <c r="C511" i="10"/>
  <c r="F510" i="10"/>
  <c r="C510" i="10"/>
  <c r="G510" i="10" s="1"/>
  <c r="G509" i="10"/>
  <c r="C509" i="10"/>
  <c r="F509" i="10" s="1"/>
  <c r="G508" i="10"/>
  <c r="F508" i="10"/>
  <c r="C508" i="10"/>
  <c r="C507" i="10"/>
  <c r="F506" i="10"/>
  <c r="C506" i="10"/>
  <c r="G506" i="10" s="1"/>
  <c r="C505" i="10"/>
  <c r="F505" i="10" s="1"/>
  <c r="G504" i="10"/>
  <c r="F504" i="10"/>
  <c r="C504" i="10"/>
  <c r="G503" i="10"/>
  <c r="C503" i="10"/>
  <c r="F503" i="10" s="1"/>
  <c r="F502" i="10"/>
  <c r="C502" i="10"/>
  <c r="G502" i="10" s="1"/>
  <c r="G501" i="10"/>
  <c r="C501" i="10"/>
  <c r="F501" i="10" s="1"/>
  <c r="G500" i="10"/>
  <c r="F500" i="10"/>
  <c r="C500" i="10"/>
  <c r="C499" i="10"/>
  <c r="F499" i="10" s="1"/>
  <c r="F498" i="10"/>
  <c r="C498" i="10"/>
  <c r="G498" i="10" s="1"/>
  <c r="C497" i="10"/>
  <c r="F497" i="10" s="1"/>
  <c r="G496" i="10"/>
  <c r="F496" i="10"/>
  <c r="C496" i="10"/>
  <c r="G495" i="10"/>
  <c r="C495" i="10"/>
  <c r="F495" i="10" s="1"/>
  <c r="F494" i="10"/>
  <c r="C494" i="10"/>
  <c r="G494" i="10" s="1"/>
  <c r="G493" i="10"/>
  <c r="C493" i="10"/>
  <c r="F493" i="10" s="1"/>
  <c r="G492" i="10"/>
  <c r="F492" i="10"/>
  <c r="C492" i="10"/>
  <c r="C491" i="10"/>
  <c r="F491" i="10" s="1"/>
  <c r="F490" i="10"/>
  <c r="C490" i="10"/>
  <c r="G490" i="10" s="1"/>
  <c r="C489" i="10"/>
  <c r="F489" i="10" s="1"/>
  <c r="G488" i="10"/>
  <c r="F488" i="10"/>
  <c r="C488" i="10"/>
  <c r="G487" i="10"/>
  <c r="C487" i="10"/>
  <c r="F487" i="10" s="1"/>
  <c r="F486" i="10"/>
  <c r="C486" i="10"/>
  <c r="G486" i="10" s="1"/>
  <c r="G485" i="10"/>
  <c r="C485" i="10"/>
  <c r="F485" i="10" s="1"/>
  <c r="G484" i="10"/>
  <c r="F484" i="10"/>
  <c r="C484" i="10"/>
  <c r="F483" i="10"/>
  <c r="C483" i="10"/>
  <c r="G483" i="10" s="1"/>
  <c r="F482" i="10"/>
  <c r="C482" i="10"/>
  <c r="G482" i="10" s="1"/>
  <c r="G481" i="10"/>
  <c r="C481" i="10"/>
  <c r="F481" i="10" s="1"/>
  <c r="G480" i="10"/>
  <c r="F480" i="10"/>
  <c r="C480" i="10"/>
  <c r="G479" i="10"/>
  <c r="F479" i="10"/>
  <c r="C479" i="10"/>
  <c r="F478" i="10"/>
  <c r="C478" i="10"/>
  <c r="G478" i="10" s="1"/>
  <c r="G477" i="10"/>
  <c r="C477" i="10"/>
  <c r="F477" i="10" s="1"/>
  <c r="G476" i="10"/>
  <c r="F476" i="10"/>
  <c r="C476" i="10"/>
  <c r="F475" i="10"/>
  <c r="C475" i="10"/>
  <c r="G475" i="10" s="1"/>
  <c r="F474" i="10"/>
  <c r="C474" i="10"/>
  <c r="G474" i="10" s="1"/>
  <c r="G473" i="10"/>
  <c r="C473" i="10"/>
  <c r="F473" i="10" s="1"/>
  <c r="G472" i="10"/>
  <c r="F472" i="10"/>
  <c r="C472" i="10"/>
  <c r="G471" i="10"/>
  <c r="F471" i="10"/>
  <c r="C471" i="10"/>
  <c r="F470" i="10"/>
  <c r="C470" i="10"/>
  <c r="G470" i="10" s="1"/>
  <c r="G469" i="10"/>
  <c r="C469" i="10"/>
  <c r="F469" i="10" s="1"/>
  <c r="G468" i="10"/>
  <c r="F468" i="10"/>
  <c r="C468" i="10"/>
  <c r="F467" i="10"/>
  <c r="C467" i="10"/>
  <c r="G467" i="10" s="1"/>
  <c r="F466" i="10"/>
  <c r="C466" i="10"/>
  <c r="G466" i="10" s="1"/>
  <c r="G465" i="10"/>
  <c r="C465" i="10"/>
  <c r="F465" i="10" s="1"/>
  <c r="G464" i="10"/>
  <c r="F464" i="10"/>
  <c r="C464" i="10"/>
  <c r="G463" i="10"/>
  <c r="F463" i="10"/>
  <c r="C463" i="10"/>
  <c r="F462" i="10"/>
  <c r="C462" i="10"/>
  <c r="G462" i="10" s="1"/>
  <c r="G461" i="10"/>
  <c r="C461" i="10"/>
  <c r="F461" i="10" s="1"/>
  <c r="G460" i="10"/>
  <c r="F460" i="10"/>
  <c r="C460" i="10"/>
  <c r="F459" i="10"/>
  <c r="C459" i="10"/>
  <c r="G459" i="10" s="1"/>
  <c r="F458" i="10"/>
  <c r="C458" i="10"/>
  <c r="G458" i="10" s="1"/>
  <c r="G457" i="10"/>
  <c r="C457" i="10"/>
  <c r="F457" i="10" s="1"/>
  <c r="G456" i="10"/>
  <c r="F456" i="10"/>
  <c r="C456" i="10"/>
  <c r="G455" i="10"/>
  <c r="F455" i="10"/>
  <c r="C455" i="10"/>
  <c r="F454" i="10"/>
  <c r="C454" i="10"/>
  <c r="G454" i="10" s="1"/>
  <c r="G453" i="10"/>
  <c r="C453" i="10"/>
  <c r="F453" i="10" s="1"/>
  <c r="G452" i="10"/>
  <c r="F452" i="10"/>
  <c r="C452" i="10"/>
  <c r="F451" i="10"/>
  <c r="C451" i="10"/>
  <c r="G451" i="10" s="1"/>
  <c r="F450" i="10"/>
  <c r="C450" i="10"/>
  <c r="G450" i="10" s="1"/>
  <c r="G449" i="10"/>
  <c r="C449" i="10"/>
  <c r="F449" i="10" s="1"/>
  <c r="G448" i="10"/>
  <c r="F448" i="10"/>
  <c r="C448" i="10"/>
  <c r="G447" i="10"/>
  <c r="F447" i="10"/>
  <c r="C447" i="10"/>
  <c r="F446" i="10"/>
  <c r="C446" i="10"/>
  <c r="G446" i="10" s="1"/>
  <c r="C445" i="10"/>
  <c r="G445" i="10" s="1"/>
  <c r="G444" i="10"/>
  <c r="F444" i="10"/>
  <c r="C444" i="10"/>
  <c r="G443" i="10"/>
  <c r="C443" i="10"/>
  <c r="F443" i="10" s="1"/>
  <c r="F442" i="10"/>
  <c r="C442" i="10"/>
  <c r="G442" i="10" s="1"/>
  <c r="C441" i="10"/>
  <c r="G441" i="10" s="1"/>
  <c r="G440" i="10"/>
  <c r="F440" i="10"/>
  <c r="C440" i="10"/>
  <c r="G439" i="10"/>
  <c r="C439" i="10"/>
  <c r="F439" i="10" s="1"/>
  <c r="F438" i="10"/>
  <c r="C438" i="10"/>
  <c r="G438" i="10" s="1"/>
  <c r="C437" i="10"/>
  <c r="G437" i="10" s="1"/>
  <c r="G436" i="10"/>
  <c r="F436" i="10"/>
  <c r="C436" i="10"/>
  <c r="G435" i="10"/>
  <c r="C435" i="10"/>
  <c r="F435" i="10" s="1"/>
  <c r="F434" i="10"/>
  <c r="C434" i="10"/>
  <c r="G434" i="10" s="1"/>
  <c r="C433" i="10"/>
  <c r="G433" i="10" s="1"/>
  <c r="G432" i="10"/>
  <c r="F432" i="10"/>
  <c r="C432" i="10"/>
  <c r="G431" i="10"/>
  <c r="C431" i="10"/>
  <c r="F431" i="10" s="1"/>
  <c r="F430" i="10"/>
  <c r="C430" i="10"/>
  <c r="G430" i="10" s="1"/>
  <c r="C429" i="10"/>
  <c r="G429" i="10" s="1"/>
  <c r="G428" i="10"/>
  <c r="F428" i="10"/>
  <c r="C428" i="10"/>
  <c r="G427" i="10"/>
  <c r="C427" i="10"/>
  <c r="F427" i="10" s="1"/>
  <c r="F426" i="10"/>
  <c r="C426" i="10"/>
  <c r="G426" i="10" s="1"/>
  <c r="C425" i="10"/>
  <c r="G425" i="10" s="1"/>
  <c r="G424" i="10"/>
  <c r="F424" i="10"/>
  <c r="C424" i="10"/>
  <c r="G423" i="10"/>
  <c r="C423" i="10"/>
  <c r="F423" i="10" s="1"/>
  <c r="F422" i="10"/>
  <c r="C422" i="10"/>
  <c r="G422" i="10" s="1"/>
  <c r="C421" i="10"/>
  <c r="G421" i="10" s="1"/>
  <c r="G420" i="10"/>
  <c r="F420" i="10"/>
  <c r="C420" i="10"/>
  <c r="G419" i="10"/>
  <c r="C419" i="10"/>
  <c r="F419" i="10" s="1"/>
  <c r="F418" i="10"/>
  <c r="C418" i="10"/>
  <c r="G418" i="10" s="1"/>
  <c r="C417" i="10"/>
  <c r="G417" i="10" s="1"/>
  <c r="G416" i="10"/>
  <c r="F416" i="10"/>
  <c r="C416" i="10"/>
  <c r="G415" i="10"/>
  <c r="C415" i="10"/>
  <c r="F415" i="10" s="1"/>
  <c r="F414" i="10"/>
  <c r="C414" i="10"/>
  <c r="G414" i="10" s="1"/>
  <c r="C413" i="10"/>
  <c r="G413" i="10" s="1"/>
  <c r="G412" i="10"/>
  <c r="F412" i="10"/>
  <c r="C412" i="10"/>
  <c r="G411" i="10"/>
  <c r="C411" i="10"/>
  <c r="F411" i="10" s="1"/>
  <c r="F410" i="10"/>
  <c r="C410" i="10"/>
  <c r="G410" i="10" s="1"/>
  <c r="C409" i="10"/>
  <c r="G409" i="10" s="1"/>
  <c r="G408" i="10"/>
  <c r="F408" i="10"/>
  <c r="C408" i="10"/>
  <c r="G407" i="10"/>
  <c r="C407" i="10"/>
  <c r="F407" i="10" s="1"/>
  <c r="F406" i="10"/>
  <c r="C406" i="10"/>
  <c r="G406" i="10" s="1"/>
  <c r="C405" i="10"/>
  <c r="G405" i="10" s="1"/>
  <c r="G404" i="10"/>
  <c r="F404" i="10"/>
  <c r="C404" i="10"/>
  <c r="G403" i="10"/>
  <c r="C403" i="10"/>
  <c r="F403" i="10" s="1"/>
  <c r="F402" i="10"/>
  <c r="C402" i="10"/>
  <c r="G402" i="10" s="1"/>
  <c r="C401" i="10"/>
  <c r="G401" i="10" s="1"/>
  <c r="G400" i="10"/>
  <c r="F400" i="10"/>
  <c r="C400" i="10"/>
  <c r="G399" i="10"/>
  <c r="C399" i="10"/>
  <c r="F399" i="10" s="1"/>
  <c r="F398" i="10"/>
  <c r="C398" i="10"/>
  <c r="G398" i="10" s="1"/>
  <c r="C397" i="10"/>
  <c r="G397" i="10" s="1"/>
  <c r="G396" i="10"/>
  <c r="F396" i="10"/>
  <c r="C396" i="10"/>
  <c r="G395" i="10"/>
  <c r="C395" i="10"/>
  <c r="F395" i="10" s="1"/>
  <c r="F394" i="10"/>
  <c r="C394" i="10"/>
  <c r="G394" i="10" s="1"/>
  <c r="C393" i="10"/>
  <c r="G393" i="10" s="1"/>
  <c r="G392" i="10"/>
  <c r="F392" i="10"/>
  <c r="C392" i="10"/>
  <c r="G391" i="10"/>
  <c r="C391" i="10"/>
  <c r="F391" i="10" s="1"/>
  <c r="F390" i="10"/>
  <c r="C390" i="10"/>
  <c r="G390" i="10" s="1"/>
  <c r="C389" i="10"/>
  <c r="G389" i="10" s="1"/>
  <c r="G388" i="10"/>
  <c r="F388" i="10"/>
  <c r="C388" i="10"/>
  <c r="G387" i="10"/>
  <c r="C387" i="10"/>
  <c r="F387" i="10" s="1"/>
  <c r="F386" i="10"/>
  <c r="C386" i="10"/>
  <c r="G386" i="10" s="1"/>
  <c r="C385" i="10"/>
  <c r="G385" i="10" s="1"/>
  <c r="G384" i="10"/>
  <c r="F384" i="10"/>
  <c r="C384" i="10"/>
  <c r="G383" i="10"/>
  <c r="C383" i="10"/>
  <c r="F383" i="10" s="1"/>
  <c r="F382" i="10"/>
  <c r="C382" i="10"/>
  <c r="G382" i="10" s="1"/>
  <c r="C381" i="10"/>
  <c r="G381" i="10" s="1"/>
  <c r="G380" i="10"/>
  <c r="F380" i="10"/>
  <c r="C380" i="10"/>
  <c r="G379" i="10"/>
  <c r="C379" i="10"/>
  <c r="F379" i="10" s="1"/>
  <c r="F378" i="10"/>
  <c r="C378" i="10"/>
  <c r="G378" i="10" s="1"/>
  <c r="C377" i="10"/>
  <c r="G377" i="10" s="1"/>
  <c r="G376" i="10"/>
  <c r="F376" i="10"/>
  <c r="C376" i="10"/>
  <c r="G375" i="10"/>
  <c r="C375" i="10"/>
  <c r="F375" i="10" s="1"/>
  <c r="F374" i="10"/>
  <c r="C374" i="10"/>
  <c r="G374" i="10" s="1"/>
  <c r="C373" i="10"/>
  <c r="G373" i="10" s="1"/>
  <c r="G372" i="10"/>
  <c r="F372" i="10"/>
  <c r="C372" i="10"/>
  <c r="G371" i="10"/>
  <c r="C371" i="10"/>
  <c r="F371" i="10" s="1"/>
  <c r="F370" i="10"/>
  <c r="C370" i="10"/>
  <c r="G370" i="10" s="1"/>
  <c r="C369" i="10"/>
  <c r="G369" i="10" s="1"/>
  <c r="G368" i="10"/>
  <c r="F368" i="10"/>
  <c r="C368" i="10"/>
  <c r="G367" i="10"/>
  <c r="C367" i="10"/>
  <c r="F367" i="10" s="1"/>
  <c r="F366" i="10"/>
  <c r="C366" i="10"/>
  <c r="G366" i="10" s="1"/>
  <c r="C365" i="10"/>
  <c r="G365" i="10" s="1"/>
  <c r="G364" i="10"/>
  <c r="F364" i="10"/>
  <c r="C364" i="10"/>
  <c r="G363" i="10"/>
  <c r="C363" i="10"/>
  <c r="F363" i="10" s="1"/>
  <c r="F362" i="10"/>
  <c r="C362" i="10"/>
  <c r="G362" i="10" s="1"/>
  <c r="C361" i="10"/>
  <c r="G361" i="10" s="1"/>
  <c r="G360" i="10"/>
  <c r="F360" i="10"/>
  <c r="C360" i="10"/>
  <c r="G359" i="10"/>
  <c r="C359" i="10"/>
  <c r="F359" i="10" s="1"/>
  <c r="F358" i="10"/>
  <c r="C358" i="10"/>
  <c r="G358" i="10" s="1"/>
  <c r="C357" i="10"/>
  <c r="G357" i="10" s="1"/>
  <c r="G356" i="10"/>
  <c r="F356" i="10"/>
  <c r="C356" i="10"/>
  <c r="G355" i="10"/>
  <c r="C355" i="10"/>
  <c r="F355" i="10" s="1"/>
  <c r="F354" i="10"/>
  <c r="C354" i="10"/>
  <c r="G354" i="10" s="1"/>
  <c r="C353" i="10"/>
  <c r="G353" i="10" s="1"/>
  <c r="G352" i="10"/>
  <c r="F352" i="10"/>
  <c r="C352" i="10"/>
  <c r="G351" i="10"/>
  <c r="C351" i="10"/>
  <c r="F351" i="10" s="1"/>
  <c r="F350" i="10"/>
  <c r="C350" i="10"/>
  <c r="G350" i="10" s="1"/>
  <c r="C349" i="10"/>
  <c r="G349" i="10" s="1"/>
  <c r="G348" i="10"/>
  <c r="F348" i="10"/>
  <c r="C348" i="10"/>
  <c r="G347" i="10"/>
  <c r="C347" i="10"/>
  <c r="F347" i="10" s="1"/>
  <c r="F346" i="10"/>
  <c r="C346" i="10"/>
  <c r="G346" i="10" s="1"/>
  <c r="C345" i="10"/>
  <c r="G345" i="10" s="1"/>
  <c r="G344" i="10"/>
  <c r="F344" i="10"/>
  <c r="C344" i="10"/>
  <c r="G343" i="10"/>
  <c r="C343" i="10"/>
  <c r="F343" i="10" s="1"/>
  <c r="F342" i="10"/>
  <c r="C342" i="10"/>
  <c r="G342" i="10" s="1"/>
  <c r="C341" i="10"/>
  <c r="G341" i="10" s="1"/>
  <c r="G340" i="10"/>
  <c r="F340" i="10"/>
  <c r="C340" i="10"/>
  <c r="G339" i="10"/>
  <c r="C339" i="10"/>
  <c r="F339" i="10" s="1"/>
  <c r="F338" i="10"/>
  <c r="C338" i="10"/>
  <c r="G338" i="10" s="1"/>
  <c r="C337" i="10"/>
  <c r="G337" i="10" s="1"/>
  <c r="G336" i="10"/>
  <c r="F336" i="10"/>
  <c r="C336" i="10"/>
  <c r="G335" i="10"/>
  <c r="C335" i="10"/>
  <c r="F335" i="10" s="1"/>
  <c r="F334" i="10"/>
  <c r="C334" i="10"/>
  <c r="G334" i="10" s="1"/>
  <c r="C333" i="10"/>
  <c r="G333" i="10" s="1"/>
  <c r="G332" i="10"/>
  <c r="F332" i="10"/>
  <c r="C332" i="10"/>
  <c r="G331" i="10"/>
  <c r="C331" i="10"/>
  <c r="F331" i="10" s="1"/>
  <c r="F330" i="10"/>
  <c r="C330" i="10"/>
  <c r="G330" i="10" s="1"/>
  <c r="C329" i="10"/>
  <c r="G329" i="10" s="1"/>
  <c r="G328" i="10"/>
  <c r="F328" i="10"/>
  <c r="C328" i="10"/>
  <c r="G327" i="10"/>
  <c r="C327" i="10"/>
  <c r="F327" i="10" s="1"/>
  <c r="F326" i="10"/>
  <c r="C326" i="10"/>
  <c r="G326" i="10" s="1"/>
  <c r="C325" i="10"/>
  <c r="G325" i="10" s="1"/>
  <c r="G324" i="10"/>
  <c r="F324" i="10"/>
  <c r="C324" i="10"/>
  <c r="G323" i="10"/>
  <c r="C323" i="10"/>
  <c r="F323" i="10" s="1"/>
  <c r="F322" i="10"/>
  <c r="C322" i="10"/>
  <c r="G322" i="10" s="1"/>
  <c r="C321" i="10"/>
  <c r="G321" i="10" s="1"/>
  <c r="G320" i="10"/>
  <c r="F320" i="10"/>
  <c r="C320" i="10"/>
  <c r="G319" i="10"/>
  <c r="C319" i="10"/>
  <c r="F319" i="10" s="1"/>
  <c r="F318" i="10"/>
  <c r="C318" i="10"/>
  <c r="G318" i="10" s="1"/>
  <c r="C317" i="10"/>
  <c r="G317" i="10" s="1"/>
  <c r="G316" i="10"/>
  <c r="F316" i="10"/>
  <c r="C316" i="10"/>
  <c r="G315" i="10"/>
  <c r="C315" i="10"/>
  <c r="F315" i="10" s="1"/>
  <c r="F314" i="10"/>
  <c r="C314" i="10"/>
  <c r="G314" i="10" s="1"/>
  <c r="C313" i="10"/>
  <c r="G313" i="10" s="1"/>
  <c r="G312" i="10"/>
  <c r="F312" i="10"/>
  <c r="C312" i="10"/>
  <c r="G311" i="10"/>
  <c r="C311" i="10"/>
  <c r="F311" i="10" s="1"/>
  <c r="F310" i="10"/>
  <c r="C310" i="10"/>
  <c r="G310" i="10" s="1"/>
  <c r="C309" i="10"/>
  <c r="G309" i="10" s="1"/>
  <c r="G308" i="10"/>
  <c r="F308" i="10"/>
  <c r="C308" i="10"/>
  <c r="G307" i="10"/>
  <c r="C307" i="10"/>
  <c r="F307" i="10" s="1"/>
  <c r="F306" i="10"/>
  <c r="C306" i="10"/>
  <c r="G306" i="10" s="1"/>
  <c r="C305" i="10"/>
  <c r="G305" i="10" s="1"/>
  <c r="G304" i="10"/>
  <c r="F304" i="10"/>
  <c r="C304" i="10"/>
  <c r="G303" i="10"/>
  <c r="C303" i="10"/>
  <c r="F303" i="10" s="1"/>
  <c r="F302" i="10"/>
  <c r="C302" i="10"/>
  <c r="G302" i="10" s="1"/>
  <c r="C301" i="10"/>
  <c r="G300" i="10"/>
  <c r="F300" i="10"/>
  <c r="C300" i="10"/>
  <c r="G299" i="10"/>
  <c r="C299" i="10"/>
  <c r="F299" i="10" s="1"/>
  <c r="F298" i="10"/>
  <c r="C298" i="10"/>
  <c r="G298" i="10" s="1"/>
  <c r="C297" i="10"/>
  <c r="G296" i="10"/>
  <c r="F296" i="10"/>
  <c r="C296" i="10"/>
  <c r="G295" i="10"/>
  <c r="C295" i="10"/>
  <c r="F295" i="10" s="1"/>
  <c r="F294" i="10"/>
  <c r="C294" i="10"/>
  <c r="G294" i="10" s="1"/>
  <c r="C293" i="10"/>
  <c r="G292" i="10"/>
  <c r="F292" i="10"/>
  <c r="C292" i="10"/>
  <c r="G291" i="10"/>
  <c r="C291" i="10"/>
  <c r="F291" i="10" s="1"/>
  <c r="F290" i="10"/>
  <c r="C290" i="10"/>
  <c r="G290" i="10" s="1"/>
  <c r="C289" i="10"/>
  <c r="G288" i="10"/>
  <c r="F288" i="10"/>
  <c r="C288" i="10"/>
  <c r="G287" i="10"/>
  <c r="C287" i="10"/>
  <c r="F287" i="10" s="1"/>
  <c r="F286" i="10"/>
  <c r="C286" i="10"/>
  <c r="G286" i="10" s="1"/>
  <c r="C285" i="10"/>
  <c r="G284" i="10"/>
  <c r="F284" i="10"/>
  <c r="C284" i="10"/>
  <c r="G283" i="10"/>
  <c r="C283" i="10"/>
  <c r="F283" i="10" s="1"/>
  <c r="F282" i="10"/>
  <c r="C282" i="10"/>
  <c r="G282" i="10" s="1"/>
  <c r="C281" i="10"/>
  <c r="G280" i="10"/>
  <c r="F280" i="10"/>
  <c r="C280" i="10"/>
  <c r="G279" i="10"/>
  <c r="C279" i="10"/>
  <c r="F279" i="10" s="1"/>
  <c r="F278" i="10"/>
  <c r="C278" i="10"/>
  <c r="G278" i="10" s="1"/>
  <c r="C277" i="10"/>
  <c r="G276" i="10"/>
  <c r="F276" i="10"/>
  <c r="C276" i="10"/>
  <c r="G275" i="10"/>
  <c r="C275" i="10"/>
  <c r="F275" i="10" s="1"/>
  <c r="F274" i="10"/>
  <c r="C274" i="10"/>
  <c r="G274" i="10" s="1"/>
  <c r="C273" i="10"/>
  <c r="G272" i="10"/>
  <c r="F272" i="10"/>
  <c r="C272" i="10"/>
  <c r="G271" i="10"/>
  <c r="C271" i="10"/>
  <c r="F271" i="10" s="1"/>
  <c r="F270" i="10"/>
  <c r="C270" i="10"/>
  <c r="G270" i="10" s="1"/>
  <c r="C269" i="10"/>
  <c r="G268" i="10"/>
  <c r="F268" i="10"/>
  <c r="C268" i="10"/>
  <c r="G267" i="10"/>
  <c r="C267" i="10"/>
  <c r="F267" i="10" s="1"/>
  <c r="F266" i="10"/>
  <c r="C266" i="10"/>
  <c r="G266" i="10" s="1"/>
  <c r="C265" i="10"/>
  <c r="G264" i="10"/>
  <c r="F264" i="10"/>
  <c r="C264" i="10"/>
  <c r="G263" i="10"/>
  <c r="C263" i="10"/>
  <c r="F263" i="10" s="1"/>
  <c r="F262" i="10"/>
  <c r="C262" i="10"/>
  <c r="G262" i="10" s="1"/>
  <c r="C261" i="10"/>
  <c r="G260" i="10"/>
  <c r="F260" i="10"/>
  <c r="C260" i="10"/>
  <c r="G259" i="10"/>
  <c r="C259" i="10"/>
  <c r="F259" i="10" s="1"/>
  <c r="F258" i="10"/>
  <c r="C258" i="10"/>
  <c r="G258" i="10" s="1"/>
  <c r="C257" i="10"/>
  <c r="G256" i="10"/>
  <c r="F256" i="10"/>
  <c r="C256" i="10"/>
  <c r="G255" i="10"/>
  <c r="C255" i="10"/>
  <c r="F255" i="10" s="1"/>
  <c r="F254" i="10"/>
  <c r="C254" i="10"/>
  <c r="G254" i="10" s="1"/>
  <c r="C253" i="10"/>
  <c r="G252" i="10"/>
  <c r="F252" i="10"/>
  <c r="C252" i="10"/>
  <c r="G251" i="10"/>
  <c r="C251" i="10"/>
  <c r="F251" i="10" s="1"/>
  <c r="F250" i="10"/>
  <c r="C250" i="10"/>
  <c r="G250" i="10" s="1"/>
  <c r="C249" i="10"/>
  <c r="G248" i="10"/>
  <c r="F248" i="10"/>
  <c r="C248" i="10"/>
  <c r="G247" i="10"/>
  <c r="C247" i="10"/>
  <c r="F247" i="10" s="1"/>
  <c r="F246" i="10"/>
  <c r="C246" i="10"/>
  <c r="G246" i="10" s="1"/>
  <c r="C245" i="10"/>
  <c r="G244" i="10"/>
  <c r="F244" i="10"/>
  <c r="C244" i="10"/>
  <c r="G243" i="10"/>
  <c r="C243" i="10"/>
  <c r="F243" i="10" s="1"/>
  <c r="F242" i="10"/>
  <c r="C242" i="10"/>
  <c r="G242" i="10" s="1"/>
  <c r="C241" i="10"/>
  <c r="G240" i="10"/>
  <c r="F240" i="10"/>
  <c r="C240" i="10"/>
  <c r="G239" i="10"/>
  <c r="C239" i="10"/>
  <c r="F239" i="10" s="1"/>
  <c r="F238" i="10"/>
  <c r="C238" i="10"/>
  <c r="G238" i="10" s="1"/>
  <c r="C237" i="10"/>
  <c r="G236" i="10"/>
  <c r="F236" i="10"/>
  <c r="C236" i="10"/>
  <c r="G235" i="10"/>
  <c r="C235" i="10"/>
  <c r="F235" i="10" s="1"/>
  <c r="F234" i="10"/>
  <c r="C234" i="10"/>
  <c r="G234" i="10" s="1"/>
  <c r="C233" i="10"/>
  <c r="G232" i="10"/>
  <c r="F232" i="10"/>
  <c r="C232" i="10"/>
  <c r="G231" i="10"/>
  <c r="C231" i="10"/>
  <c r="F231" i="10" s="1"/>
  <c r="F230" i="10"/>
  <c r="C230" i="10"/>
  <c r="G230" i="10" s="1"/>
  <c r="C229" i="10"/>
  <c r="G228" i="10"/>
  <c r="F228" i="10"/>
  <c r="C228" i="10"/>
  <c r="G227" i="10"/>
  <c r="C227" i="10"/>
  <c r="F227" i="10" s="1"/>
  <c r="F226" i="10"/>
  <c r="C226" i="10"/>
  <c r="G226" i="10" s="1"/>
  <c r="C225" i="10"/>
  <c r="G224" i="10"/>
  <c r="F224" i="10"/>
  <c r="C224" i="10"/>
  <c r="G223" i="10"/>
  <c r="C223" i="10"/>
  <c r="F223" i="10" s="1"/>
  <c r="F222" i="10"/>
  <c r="C222" i="10"/>
  <c r="G222" i="10" s="1"/>
  <c r="C221" i="10"/>
  <c r="G220" i="10"/>
  <c r="F220" i="10"/>
  <c r="C220" i="10"/>
  <c r="G219" i="10"/>
  <c r="C219" i="10"/>
  <c r="F219" i="10" s="1"/>
  <c r="F218" i="10"/>
  <c r="C218" i="10"/>
  <c r="G218" i="10" s="1"/>
  <c r="G217" i="10"/>
  <c r="C217" i="10"/>
  <c r="F217" i="10" s="1"/>
  <c r="G216" i="10"/>
  <c r="F216" i="10"/>
  <c r="C216" i="10"/>
  <c r="G215" i="10"/>
  <c r="C215" i="10"/>
  <c r="F215" i="10" s="1"/>
  <c r="F214" i="10"/>
  <c r="C214" i="10"/>
  <c r="G214" i="10" s="1"/>
  <c r="G213" i="10"/>
  <c r="C213" i="10"/>
  <c r="F213" i="10" s="1"/>
  <c r="G212" i="10"/>
  <c r="F212" i="10"/>
  <c r="C212" i="10"/>
  <c r="C211" i="10"/>
  <c r="F211" i="10" s="1"/>
  <c r="F210" i="10"/>
  <c r="C210" i="10"/>
  <c r="G210" i="10" s="1"/>
  <c r="C209" i="10"/>
  <c r="F209" i="10" s="1"/>
  <c r="G208" i="10"/>
  <c r="F208" i="10"/>
  <c r="C208" i="10"/>
  <c r="C207" i="10"/>
  <c r="F207" i="10" s="1"/>
  <c r="F206" i="10"/>
  <c r="C206" i="10"/>
  <c r="G206" i="10" s="1"/>
  <c r="C205" i="10"/>
  <c r="F205" i="10" s="1"/>
  <c r="G204" i="10"/>
  <c r="F204" i="10"/>
  <c r="C204" i="10"/>
  <c r="G203" i="10"/>
  <c r="F203" i="10"/>
  <c r="C203" i="10"/>
  <c r="C202" i="10"/>
  <c r="G202" i="10" s="1"/>
  <c r="G201" i="10"/>
  <c r="C201" i="10"/>
  <c r="F201" i="10" s="1"/>
  <c r="G200" i="10"/>
  <c r="F200" i="10"/>
  <c r="C200" i="10"/>
  <c r="C199" i="10"/>
  <c r="G199" i="10" s="1"/>
  <c r="F198" i="10"/>
  <c r="C198" i="10"/>
  <c r="G198" i="10" s="1"/>
  <c r="C197" i="10"/>
  <c r="F197" i="10" s="1"/>
  <c r="G196" i="10"/>
  <c r="F196" i="10"/>
  <c r="C196" i="10"/>
  <c r="G195" i="10"/>
  <c r="F195" i="10"/>
  <c r="C195" i="10"/>
  <c r="C194" i="10"/>
  <c r="G194" i="10" s="1"/>
  <c r="G193" i="10"/>
  <c r="C193" i="10"/>
  <c r="F193" i="10" s="1"/>
  <c r="G192" i="10"/>
  <c r="F192" i="10"/>
  <c r="C192" i="10"/>
  <c r="C191" i="10"/>
  <c r="G191" i="10" s="1"/>
  <c r="F190" i="10"/>
  <c r="C190" i="10"/>
  <c r="G190" i="10" s="1"/>
  <c r="C189" i="10"/>
  <c r="F189" i="10" s="1"/>
  <c r="G188" i="10"/>
  <c r="F188" i="10"/>
  <c r="C188" i="10"/>
  <c r="G187" i="10"/>
  <c r="F187" i="10"/>
  <c r="C187" i="10"/>
  <c r="C186" i="10"/>
  <c r="G186" i="10" s="1"/>
  <c r="G185" i="10"/>
  <c r="C185" i="10"/>
  <c r="F185" i="10" s="1"/>
  <c r="G184" i="10"/>
  <c r="F184" i="10"/>
  <c r="C184" i="10"/>
  <c r="C183" i="10"/>
  <c r="G183" i="10" s="1"/>
  <c r="F182" i="10"/>
  <c r="C182" i="10"/>
  <c r="G182" i="10" s="1"/>
  <c r="C181" i="10"/>
  <c r="F181" i="10" s="1"/>
  <c r="G180" i="10"/>
  <c r="F180" i="10"/>
  <c r="C180" i="10"/>
  <c r="G179" i="10"/>
  <c r="F179" i="10"/>
  <c r="C179" i="10"/>
  <c r="C178" i="10"/>
  <c r="G178" i="10" s="1"/>
  <c r="G177" i="10"/>
  <c r="C177" i="10"/>
  <c r="F177" i="10" s="1"/>
  <c r="G176" i="10"/>
  <c r="F176" i="10"/>
  <c r="C176" i="10"/>
  <c r="C175" i="10"/>
  <c r="G175" i="10" s="1"/>
  <c r="F174" i="10"/>
  <c r="C174" i="10"/>
  <c r="G174" i="10" s="1"/>
  <c r="C173" i="10"/>
  <c r="F173" i="10" s="1"/>
  <c r="G172" i="10"/>
  <c r="F172" i="10"/>
  <c r="C172" i="10"/>
  <c r="G171" i="10"/>
  <c r="F171" i="10"/>
  <c r="C171" i="10"/>
  <c r="C170" i="10"/>
  <c r="G170" i="10" s="1"/>
  <c r="G169" i="10"/>
  <c r="C169" i="10"/>
  <c r="F169" i="10" s="1"/>
  <c r="G168" i="10"/>
  <c r="F168" i="10"/>
  <c r="C168" i="10"/>
  <c r="C167" i="10"/>
  <c r="G167" i="10" s="1"/>
  <c r="F166" i="10"/>
  <c r="C166" i="10"/>
  <c r="G166" i="10" s="1"/>
  <c r="C165" i="10"/>
  <c r="F165" i="10" s="1"/>
  <c r="G164" i="10"/>
  <c r="F164" i="10"/>
  <c r="C164" i="10"/>
  <c r="G163" i="10"/>
  <c r="F163" i="10"/>
  <c r="C163" i="10"/>
  <c r="C162" i="10"/>
  <c r="G162" i="10" s="1"/>
  <c r="G161" i="10"/>
  <c r="C161" i="10"/>
  <c r="F161" i="10" s="1"/>
  <c r="G160" i="10"/>
  <c r="F160" i="10"/>
  <c r="C160" i="10"/>
  <c r="C159" i="10"/>
  <c r="G159" i="10" s="1"/>
  <c r="F158" i="10"/>
  <c r="C158" i="10"/>
  <c r="G158" i="10" s="1"/>
  <c r="C157" i="10"/>
  <c r="F157" i="10" s="1"/>
  <c r="G156" i="10"/>
  <c r="F156" i="10"/>
  <c r="C156" i="10"/>
  <c r="G155" i="10"/>
  <c r="F155" i="10"/>
  <c r="C155" i="10"/>
  <c r="C154" i="10"/>
  <c r="G154" i="10" s="1"/>
  <c r="G153" i="10"/>
  <c r="C153" i="10"/>
  <c r="F153" i="10" s="1"/>
  <c r="G152" i="10"/>
  <c r="F152" i="10"/>
  <c r="C152" i="10"/>
  <c r="C151" i="10"/>
  <c r="G151" i="10" s="1"/>
  <c r="F150" i="10"/>
  <c r="C150" i="10"/>
  <c r="G150" i="10" s="1"/>
  <c r="C149" i="10"/>
  <c r="F149" i="10" s="1"/>
  <c r="G148" i="10"/>
  <c r="F148" i="10"/>
  <c r="C148" i="10"/>
  <c r="G147" i="10"/>
  <c r="F147" i="10"/>
  <c r="C147" i="10"/>
  <c r="C146" i="10"/>
  <c r="G146" i="10" s="1"/>
  <c r="G145" i="10"/>
  <c r="C145" i="10"/>
  <c r="F145" i="10" s="1"/>
  <c r="G144" i="10"/>
  <c r="F144" i="10"/>
  <c r="C144" i="10"/>
  <c r="C143" i="10"/>
  <c r="G143" i="10" s="1"/>
  <c r="F142" i="10"/>
  <c r="C142" i="10"/>
  <c r="G142" i="10" s="1"/>
  <c r="C141" i="10"/>
  <c r="F141" i="10" s="1"/>
  <c r="G140" i="10"/>
  <c r="F140" i="10"/>
  <c r="C140" i="10"/>
  <c r="G139" i="10"/>
  <c r="F139" i="10"/>
  <c r="C139" i="10"/>
  <c r="C138" i="10"/>
  <c r="G138" i="10" s="1"/>
  <c r="G137" i="10"/>
  <c r="C137" i="10"/>
  <c r="F137" i="10" s="1"/>
  <c r="G136" i="10"/>
  <c r="F136" i="10"/>
  <c r="C136" i="10"/>
  <c r="C135" i="10"/>
  <c r="G135" i="10" s="1"/>
  <c r="F134" i="10"/>
  <c r="C134" i="10"/>
  <c r="G134" i="10" s="1"/>
  <c r="C133" i="10"/>
  <c r="F133" i="10" s="1"/>
  <c r="G132" i="10"/>
  <c r="F132" i="10"/>
  <c r="C132" i="10"/>
  <c r="G131" i="10"/>
  <c r="F131" i="10"/>
  <c r="C131" i="10"/>
  <c r="C130" i="10"/>
  <c r="G130" i="10" s="1"/>
  <c r="G129" i="10"/>
  <c r="C129" i="10"/>
  <c r="F129" i="10" s="1"/>
  <c r="G128" i="10"/>
  <c r="F128" i="10"/>
  <c r="C128" i="10"/>
  <c r="C127" i="10"/>
  <c r="G127" i="10" s="1"/>
  <c r="F126" i="10"/>
  <c r="C126" i="10"/>
  <c r="G126" i="10" s="1"/>
  <c r="C125" i="10"/>
  <c r="F125" i="10" s="1"/>
  <c r="G124" i="10"/>
  <c r="F124" i="10"/>
  <c r="C124" i="10"/>
  <c r="G123" i="10"/>
  <c r="F123" i="10"/>
  <c r="C123" i="10"/>
  <c r="C122" i="10"/>
  <c r="G122" i="10" s="1"/>
  <c r="G121" i="10"/>
  <c r="C121" i="10"/>
  <c r="F121" i="10" s="1"/>
  <c r="F120" i="10"/>
  <c r="C120" i="10"/>
  <c r="G120" i="10" s="1"/>
  <c r="C119" i="10"/>
  <c r="G119" i="10" s="1"/>
  <c r="G118" i="10"/>
  <c r="F118" i="10"/>
  <c r="C118" i="10"/>
  <c r="G117" i="10"/>
  <c r="F117" i="10"/>
  <c r="C117" i="10"/>
  <c r="F116" i="10"/>
  <c r="C116" i="10"/>
  <c r="G116" i="10" s="1"/>
  <c r="C115" i="10"/>
  <c r="G115" i="10" s="1"/>
  <c r="G114" i="10"/>
  <c r="F114" i="10"/>
  <c r="C114" i="10"/>
  <c r="G113" i="10"/>
  <c r="F113" i="10"/>
  <c r="C113" i="10"/>
  <c r="F112" i="10"/>
  <c r="C112" i="10"/>
  <c r="G112" i="10" s="1"/>
  <c r="C111" i="10"/>
  <c r="G111" i="10" s="1"/>
  <c r="G110" i="10"/>
  <c r="F110" i="10"/>
  <c r="C110" i="10"/>
  <c r="G109" i="10"/>
  <c r="F109" i="10"/>
  <c r="C109" i="10"/>
  <c r="F108" i="10"/>
  <c r="C108" i="10"/>
  <c r="G108" i="10" s="1"/>
  <c r="C107" i="10"/>
  <c r="G107" i="10" s="1"/>
  <c r="G106" i="10"/>
  <c r="F106" i="10"/>
  <c r="C106" i="10"/>
  <c r="G105" i="10"/>
  <c r="F105" i="10"/>
  <c r="C105" i="10"/>
  <c r="F104" i="10"/>
  <c r="C104" i="10"/>
  <c r="G104" i="10" s="1"/>
  <c r="C103" i="10"/>
  <c r="G103" i="10" s="1"/>
  <c r="G102" i="10"/>
  <c r="F102" i="10"/>
  <c r="C102" i="10"/>
  <c r="G101" i="10"/>
  <c r="F101" i="10"/>
  <c r="C101" i="10"/>
  <c r="F100" i="10"/>
  <c r="C100" i="10"/>
  <c r="G100" i="10" s="1"/>
  <c r="C99" i="10"/>
  <c r="G99" i="10" s="1"/>
  <c r="G98" i="10"/>
  <c r="F98" i="10"/>
  <c r="C98" i="10"/>
  <c r="G97" i="10"/>
  <c r="F97" i="10"/>
  <c r="C97" i="10"/>
  <c r="F96" i="10"/>
  <c r="C96" i="10"/>
  <c r="G96" i="10" s="1"/>
  <c r="C95" i="10"/>
  <c r="G95" i="10" s="1"/>
  <c r="G94" i="10"/>
  <c r="F94" i="10"/>
  <c r="C94" i="10"/>
  <c r="G93" i="10"/>
  <c r="F93" i="10"/>
  <c r="C93" i="10"/>
  <c r="F92" i="10"/>
  <c r="C92" i="10"/>
  <c r="G92" i="10" s="1"/>
  <c r="C91" i="10"/>
  <c r="G91" i="10" s="1"/>
  <c r="G90" i="10"/>
  <c r="F90" i="10"/>
  <c r="C90" i="10"/>
  <c r="G89" i="10"/>
  <c r="F89" i="10"/>
  <c r="C89" i="10"/>
  <c r="F88" i="10"/>
  <c r="C88" i="10"/>
  <c r="G88" i="10" s="1"/>
  <c r="C87" i="10"/>
  <c r="G87" i="10" s="1"/>
  <c r="G86" i="10"/>
  <c r="F86" i="10"/>
  <c r="C86" i="10"/>
  <c r="G85" i="10"/>
  <c r="F85" i="10"/>
  <c r="C85" i="10"/>
  <c r="F84" i="10"/>
  <c r="C84" i="10"/>
  <c r="G84" i="10" s="1"/>
  <c r="C83" i="10"/>
  <c r="G83" i="10" s="1"/>
  <c r="G82" i="10"/>
  <c r="F82" i="10"/>
  <c r="C82" i="10"/>
  <c r="G81" i="10"/>
  <c r="F81" i="10"/>
  <c r="C81" i="10"/>
  <c r="F80" i="10"/>
  <c r="C80" i="10"/>
  <c r="G80" i="10" s="1"/>
  <c r="C79" i="10"/>
  <c r="G79" i="10" s="1"/>
  <c r="G78" i="10"/>
  <c r="F78" i="10"/>
  <c r="C78" i="10"/>
  <c r="G77" i="10"/>
  <c r="F77" i="10"/>
  <c r="C77" i="10"/>
  <c r="F76" i="10"/>
  <c r="C76" i="10"/>
  <c r="G76" i="10" s="1"/>
  <c r="C75" i="10"/>
  <c r="G75" i="10" s="1"/>
  <c r="G74" i="10"/>
  <c r="F74" i="10"/>
  <c r="C74" i="10"/>
  <c r="G73" i="10"/>
  <c r="F73" i="10"/>
  <c r="C73" i="10"/>
  <c r="F72" i="10"/>
  <c r="C72" i="10"/>
  <c r="G72" i="10" s="1"/>
  <c r="C71" i="10"/>
  <c r="G71" i="10" s="1"/>
  <c r="G70" i="10"/>
  <c r="F70" i="10"/>
  <c r="C70" i="10"/>
  <c r="G69" i="10"/>
  <c r="F69" i="10"/>
  <c r="C69" i="10"/>
  <c r="F68" i="10"/>
  <c r="C68" i="10"/>
  <c r="G68" i="10" s="1"/>
  <c r="C67" i="10"/>
  <c r="G67" i="10" s="1"/>
  <c r="G66" i="10"/>
  <c r="F66" i="10"/>
  <c r="C66" i="10"/>
  <c r="G65" i="10"/>
  <c r="F65" i="10"/>
  <c r="C65" i="10"/>
  <c r="F64" i="10"/>
  <c r="C64" i="10"/>
  <c r="G64" i="10" s="1"/>
  <c r="C63" i="10"/>
  <c r="G63" i="10" s="1"/>
  <c r="G62" i="10"/>
  <c r="F62" i="10"/>
  <c r="C62" i="10"/>
  <c r="G61" i="10"/>
  <c r="F61" i="10"/>
  <c r="C61" i="10"/>
  <c r="F60" i="10"/>
  <c r="C60" i="10"/>
  <c r="G60" i="10" s="1"/>
  <c r="C59" i="10"/>
  <c r="G59" i="10" s="1"/>
  <c r="G58" i="10"/>
  <c r="F58" i="10"/>
  <c r="C58" i="10"/>
  <c r="G57" i="10"/>
  <c r="F57" i="10"/>
  <c r="C57" i="10"/>
  <c r="F56" i="10"/>
  <c r="C56" i="10"/>
  <c r="G56" i="10" s="1"/>
  <c r="C55" i="10"/>
  <c r="G55" i="10" s="1"/>
  <c r="G54" i="10"/>
  <c r="F54" i="10"/>
  <c r="C54" i="10"/>
  <c r="G53" i="10"/>
  <c r="F53" i="10"/>
  <c r="C53" i="10"/>
  <c r="F52" i="10"/>
  <c r="C52" i="10"/>
  <c r="G52" i="10" s="1"/>
  <c r="C51" i="10"/>
  <c r="G51" i="10" s="1"/>
  <c r="G50" i="10"/>
  <c r="F50" i="10"/>
  <c r="C50" i="10"/>
  <c r="G49" i="10"/>
  <c r="F49" i="10"/>
  <c r="C49" i="10"/>
  <c r="F48" i="10"/>
  <c r="C48" i="10"/>
  <c r="G48" i="10" s="1"/>
  <c r="C47" i="10"/>
  <c r="G47" i="10" s="1"/>
  <c r="G46" i="10"/>
  <c r="F46" i="10"/>
  <c r="C46" i="10"/>
  <c r="G45" i="10"/>
  <c r="F45" i="10"/>
  <c r="C45" i="10"/>
  <c r="F44" i="10"/>
  <c r="C44" i="10"/>
  <c r="G44" i="10" s="1"/>
  <c r="C43" i="10"/>
  <c r="G43" i="10" s="1"/>
  <c r="G42" i="10"/>
  <c r="F42" i="10"/>
  <c r="C42" i="10"/>
  <c r="G41" i="10"/>
  <c r="F41" i="10"/>
  <c r="C41" i="10"/>
  <c r="F40" i="10"/>
  <c r="C40" i="10"/>
  <c r="G40" i="10" s="1"/>
  <c r="C39" i="10"/>
  <c r="G39" i="10" s="1"/>
  <c r="G38" i="10"/>
  <c r="F38" i="10"/>
  <c r="C38" i="10"/>
  <c r="G37" i="10"/>
  <c r="F37" i="10"/>
  <c r="C37" i="10"/>
  <c r="F36" i="10"/>
  <c r="C36" i="10"/>
  <c r="G36" i="10" s="1"/>
  <c r="C35" i="10"/>
  <c r="G35" i="10" s="1"/>
  <c r="G34" i="10"/>
  <c r="F34" i="10"/>
  <c r="C34" i="10"/>
  <c r="G33" i="10"/>
  <c r="F33" i="10"/>
  <c r="C33" i="10"/>
  <c r="F32" i="10"/>
  <c r="C32" i="10"/>
  <c r="G32" i="10" s="1"/>
  <c r="C31" i="10"/>
  <c r="G31" i="10" s="1"/>
  <c r="G30" i="10"/>
  <c r="F30" i="10"/>
  <c r="C30" i="10"/>
  <c r="G29" i="10"/>
  <c r="F29" i="10"/>
  <c r="C29" i="10"/>
  <c r="F28" i="10"/>
  <c r="C28" i="10"/>
  <c r="G28" i="10" s="1"/>
  <c r="C27" i="10"/>
  <c r="G27" i="10" s="1"/>
  <c r="G26" i="10"/>
  <c r="F26" i="10"/>
  <c r="C26" i="10"/>
  <c r="G25" i="10"/>
  <c r="F25" i="10"/>
  <c r="C25" i="10"/>
  <c r="F24" i="10"/>
  <c r="C24" i="10"/>
  <c r="G24" i="10" s="1"/>
  <c r="C23" i="10"/>
  <c r="G23" i="10" s="1"/>
  <c r="G22" i="10"/>
  <c r="F22" i="10"/>
  <c r="C22" i="10"/>
  <c r="G21" i="10"/>
  <c r="F21" i="10"/>
  <c r="C21" i="10"/>
  <c r="F20" i="10"/>
  <c r="C20" i="10"/>
  <c r="G20" i="10" s="1"/>
  <c r="C19" i="10"/>
  <c r="G19" i="10" s="1"/>
  <c r="G18" i="10"/>
  <c r="F18" i="10"/>
  <c r="C18" i="10"/>
  <c r="G17" i="10"/>
  <c r="F17" i="10"/>
  <c r="C17" i="10"/>
  <c r="F16" i="10"/>
  <c r="C16" i="10"/>
  <c r="G16" i="10" s="1"/>
  <c r="C15" i="10"/>
  <c r="G15" i="10" s="1"/>
  <c r="G14" i="10"/>
  <c r="F14" i="10"/>
  <c r="C14" i="10"/>
  <c r="G13" i="10"/>
  <c r="F13" i="10"/>
  <c r="G477" i="9"/>
  <c r="F477" i="9"/>
  <c r="G476" i="9"/>
  <c r="F476" i="9"/>
  <c r="G475" i="9"/>
  <c r="F475" i="9"/>
  <c r="G474" i="9"/>
  <c r="F474" i="9"/>
  <c r="G473" i="9"/>
  <c r="F473" i="9"/>
  <c r="G472" i="9"/>
  <c r="F472" i="9"/>
  <c r="G471" i="9"/>
  <c r="F471" i="9"/>
  <c r="G470" i="9"/>
  <c r="F470" i="9"/>
  <c r="G469" i="9"/>
  <c r="F469" i="9"/>
  <c r="G468" i="9"/>
  <c r="F468" i="9"/>
  <c r="G467" i="9"/>
  <c r="F467" i="9"/>
  <c r="G466" i="9"/>
  <c r="F466" i="9"/>
  <c r="G465" i="9"/>
  <c r="F465" i="9"/>
  <c r="G464" i="9"/>
  <c r="F464" i="9"/>
  <c r="G463" i="9"/>
  <c r="F463" i="9"/>
  <c r="G462" i="9"/>
  <c r="F462" i="9"/>
  <c r="G461" i="9"/>
  <c r="F461" i="9"/>
  <c r="G460" i="9"/>
  <c r="F460" i="9"/>
  <c r="G459" i="9"/>
  <c r="F459" i="9"/>
  <c r="G458" i="9"/>
  <c r="F458" i="9"/>
  <c r="G457" i="9"/>
  <c r="F457" i="9"/>
  <c r="G456" i="9"/>
  <c r="F456" i="9"/>
  <c r="G455" i="9"/>
  <c r="F455" i="9"/>
  <c r="G454" i="9"/>
  <c r="F454" i="9"/>
  <c r="G453" i="9"/>
  <c r="F453" i="9"/>
  <c r="G452" i="9"/>
  <c r="F452" i="9"/>
  <c r="G451" i="9"/>
  <c r="F451" i="9"/>
  <c r="G450" i="9"/>
  <c r="F450" i="9"/>
  <c r="G449" i="9"/>
  <c r="F449" i="9"/>
  <c r="G448" i="9"/>
  <c r="F448" i="9"/>
  <c r="G447" i="9"/>
  <c r="F447" i="9"/>
  <c r="G446" i="9"/>
  <c r="F446" i="9"/>
  <c r="G445" i="9"/>
  <c r="F445" i="9"/>
  <c r="G444" i="9"/>
  <c r="F444" i="9"/>
  <c r="G443" i="9"/>
  <c r="F443" i="9"/>
  <c r="G442" i="9"/>
  <c r="F442" i="9"/>
  <c r="G441" i="9"/>
  <c r="F441" i="9"/>
  <c r="G440" i="9"/>
  <c r="F440" i="9"/>
  <c r="G439" i="9"/>
  <c r="F439" i="9"/>
  <c r="G438" i="9"/>
  <c r="F438" i="9"/>
  <c r="G437" i="9"/>
  <c r="F437" i="9"/>
  <c r="G436" i="9"/>
  <c r="F436" i="9"/>
  <c r="G435" i="9"/>
  <c r="F435" i="9"/>
  <c r="G434" i="9"/>
  <c r="F434" i="9"/>
  <c r="G433" i="9"/>
  <c r="F433" i="9"/>
  <c r="G432" i="9"/>
  <c r="F432" i="9"/>
  <c r="G431" i="9"/>
  <c r="F431" i="9"/>
  <c r="G430" i="9"/>
  <c r="F430" i="9"/>
  <c r="G429" i="9"/>
  <c r="F429" i="9"/>
  <c r="G428" i="9"/>
  <c r="F428" i="9"/>
  <c r="G427" i="9"/>
  <c r="F427" i="9"/>
  <c r="G426" i="9"/>
  <c r="F426" i="9"/>
  <c r="G425" i="9"/>
  <c r="F425" i="9"/>
  <c r="G424" i="9"/>
  <c r="F424" i="9"/>
  <c r="G423" i="9"/>
  <c r="F423" i="9"/>
  <c r="G422" i="9"/>
  <c r="F422" i="9"/>
  <c r="G421" i="9"/>
  <c r="F421" i="9"/>
  <c r="G420" i="9"/>
  <c r="F420" i="9"/>
  <c r="G419" i="9"/>
  <c r="F419" i="9"/>
  <c r="G418" i="9"/>
  <c r="F418" i="9"/>
  <c r="G417" i="9"/>
  <c r="F417" i="9"/>
  <c r="G416" i="9"/>
  <c r="F416" i="9"/>
  <c r="G415" i="9"/>
  <c r="F415" i="9"/>
  <c r="G414" i="9"/>
  <c r="F414" i="9"/>
  <c r="G413" i="9"/>
  <c r="F413" i="9"/>
  <c r="G412" i="9"/>
  <c r="F412" i="9"/>
  <c r="G411" i="9"/>
  <c r="F411" i="9"/>
  <c r="G410" i="9"/>
  <c r="F410" i="9"/>
  <c r="G409" i="9"/>
  <c r="F409" i="9"/>
  <c r="G408" i="9"/>
  <c r="F408" i="9"/>
  <c r="G407" i="9"/>
  <c r="F407" i="9"/>
  <c r="G406" i="9"/>
  <c r="F406" i="9"/>
  <c r="G405" i="9"/>
  <c r="F405" i="9"/>
  <c r="G404" i="9"/>
  <c r="F404" i="9"/>
  <c r="G403" i="9"/>
  <c r="F403" i="9"/>
  <c r="G402" i="9"/>
  <c r="F402" i="9"/>
  <c r="G401" i="9"/>
  <c r="F401" i="9"/>
  <c r="G400" i="9"/>
  <c r="F400" i="9"/>
  <c r="G399" i="9"/>
  <c r="F399" i="9"/>
  <c r="G398" i="9"/>
  <c r="F398" i="9"/>
  <c r="G397" i="9"/>
  <c r="F397" i="9"/>
  <c r="G396" i="9"/>
  <c r="F396" i="9"/>
  <c r="G395" i="9"/>
  <c r="F395" i="9"/>
  <c r="G394" i="9"/>
  <c r="F394" i="9"/>
  <c r="G393" i="9"/>
  <c r="F393" i="9"/>
  <c r="G392" i="9"/>
  <c r="F392" i="9"/>
  <c r="G391" i="9"/>
  <c r="F391" i="9"/>
  <c r="G390" i="9"/>
  <c r="F390" i="9"/>
  <c r="G389" i="9"/>
  <c r="F389" i="9"/>
  <c r="G388" i="9"/>
  <c r="F388" i="9"/>
  <c r="G387" i="9"/>
  <c r="F387" i="9"/>
  <c r="G386" i="9"/>
  <c r="F386" i="9"/>
  <c r="G385" i="9"/>
  <c r="F385" i="9"/>
  <c r="G384" i="9"/>
  <c r="F384" i="9"/>
  <c r="G383" i="9"/>
  <c r="F383" i="9"/>
  <c r="G382" i="9"/>
  <c r="F382" i="9"/>
  <c r="G381" i="9"/>
  <c r="F381" i="9"/>
  <c r="G380" i="9"/>
  <c r="F380" i="9"/>
  <c r="G379" i="9"/>
  <c r="F379" i="9"/>
  <c r="G378" i="9"/>
  <c r="F378" i="9"/>
  <c r="G377" i="9"/>
  <c r="F377" i="9"/>
  <c r="G376" i="9"/>
  <c r="F376" i="9"/>
  <c r="G375" i="9"/>
  <c r="F375" i="9"/>
  <c r="G374" i="9"/>
  <c r="F374" i="9"/>
  <c r="G373" i="9"/>
  <c r="F373" i="9"/>
  <c r="G372" i="9"/>
  <c r="F372" i="9"/>
  <c r="G371" i="9"/>
  <c r="F371" i="9"/>
  <c r="G370" i="9"/>
  <c r="F370" i="9"/>
  <c r="G369" i="9"/>
  <c r="F369" i="9"/>
  <c r="G368" i="9"/>
  <c r="F368" i="9"/>
  <c r="G367" i="9"/>
  <c r="F367" i="9"/>
  <c r="G366" i="9"/>
  <c r="F366" i="9"/>
  <c r="G365" i="9"/>
  <c r="F365" i="9"/>
  <c r="G364" i="9"/>
  <c r="F364" i="9"/>
  <c r="G363" i="9"/>
  <c r="F363" i="9"/>
  <c r="G362" i="9"/>
  <c r="F362" i="9"/>
  <c r="G361" i="9"/>
  <c r="F361" i="9"/>
  <c r="G360" i="9"/>
  <c r="F360" i="9"/>
  <c r="G359" i="9"/>
  <c r="F359" i="9"/>
  <c r="G358" i="9"/>
  <c r="F358" i="9"/>
  <c r="G357" i="9"/>
  <c r="F357" i="9"/>
  <c r="G356" i="9"/>
  <c r="F356" i="9"/>
  <c r="G355" i="9"/>
  <c r="F355" i="9"/>
  <c r="G354" i="9"/>
  <c r="F354" i="9"/>
  <c r="G353" i="9"/>
  <c r="F353" i="9"/>
  <c r="G352" i="9"/>
  <c r="F352" i="9"/>
  <c r="G351" i="9"/>
  <c r="F351" i="9"/>
  <c r="G350" i="9"/>
  <c r="F350" i="9"/>
  <c r="G349" i="9"/>
  <c r="F349" i="9"/>
  <c r="G348" i="9"/>
  <c r="F348" i="9"/>
  <c r="G347" i="9"/>
  <c r="F347" i="9"/>
  <c r="G346" i="9"/>
  <c r="F346" i="9"/>
  <c r="G345" i="9"/>
  <c r="F345" i="9"/>
  <c r="G344" i="9"/>
  <c r="F344" i="9"/>
  <c r="G343" i="9"/>
  <c r="F343" i="9"/>
  <c r="G342" i="9"/>
  <c r="F342" i="9"/>
  <c r="G341" i="9"/>
  <c r="F341" i="9"/>
  <c r="G340" i="9"/>
  <c r="F340" i="9"/>
  <c r="G339" i="9"/>
  <c r="F339" i="9"/>
  <c r="G338" i="9"/>
  <c r="F338" i="9"/>
  <c r="G337" i="9"/>
  <c r="F337" i="9"/>
  <c r="G336" i="9"/>
  <c r="F336" i="9"/>
  <c r="G335" i="9"/>
  <c r="F335" i="9"/>
  <c r="G334" i="9"/>
  <c r="F334" i="9"/>
  <c r="G333" i="9"/>
  <c r="F333" i="9"/>
  <c r="G332" i="9"/>
  <c r="F332" i="9"/>
  <c r="G331" i="9"/>
  <c r="F331" i="9"/>
  <c r="G330" i="9"/>
  <c r="F330" i="9"/>
  <c r="G329" i="9"/>
  <c r="F329" i="9"/>
  <c r="G328" i="9"/>
  <c r="F328" i="9"/>
  <c r="G327" i="9"/>
  <c r="F327" i="9"/>
  <c r="G326" i="9"/>
  <c r="F326" i="9"/>
  <c r="G325" i="9"/>
  <c r="F325" i="9"/>
  <c r="G324" i="9"/>
  <c r="F324" i="9"/>
  <c r="G323" i="9"/>
  <c r="F323" i="9"/>
  <c r="G322" i="9"/>
  <c r="F322" i="9"/>
  <c r="G321" i="9"/>
  <c r="F321" i="9"/>
  <c r="G320" i="9"/>
  <c r="F320" i="9"/>
  <c r="G319" i="9"/>
  <c r="F319" i="9"/>
  <c r="G318" i="9"/>
  <c r="F318" i="9"/>
  <c r="G317" i="9"/>
  <c r="F317" i="9"/>
  <c r="G316" i="9"/>
  <c r="F316" i="9"/>
  <c r="G315" i="9"/>
  <c r="F315" i="9"/>
  <c r="G314" i="9"/>
  <c r="F314" i="9"/>
  <c r="G313" i="9"/>
  <c r="F313" i="9"/>
  <c r="G312" i="9"/>
  <c r="F312" i="9"/>
  <c r="G311" i="9"/>
  <c r="F311" i="9"/>
  <c r="G310" i="9"/>
  <c r="F310" i="9"/>
  <c r="G309" i="9"/>
  <c r="F309" i="9"/>
  <c r="G308" i="9"/>
  <c r="F308" i="9"/>
  <c r="G307" i="9"/>
  <c r="F307" i="9"/>
  <c r="G306" i="9"/>
  <c r="F306" i="9"/>
  <c r="G305" i="9"/>
  <c r="F305" i="9"/>
  <c r="G304" i="9"/>
  <c r="F304" i="9"/>
  <c r="G303" i="9"/>
  <c r="F303" i="9"/>
  <c r="G302" i="9"/>
  <c r="F302" i="9"/>
  <c r="G301" i="9"/>
  <c r="F301" i="9"/>
  <c r="G300" i="9"/>
  <c r="F300" i="9"/>
  <c r="G299" i="9"/>
  <c r="F299" i="9"/>
  <c r="G298" i="9"/>
  <c r="F298" i="9"/>
  <c r="G297" i="9"/>
  <c r="F297" i="9"/>
  <c r="G296" i="9"/>
  <c r="F296" i="9"/>
  <c r="G295" i="9"/>
  <c r="F295" i="9"/>
  <c r="G294" i="9"/>
  <c r="F294" i="9"/>
  <c r="G293" i="9"/>
  <c r="F293" i="9"/>
  <c r="G292" i="9"/>
  <c r="F292" i="9"/>
  <c r="G291" i="9"/>
  <c r="F291" i="9"/>
  <c r="G290" i="9"/>
  <c r="F290" i="9"/>
  <c r="G289" i="9"/>
  <c r="F289" i="9"/>
  <c r="G288" i="9"/>
  <c r="F288" i="9"/>
  <c r="G287" i="9"/>
  <c r="F287" i="9"/>
  <c r="G286" i="9"/>
  <c r="F286" i="9"/>
  <c r="G285" i="9"/>
  <c r="F285" i="9"/>
  <c r="G284" i="9"/>
  <c r="F284" i="9"/>
  <c r="G283" i="9"/>
  <c r="F283" i="9"/>
  <c r="G282" i="9"/>
  <c r="F282" i="9"/>
  <c r="G281" i="9"/>
  <c r="F281" i="9"/>
  <c r="G280" i="9"/>
  <c r="F280" i="9"/>
  <c r="G279" i="9"/>
  <c r="F279" i="9"/>
  <c r="G278" i="9"/>
  <c r="F278" i="9"/>
  <c r="G277" i="9"/>
  <c r="F277" i="9"/>
  <c r="G276" i="9"/>
  <c r="F276" i="9"/>
  <c r="G275" i="9"/>
  <c r="F275" i="9"/>
  <c r="G274" i="9"/>
  <c r="F274" i="9"/>
  <c r="G273" i="9"/>
  <c r="F273" i="9"/>
  <c r="G272" i="9"/>
  <c r="F272" i="9"/>
  <c r="G271" i="9"/>
  <c r="F271" i="9"/>
  <c r="G270" i="9"/>
  <c r="F270" i="9"/>
  <c r="G269" i="9"/>
  <c r="F269" i="9"/>
  <c r="G268" i="9"/>
  <c r="F268" i="9"/>
  <c r="B267" i="9"/>
  <c r="G267" i="9" s="1"/>
  <c r="B266" i="9"/>
  <c r="F266" i="9" s="1"/>
  <c r="B265" i="9"/>
  <c r="G265" i="9" s="1"/>
  <c r="B264" i="9"/>
  <c r="G264" i="9" s="1"/>
  <c r="B263" i="9"/>
  <c r="G263" i="9" s="1"/>
  <c r="B262" i="9"/>
  <c r="F262" i="9" s="1"/>
  <c r="B261" i="9"/>
  <c r="G261" i="9" s="1"/>
  <c r="B260" i="9"/>
  <c r="G260" i="9" s="1"/>
  <c r="B259" i="9"/>
  <c r="G259" i="9" s="1"/>
  <c r="B258" i="9"/>
  <c r="F258" i="9" s="1"/>
  <c r="B257" i="9"/>
  <c r="G257" i="9" s="1"/>
  <c r="B256" i="9"/>
  <c r="G256" i="9" s="1"/>
  <c r="B255" i="9"/>
  <c r="G255" i="9" s="1"/>
  <c r="B254" i="9"/>
  <c r="F254" i="9" s="1"/>
  <c r="B253" i="9"/>
  <c r="G253" i="9" s="1"/>
  <c r="B252" i="9"/>
  <c r="G252" i="9" s="1"/>
  <c r="B251" i="9"/>
  <c r="G251" i="9" s="1"/>
  <c r="B250" i="9"/>
  <c r="F250" i="9" s="1"/>
  <c r="B249" i="9"/>
  <c r="G249" i="9" s="1"/>
  <c r="B248" i="9"/>
  <c r="G248" i="9" s="1"/>
  <c r="B247" i="9"/>
  <c r="G247" i="9" s="1"/>
  <c r="B246" i="9"/>
  <c r="F246" i="9" s="1"/>
  <c r="B245" i="9"/>
  <c r="G245" i="9" s="1"/>
  <c r="B244" i="9"/>
  <c r="G244" i="9" s="1"/>
  <c r="B243" i="9"/>
  <c r="G243" i="9" s="1"/>
  <c r="B242" i="9"/>
  <c r="F242" i="9" s="1"/>
  <c r="B241" i="9"/>
  <c r="G241" i="9" s="1"/>
  <c r="B240" i="9"/>
  <c r="G240" i="9" s="1"/>
  <c r="B239" i="9"/>
  <c r="G239" i="9" s="1"/>
  <c r="B238" i="9"/>
  <c r="F238" i="9" s="1"/>
  <c r="B237" i="9"/>
  <c r="G237" i="9" s="1"/>
  <c r="B236" i="9"/>
  <c r="G236" i="9" s="1"/>
  <c r="B235" i="9"/>
  <c r="G235" i="9" s="1"/>
  <c r="B234" i="9"/>
  <c r="F234" i="9" s="1"/>
  <c r="B233" i="9"/>
  <c r="G233" i="9" s="1"/>
  <c r="B232" i="9"/>
  <c r="G232" i="9" s="1"/>
  <c r="B231" i="9"/>
  <c r="G231" i="9" s="1"/>
  <c r="B230" i="9"/>
  <c r="F230" i="9" s="1"/>
  <c r="B229" i="9"/>
  <c r="G229" i="9" s="1"/>
  <c r="B228" i="9"/>
  <c r="G228" i="9" s="1"/>
  <c r="B227" i="9"/>
  <c r="G227" i="9" s="1"/>
  <c r="B226" i="9"/>
  <c r="F226" i="9" s="1"/>
  <c r="B225" i="9"/>
  <c r="G225" i="9" s="1"/>
  <c r="B224" i="9"/>
  <c r="G224" i="9" s="1"/>
  <c r="B223" i="9"/>
  <c r="G223" i="9" s="1"/>
  <c r="B222" i="9"/>
  <c r="F222" i="9" s="1"/>
  <c r="B221" i="9"/>
  <c r="G221" i="9" s="1"/>
  <c r="B220" i="9"/>
  <c r="G220" i="9" s="1"/>
  <c r="B219" i="9"/>
  <c r="G219" i="9" s="1"/>
  <c r="B218" i="9"/>
  <c r="F218" i="9" s="1"/>
  <c r="B217" i="9"/>
  <c r="G217" i="9" s="1"/>
  <c r="B216" i="9"/>
  <c r="G216" i="9" s="1"/>
  <c r="B215" i="9"/>
  <c r="G215" i="9" s="1"/>
  <c r="B214" i="9"/>
  <c r="F214" i="9" s="1"/>
  <c r="B213" i="9"/>
  <c r="G213" i="9" s="1"/>
  <c r="B212" i="9"/>
  <c r="G212" i="9" s="1"/>
  <c r="B211" i="9"/>
  <c r="G211" i="9" s="1"/>
  <c r="B210" i="9"/>
  <c r="F210" i="9" s="1"/>
  <c r="B209" i="9"/>
  <c r="G209" i="9" s="1"/>
  <c r="B208" i="9"/>
  <c r="G208" i="9" s="1"/>
  <c r="B207" i="9"/>
  <c r="G207" i="9" s="1"/>
  <c r="B206" i="9"/>
  <c r="F206" i="9" s="1"/>
  <c r="B205" i="9"/>
  <c r="G205" i="9" s="1"/>
  <c r="B204" i="9"/>
  <c r="G204" i="9" s="1"/>
  <c r="B203" i="9"/>
  <c r="G203" i="9" s="1"/>
  <c r="B202" i="9"/>
  <c r="F202" i="9" s="1"/>
  <c r="B201" i="9"/>
  <c r="G201" i="9" s="1"/>
  <c r="B200" i="9"/>
  <c r="G200" i="9" s="1"/>
  <c r="B199" i="9"/>
  <c r="G199" i="9" s="1"/>
  <c r="B198" i="9"/>
  <c r="F198" i="9" s="1"/>
  <c r="B197" i="9"/>
  <c r="G197" i="9" s="1"/>
  <c r="B196" i="9"/>
  <c r="G196" i="9" s="1"/>
  <c r="B195" i="9"/>
  <c r="G195" i="9" s="1"/>
  <c r="B194" i="9"/>
  <c r="F194" i="9" s="1"/>
  <c r="B193" i="9"/>
  <c r="G193" i="9" s="1"/>
  <c r="B192" i="9"/>
  <c r="G192" i="9" s="1"/>
  <c r="B191" i="9"/>
  <c r="G191" i="9" s="1"/>
  <c r="B190" i="9"/>
  <c r="F190" i="9" s="1"/>
  <c r="B189" i="9"/>
  <c r="G189" i="9" s="1"/>
  <c r="B188" i="9"/>
  <c r="G188" i="9" s="1"/>
  <c r="B187" i="9"/>
  <c r="G187" i="9" s="1"/>
  <c r="B186" i="9"/>
  <c r="F186" i="9" s="1"/>
  <c r="B185" i="9"/>
  <c r="G185" i="9" s="1"/>
  <c r="B184" i="9"/>
  <c r="G184" i="9" s="1"/>
  <c r="B183" i="9"/>
  <c r="G183" i="9" s="1"/>
  <c r="B182" i="9"/>
  <c r="F182" i="9" s="1"/>
  <c r="B181" i="9"/>
  <c r="G181" i="9" s="1"/>
  <c r="B180" i="9"/>
  <c r="G180" i="9" s="1"/>
  <c r="B179" i="9"/>
  <c r="G179" i="9" s="1"/>
  <c r="B178" i="9"/>
  <c r="F178" i="9" s="1"/>
  <c r="B177" i="9"/>
  <c r="G177" i="9" s="1"/>
  <c r="B176" i="9"/>
  <c r="G176" i="9" s="1"/>
  <c r="B175" i="9"/>
  <c r="G175" i="9" s="1"/>
  <c r="B174" i="9"/>
  <c r="F174" i="9" s="1"/>
  <c r="B173" i="9"/>
  <c r="G173" i="9" s="1"/>
  <c r="B172" i="9"/>
  <c r="G172" i="9" s="1"/>
  <c r="B171" i="9"/>
  <c r="G171" i="9" s="1"/>
  <c r="B170" i="9"/>
  <c r="F170" i="9" s="1"/>
  <c r="B169" i="9"/>
  <c r="G169" i="9" s="1"/>
  <c r="B168" i="9"/>
  <c r="G168" i="9" s="1"/>
  <c r="B167" i="9"/>
  <c r="G167" i="9" s="1"/>
  <c r="B166" i="9"/>
  <c r="F166" i="9" s="1"/>
  <c r="B165" i="9"/>
  <c r="G165" i="9" s="1"/>
  <c r="B164" i="9"/>
  <c r="G164" i="9" s="1"/>
  <c r="B163" i="9"/>
  <c r="G163" i="9" s="1"/>
  <c r="B162" i="9"/>
  <c r="F162" i="9" s="1"/>
  <c r="B161" i="9"/>
  <c r="G161" i="9" s="1"/>
  <c r="B160" i="9"/>
  <c r="G160" i="9" s="1"/>
  <c r="B159" i="9"/>
  <c r="G159" i="9" s="1"/>
  <c r="B158" i="9"/>
  <c r="F158" i="9" s="1"/>
  <c r="B157" i="9"/>
  <c r="G157" i="9" s="1"/>
  <c r="B156" i="9"/>
  <c r="G156" i="9" s="1"/>
  <c r="B155" i="9"/>
  <c r="G155" i="9" s="1"/>
  <c r="B154" i="9"/>
  <c r="F154" i="9" s="1"/>
  <c r="B153" i="9"/>
  <c r="G153" i="9" s="1"/>
  <c r="B152" i="9"/>
  <c r="G152" i="9" s="1"/>
  <c r="B151" i="9"/>
  <c r="G151" i="9" s="1"/>
  <c r="B150" i="9"/>
  <c r="F150" i="9" s="1"/>
  <c r="B149" i="9"/>
  <c r="G149" i="9" s="1"/>
  <c r="B148" i="9"/>
  <c r="G148" i="9" s="1"/>
  <c r="B147" i="9"/>
  <c r="G147" i="9" s="1"/>
  <c r="B146" i="9"/>
  <c r="F146" i="9" s="1"/>
  <c r="B145" i="9"/>
  <c r="G145" i="9" s="1"/>
  <c r="B144" i="9"/>
  <c r="G144" i="9" s="1"/>
  <c r="B143" i="9"/>
  <c r="G143" i="9" s="1"/>
  <c r="B142" i="9"/>
  <c r="F142" i="9" s="1"/>
  <c r="B141" i="9"/>
  <c r="G141" i="9" s="1"/>
  <c r="B140" i="9"/>
  <c r="G140" i="9" s="1"/>
  <c r="B139" i="9"/>
  <c r="G139" i="9" s="1"/>
  <c r="B138" i="9"/>
  <c r="F138" i="9" s="1"/>
  <c r="B137" i="9"/>
  <c r="G137" i="9" s="1"/>
  <c r="B136" i="9"/>
  <c r="G136" i="9" s="1"/>
  <c r="B135" i="9"/>
  <c r="G135" i="9" s="1"/>
  <c r="B134" i="9"/>
  <c r="F134" i="9" s="1"/>
  <c r="B133" i="9"/>
  <c r="G133" i="9" s="1"/>
  <c r="B132" i="9"/>
  <c r="G132" i="9" s="1"/>
  <c r="B131" i="9"/>
  <c r="G131" i="9" s="1"/>
  <c r="B130" i="9"/>
  <c r="F130" i="9" s="1"/>
  <c r="B129" i="9"/>
  <c r="G129" i="9" s="1"/>
  <c r="B128" i="9"/>
  <c r="G128" i="9" s="1"/>
  <c r="B127" i="9"/>
  <c r="G127" i="9" s="1"/>
  <c r="B126" i="9"/>
  <c r="F126" i="9" s="1"/>
  <c r="B125" i="9"/>
  <c r="G125" i="9" s="1"/>
  <c r="B124" i="9"/>
  <c r="G124" i="9" s="1"/>
  <c r="B123" i="9"/>
  <c r="G123" i="9" s="1"/>
  <c r="B122" i="9"/>
  <c r="F122" i="9" s="1"/>
  <c r="B121" i="9"/>
  <c r="G121" i="9" s="1"/>
  <c r="B120" i="9"/>
  <c r="G120" i="9" s="1"/>
  <c r="B119" i="9"/>
  <c r="G119" i="9" s="1"/>
  <c r="B118" i="9"/>
  <c r="F118" i="9" s="1"/>
  <c r="B117" i="9"/>
  <c r="G117" i="9" s="1"/>
  <c r="B116" i="9"/>
  <c r="G116" i="9" s="1"/>
  <c r="B115" i="9"/>
  <c r="G115" i="9" s="1"/>
  <c r="B114" i="9"/>
  <c r="F114" i="9" s="1"/>
  <c r="B113" i="9"/>
  <c r="G113" i="9" s="1"/>
  <c r="B112" i="9"/>
  <c r="G112" i="9" s="1"/>
  <c r="B111" i="9"/>
  <c r="G111" i="9" s="1"/>
  <c r="B110" i="9"/>
  <c r="F110" i="9" s="1"/>
  <c r="B109" i="9"/>
  <c r="G109" i="9" s="1"/>
  <c r="B108" i="9"/>
  <c r="G108" i="9" s="1"/>
  <c r="B107" i="9"/>
  <c r="G107" i="9" s="1"/>
  <c r="B106" i="9"/>
  <c r="F106" i="9" s="1"/>
  <c r="B105" i="9"/>
  <c r="G105" i="9" s="1"/>
  <c r="B104" i="9"/>
  <c r="G104" i="9" s="1"/>
  <c r="B103" i="9"/>
  <c r="G103" i="9" s="1"/>
  <c r="B102" i="9"/>
  <c r="F102" i="9" s="1"/>
  <c r="B101" i="9"/>
  <c r="G101" i="9" s="1"/>
  <c r="B100" i="9"/>
  <c r="G100" i="9" s="1"/>
  <c r="B99" i="9"/>
  <c r="G99" i="9" s="1"/>
  <c r="F98" i="9"/>
  <c r="B98" i="9"/>
  <c r="G98" i="9" s="1"/>
  <c r="B97" i="9"/>
  <c r="F97" i="9" s="1"/>
  <c r="G96" i="9"/>
  <c r="F96" i="9"/>
  <c r="B96" i="9"/>
  <c r="G95" i="9"/>
  <c r="F95" i="9"/>
  <c r="B95" i="9"/>
  <c r="F94" i="9"/>
  <c r="B94" i="9"/>
  <c r="G94" i="9" s="1"/>
  <c r="B93" i="9"/>
  <c r="F93" i="9" s="1"/>
  <c r="G92" i="9"/>
  <c r="F92" i="9"/>
  <c r="B92" i="9"/>
  <c r="G91" i="9"/>
  <c r="F91" i="9"/>
  <c r="B91" i="9"/>
  <c r="F90" i="9"/>
  <c r="B90" i="9"/>
  <c r="G90" i="9" s="1"/>
  <c r="B89" i="9"/>
  <c r="F89" i="9" s="1"/>
  <c r="G88" i="9"/>
  <c r="F88" i="9"/>
  <c r="B88" i="9"/>
  <c r="G87" i="9"/>
  <c r="F87" i="9"/>
  <c r="B87" i="9"/>
  <c r="F86" i="9"/>
  <c r="B86" i="9"/>
  <c r="G86" i="9" s="1"/>
  <c r="B85" i="9"/>
  <c r="F85" i="9" s="1"/>
  <c r="G84" i="9"/>
  <c r="F84" i="9"/>
  <c r="B84" i="9"/>
  <c r="G83" i="9"/>
  <c r="F83" i="9"/>
  <c r="B83" i="9"/>
  <c r="F82" i="9"/>
  <c r="B82" i="9"/>
  <c r="G82" i="9" s="1"/>
  <c r="B81" i="9"/>
  <c r="F81" i="9" s="1"/>
  <c r="G80" i="9"/>
  <c r="F80" i="9"/>
  <c r="B80" i="9"/>
  <c r="G79" i="9"/>
  <c r="F79" i="9"/>
  <c r="B79" i="9"/>
  <c r="B78" i="9"/>
  <c r="G78" i="9" s="1"/>
  <c r="B77" i="9"/>
  <c r="F77" i="9" s="1"/>
  <c r="G76" i="9"/>
  <c r="F76" i="9"/>
  <c r="B76" i="9"/>
  <c r="G75" i="9"/>
  <c r="F75" i="9"/>
  <c r="B75" i="9"/>
  <c r="B74" i="9"/>
  <c r="G74" i="9" s="1"/>
  <c r="B73" i="9"/>
  <c r="F73" i="9" s="1"/>
  <c r="G72" i="9"/>
  <c r="F72" i="9"/>
  <c r="B72" i="9"/>
  <c r="G71" i="9"/>
  <c r="F71" i="9"/>
  <c r="B71" i="9"/>
  <c r="B70" i="9"/>
  <c r="G70" i="9" s="1"/>
  <c r="B69" i="9"/>
  <c r="F69" i="9" s="1"/>
  <c r="G68" i="9"/>
  <c r="F68" i="9"/>
  <c r="B68" i="9"/>
  <c r="G67" i="9"/>
  <c r="F67" i="9"/>
  <c r="B67" i="9"/>
  <c r="B66" i="9"/>
  <c r="G66" i="9" s="1"/>
  <c r="B65" i="9"/>
  <c r="F65" i="9" s="1"/>
  <c r="G64" i="9"/>
  <c r="F64" i="9"/>
  <c r="B64" i="9"/>
  <c r="G63" i="9"/>
  <c r="F63" i="9"/>
  <c r="B63" i="9"/>
  <c r="B62" i="9"/>
  <c r="G62" i="9" s="1"/>
  <c r="B61" i="9"/>
  <c r="F61" i="9" s="1"/>
  <c r="G60" i="9"/>
  <c r="F60" i="9"/>
  <c r="B60" i="9"/>
  <c r="G59" i="9"/>
  <c r="F59" i="9"/>
  <c r="B59" i="9"/>
  <c r="B58" i="9"/>
  <c r="G58" i="9" s="1"/>
  <c r="B57" i="9"/>
  <c r="F57" i="9" s="1"/>
  <c r="G56" i="9"/>
  <c r="F56" i="9"/>
  <c r="B56" i="9"/>
  <c r="G55" i="9"/>
  <c r="F55" i="9"/>
  <c r="B55" i="9"/>
  <c r="B54" i="9"/>
  <c r="G54" i="9" s="1"/>
  <c r="B53" i="9"/>
  <c r="F53" i="9" s="1"/>
  <c r="G52" i="9"/>
  <c r="F52" i="9"/>
  <c r="B52" i="9"/>
  <c r="G51" i="9"/>
  <c r="F51" i="9"/>
  <c r="B51" i="9"/>
  <c r="B50" i="9"/>
  <c r="G50" i="9" s="1"/>
  <c r="B49" i="9"/>
  <c r="F49" i="9" s="1"/>
  <c r="G48" i="9"/>
  <c r="F48" i="9"/>
  <c r="B48" i="9"/>
  <c r="G47" i="9"/>
  <c r="F47" i="9"/>
  <c r="B47" i="9"/>
  <c r="B46" i="9"/>
  <c r="G46" i="9" s="1"/>
  <c r="B45" i="9"/>
  <c r="F45" i="9" s="1"/>
  <c r="G44" i="9"/>
  <c r="F44" i="9"/>
  <c r="B44" i="9"/>
  <c r="G43" i="9"/>
  <c r="F43" i="9"/>
  <c r="B43" i="9"/>
  <c r="B42" i="9"/>
  <c r="G42" i="9" s="1"/>
  <c r="B41" i="9"/>
  <c r="F41" i="9" s="1"/>
  <c r="G40" i="9"/>
  <c r="F40" i="9"/>
  <c r="B40" i="9"/>
  <c r="G39" i="9"/>
  <c r="F39" i="9"/>
  <c r="B39" i="9"/>
  <c r="B38" i="9"/>
  <c r="G38" i="9" s="1"/>
  <c r="B37" i="9"/>
  <c r="F37" i="9" s="1"/>
  <c r="G36" i="9"/>
  <c r="F36" i="9"/>
  <c r="B36" i="9"/>
  <c r="G35" i="9"/>
  <c r="F35" i="9"/>
  <c r="B35" i="9"/>
  <c r="B34" i="9"/>
  <c r="G34" i="9" s="1"/>
  <c r="B33" i="9"/>
  <c r="F33" i="9" s="1"/>
  <c r="G32" i="9"/>
  <c r="F32" i="9"/>
  <c r="B32" i="9"/>
  <c r="G31" i="9"/>
  <c r="F31" i="9"/>
  <c r="B31" i="9"/>
  <c r="B30" i="9"/>
  <c r="G30" i="9" s="1"/>
  <c r="B29" i="9"/>
  <c r="F29" i="9" s="1"/>
  <c r="G28" i="9"/>
  <c r="F28" i="9"/>
  <c r="B28" i="9"/>
  <c r="G27" i="9"/>
  <c r="F27" i="9"/>
  <c r="B27" i="9"/>
  <c r="B26" i="9"/>
  <c r="G26" i="9" s="1"/>
  <c r="B25" i="9"/>
  <c r="F25" i="9" s="1"/>
  <c r="G24" i="9"/>
  <c r="F24" i="9"/>
  <c r="B24" i="9"/>
  <c r="F23" i="9"/>
  <c r="B23" i="9"/>
  <c r="G23" i="9" s="1"/>
  <c r="B22" i="9"/>
  <c r="G22" i="9" s="1"/>
  <c r="B21" i="9"/>
  <c r="F21" i="9" s="1"/>
  <c r="G20" i="9"/>
  <c r="F20" i="9"/>
  <c r="B20" i="9"/>
  <c r="F19" i="9"/>
  <c r="B19" i="9"/>
  <c r="G19" i="9" s="1"/>
  <c r="B18" i="9"/>
  <c r="G18" i="9" s="1"/>
  <c r="B17" i="9"/>
  <c r="F17" i="9" s="1"/>
  <c r="G16" i="9"/>
  <c r="F16" i="9"/>
  <c r="G398" i="8"/>
  <c r="F398" i="8"/>
  <c r="G397" i="8"/>
  <c r="F397" i="8"/>
  <c r="G396" i="8"/>
  <c r="F396" i="8"/>
  <c r="G395" i="8"/>
  <c r="F395" i="8"/>
  <c r="G394" i="8"/>
  <c r="F394" i="8"/>
  <c r="G393" i="8"/>
  <c r="F393" i="8"/>
  <c r="G392" i="8"/>
  <c r="F392" i="8"/>
  <c r="G391" i="8"/>
  <c r="F391" i="8"/>
  <c r="G390" i="8"/>
  <c r="F390" i="8"/>
  <c r="G389" i="8"/>
  <c r="F389" i="8"/>
  <c r="G388" i="8"/>
  <c r="F388" i="8"/>
  <c r="G387" i="8"/>
  <c r="F387" i="8"/>
  <c r="G386" i="8"/>
  <c r="F386" i="8"/>
  <c r="G385" i="8"/>
  <c r="F385" i="8"/>
  <c r="G384" i="8"/>
  <c r="F384" i="8"/>
  <c r="G383" i="8"/>
  <c r="F383" i="8"/>
  <c r="G382" i="8"/>
  <c r="F382" i="8"/>
  <c r="G381" i="8"/>
  <c r="F381" i="8"/>
  <c r="G380" i="8"/>
  <c r="F380" i="8"/>
  <c r="G379" i="8"/>
  <c r="F379" i="8"/>
  <c r="G378" i="8"/>
  <c r="F378" i="8"/>
  <c r="G377" i="8"/>
  <c r="F377" i="8"/>
  <c r="G376" i="8"/>
  <c r="F376" i="8"/>
  <c r="G375" i="8"/>
  <c r="F375" i="8"/>
  <c r="G374" i="8"/>
  <c r="F374" i="8"/>
  <c r="G373" i="8"/>
  <c r="F373" i="8"/>
  <c r="G372" i="8"/>
  <c r="F372" i="8"/>
  <c r="G371" i="8"/>
  <c r="F371" i="8"/>
  <c r="G370" i="8"/>
  <c r="F370" i="8"/>
  <c r="G369" i="8"/>
  <c r="F369" i="8"/>
  <c r="G368" i="8"/>
  <c r="F368" i="8"/>
  <c r="G367" i="8"/>
  <c r="F367" i="8"/>
  <c r="G366" i="8"/>
  <c r="F366" i="8"/>
  <c r="G365" i="8"/>
  <c r="F365" i="8"/>
  <c r="G364" i="8"/>
  <c r="F364" i="8"/>
  <c r="G363" i="8"/>
  <c r="F363" i="8"/>
  <c r="G362" i="8"/>
  <c r="F362" i="8"/>
  <c r="G361" i="8"/>
  <c r="F361" i="8"/>
  <c r="G360" i="8"/>
  <c r="F360" i="8"/>
  <c r="G359" i="8"/>
  <c r="F359" i="8"/>
  <c r="G358" i="8"/>
  <c r="F358" i="8"/>
  <c r="G357" i="8"/>
  <c r="F357" i="8"/>
  <c r="G356" i="8"/>
  <c r="F356" i="8"/>
  <c r="G355" i="8"/>
  <c r="F355" i="8"/>
  <c r="G354" i="8"/>
  <c r="F354" i="8"/>
  <c r="G353" i="8"/>
  <c r="F353" i="8"/>
  <c r="G352" i="8"/>
  <c r="F352" i="8"/>
  <c r="G351" i="8"/>
  <c r="F351" i="8"/>
  <c r="G350" i="8"/>
  <c r="F350" i="8"/>
  <c r="G349" i="8"/>
  <c r="F349" i="8"/>
  <c r="G348" i="8"/>
  <c r="F348" i="8"/>
  <c r="G347" i="8"/>
  <c r="F347" i="8"/>
  <c r="G346" i="8"/>
  <c r="F346" i="8"/>
  <c r="G345" i="8"/>
  <c r="F345" i="8"/>
  <c r="G344" i="8"/>
  <c r="F344" i="8"/>
  <c r="G343" i="8"/>
  <c r="F343" i="8"/>
  <c r="G342" i="8"/>
  <c r="F342" i="8"/>
  <c r="G341" i="8"/>
  <c r="F341" i="8"/>
  <c r="G340" i="8"/>
  <c r="F340" i="8"/>
  <c r="G339" i="8"/>
  <c r="F339" i="8"/>
  <c r="G338" i="8"/>
  <c r="F338" i="8"/>
  <c r="G337" i="8"/>
  <c r="F337" i="8"/>
  <c r="G336" i="8"/>
  <c r="F336" i="8"/>
  <c r="G335" i="8"/>
  <c r="F335" i="8"/>
  <c r="G334" i="8"/>
  <c r="F334" i="8"/>
  <c r="G333" i="8"/>
  <c r="F333" i="8"/>
  <c r="G332" i="8"/>
  <c r="F332" i="8"/>
  <c r="G331" i="8"/>
  <c r="F331" i="8"/>
  <c r="G330" i="8"/>
  <c r="F330" i="8"/>
  <c r="G329" i="8"/>
  <c r="F329" i="8"/>
  <c r="G328" i="8"/>
  <c r="F328" i="8"/>
  <c r="G327" i="8"/>
  <c r="F327" i="8"/>
  <c r="B327" i="8"/>
  <c r="B326" i="8"/>
  <c r="G326" i="8" s="1"/>
  <c r="B325" i="8"/>
  <c r="G324" i="8"/>
  <c r="F324" i="8"/>
  <c r="B324" i="8"/>
  <c r="G323" i="8"/>
  <c r="F323" i="8"/>
  <c r="B323" i="8"/>
  <c r="B322" i="8"/>
  <c r="B321" i="8"/>
  <c r="G320" i="8"/>
  <c r="F320" i="8"/>
  <c r="B320" i="8"/>
  <c r="G319" i="8"/>
  <c r="F319" i="8"/>
  <c r="B319" i="8"/>
  <c r="F318" i="8"/>
  <c r="B318" i="8"/>
  <c r="G318" i="8" s="1"/>
  <c r="B317" i="8"/>
  <c r="G316" i="8"/>
  <c r="F316" i="8"/>
  <c r="B316" i="8"/>
  <c r="G315" i="8"/>
  <c r="F315" i="8"/>
  <c r="B315" i="8"/>
  <c r="B314" i="8"/>
  <c r="G314" i="8" s="1"/>
  <c r="B313" i="8"/>
  <c r="G312" i="8"/>
  <c r="F312" i="8"/>
  <c r="B312" i="8"/>
  <c r="G311" i="8"/>
  <c r="F311" i="8"/>
  <c r="B311" i="8"/>
  <c r="B310" i="8"/>
  <c r="G310" i="8" s="1"/>
  <c r="B309" i="8"/>
  <c r="G308" i="8"/>
  <c r="F308" i="8"/>
  <c r="B308" i="8"/>
  <c r="G307" i="8"/>
  <c r="F307" i="8"/>
  <c r="B307" i="8"/>
  <c r="B306" i="8"/>
  <c r="B305" i="8"/>
  <c r="G304" i="8"/>
  <c r="F304" i="8"/>
  <c r="B304" i="8"/>
  <c r="G303" i="8"/>
  <c r="F303" i="8"/>
  <c r="B303" i="8"/>
  <c r="F302" i="8"/>
  <c r="B302" i="8"/>
  <c r="G302" i="8" s="1"/>
  <c r="B301" i="8"/>
  <c r="G300" i="8"/>
  <c r="F300" i="8"/>
  <c r="B300" i="8"/>
  <c r="G299" i="8"/>
  <c r="F299" i="8"/>
  <c r="B299" i="8"/>
  <c r="F298" i="8"/>
  <c r="B298" i="8"/>
  <c r="G298" i="8" s="1"/>
  <c r="B297" i="8"/>
  <c r="G296" i="8"/>
  <c r="F296" i="8"/>
  <c r="B296" i="8"/>
  <c r="G295" i="8"/>
  <c r="F295" i="8"/>
  <c r="B295" i="8"/>
  <c r="B294" i="8"/>
  <c r="G294" i="8" s="1"/>
  <c r="B293" i="8"/>
  <c r="G292" i="8"/>
  <c r="F292" i="8"/>
  <c r="B292" i="8"/>
  <c r="G291" i="8"/>
  <c r="F291" i="8"/>
  <c r="B291" i="8"/>
  <c r="B290" i="8"/>
  <c r="B289" i="8"/>
  <c r="G288" i="8"/>
  <c r="F288" i="8"/>
  <c r="B288" i="8"/>
  <c r="G287" i="8"/>
  <c r="F287" i="8"/>
  <c r="B287" i="8"/>
  <c r="F286" i="8"/>
  <c r="B286" i="8"/>
  <c r="G286" i="8" s="1"/>
  <c r="B285" i="8"/>
  <c r="G284" i="8"/>
  <c r="F284" i="8"/>
  <c r="B284" i="8"/>
  <c r="G283" i="8"/>
  <c r="F283" i="8"/>
  <c r="B283" i="8"/>
  <c r="F282" i="8"/>
  <c r="B282" i="8"/>
  <c r="G282" i="8" s="1"/>
  <c r="B281" i="8"/>
  <c r="G280" i="8"/>
  <c r="F280" i="8"/>
  <c r="B280" i="8"/>
  <c r="G279" i="8"/>
  <c r="F279" i="8"/>
  <c r="B279" i="8"/>
  <c r="B278" i="8"/>
  <c r="G278" i="8" s="1"/>
  <c r="B277" i="8"/>
  <c r="G276" i="8"/>
  <c r="F276" i="8"/>
  <c r="B276" i="8"/>
  <c r="G275" i="8"/>
  <c r="F275" i="8"/>
  <c r="B275" i="8"/>
  <c r="B274" i="8"/>
  <c r="B273" i="8"/>
  <c r="G272" i="8"/>
  <c r="F272" i="8"/>
  <c r="B272" i="8"/>
  <c r="G271" i="8"/>
  <c r="F271" i="8"/>
  <c r="B271" i="8"/>
  <c r="F270" i="8"/>
  <c r="B270" i="8"/>
  <c r="G270" i="8" s="1"/>
  <c r="B269" i="8"/>
  <c r="G268" i="8"/>
  <c r="F268" i="8"/>
  <c r="B268" i="8"/>
  <c r="G267" i="8"/>
  <c r="F267" i="8"/>
  <c r="B267" i="8"/>
  <c r="F266" i="8"/>
  <c r="B266" i="8"/>
  <c r="G266" i="8" s="1"/>
  <c r="B265" i="8"/>
  <c r="G264" i="8"/>
  <c r="F264" i="8"/>
  <c r="B264" i="8"/>
  <c r="G263" i="8"/>
  <c r="F263" i="8"/>
  <c r="B263" i="8"/>
  <c r="B262" i="8"/>
  <c r="G262" i="8" s="1"/>
  <c r="B261" i="8"/>
  <c r="G260" i="8"/>
  <c r="F260" i="8"/>
  <c r="B260" i="8"/>
  <c r="G259" i="8"/>
  <c r="F259" i="8"/>
  <c r="B259" i="8"/>
  <c r="B258" i="8"/>
  <c r="B257" i="8"/>
  <c r="G256" i="8"/>
  <c r="F256" i="8"/>
  <c r="B256" i="8"/>
  <c r="G255" i="8"/>
  <c r="F255" i="8"/>
  <c r="B255" i="8"/>
  <c r="F254" i="8"/>
  <c r="B254" i="8"/>
  <c r="G254" i="8" s="1"/>
  <c r="B253" i="8"/>
  <c r="G252" i="8"/>
  <c r="F252" i="8"/>
  <c r="B252" i="8"/>
  <c r="G251" i="8"/>
  <c r="F251" i="8"/>
  <c r="B251" i="8"/>
  <c r="F250" i="8"/>
  <c r="B250" i="8"/>
  <c r="G250" i="8" s="1"/>
  <c r="B249" i="8"/>
  <c r="G248" i="8"/>
  <c r="F248" i="8"/>
  <c r="B248" i="8"/>
  <c r="G247" i="8"/>
  <c r="F247" i="8"/>
  <c r="B247" i="8"/>
  <c r="B246" i="8"/>
  <c r="G246" i="8" s="1"/>
  <c r="B245" i="8"/>
  <c r="G244" i="8"/>
  <c r="F244" i="8"/>
  <c r="B244" i="8"/>
  <c r="G243" i="8"/>
  <c r="F243" i="8"/>
  <c r="B243" i="8"/>
  <c r="B242" i="8"/>
  <c r="B241" i="8"/>
  <c r="G240" i="8"/>
  <c r="F240" i="8"/>
  <c r="B240" i="8"/>
  <c r="G239" i="8"/>
  <c r="F239" i="8"/>
  <c r="B239" i="8"/>
  <c r="F238" i="8"/>
  <c r="B238" i="8"/>
  <c r="G238" i="8" s="1"/>
  <c r="B237" i="8"/>
  <c r="G236" i="8"/>
  <c r="F236" i="8"/>
  <c r="B236" i="8"/>
  <c r="G235" i="8"/>
  <c r="F235" i="8"/>
  <c r="B235" i="8"/>
  <c r="F234" i="8"/>
  <c r="B234" i="8"/>
  <c r="G234" i="8" s="1"/>
  <c r="B233" i="8"/>
  <c r="G232" i="8"/>
  <c r="F232" i="8"/>
  <c r="B232" i="8"/>
  <c r="G231" i="8"/>
  <c r="F231" i="8"/>
  <c r="B231" i="8"/>
  <c r="B230" i="8"/>
  <c r="G230" i="8" s="1"/>
  <c r="B229" i="8"/>
  <c r="G228" i="8"/>
  <c r="F228" i="8"/>
  <c r="B228" i="8"/>
  <c r="G227" i="8"/>
  <c r="F227" i="8"/>
  <c r="B227" i="8"/>
  <c r="B226" i="8"/>
  <c r="B225" i="8"/>
  <c r="G224" i="8"/>
  <c r="F224" i="8"/>
  <c r="B224" i="8"/>
  <c r="G223" i="8"/>
  <c r="F223" i="8"/>
  <c r="B223" i="8"/>
  <c r="F222" i="8"/>
  <c r="B222" i="8"/>
  <c r="G222" i="8" s="1"/>
  <c r="B221" i="8"/>
  <c r="G220" i="8"/>
  <c r="F220" i="8"/>
  <c r="B220" i="8"/>
  <c r="G219" i="8"/>
  <c r="F219" i="8"/>
  <c r="B219" i="8"/>
  <c r="F218" i="8"/>
  <c r="B218" i="8"/>
  <c r="G218" i="8" s="1"/>
  <c r="B217" i="8"/>
  <c r="G216" i="8"/>
  <c r="F216" i="8"/>
  <c r="B216" i="8"/>
  <c r="G215" i="8"/>
  <c r="F215" i="8"/>
  <c r="B215" i="8"/>
  <c r="B214" i="8"/>
  <c r="G214" i="8" s="1"/>
  <c r="B213" i="8"/>
  <c r="G212" i="8"/>
  <c r="F212" i="8"/>
  <c r="B212" i="8"/>
  <c r="G211" i="8"/>
  <c r="F211" i="8"/>
  <c r="B211" i="8"/>
  <c r="B210" i="8"/>
  <c r="B209" i="8"/>
  <c r="G208" i="8"/>
  <c r="F208" i="8"/>
  <c r="B208" i="8"/>
  <c r="G207" i="8"/>
  <c r="F207" i="8"/>
  <c r="B207" i="8"/>
  <c r="F206" i="8"/>
  <c r="B206" i="8"/>
  <c r="G206" i="8" s="1"/>
  <c r="B205" i="8"/>
  <c r="G204" i="8"/>
  <c r="F204" i="8"/>
  <c r="B204" i="8"/>
  <c r="G203" i="8"/>
  <c r="F203" i="8"/>
  <c r="B203" i="8"/>
  <c r="F202" i="8"/>
  <c r="B202" i="8"/>
  <c r="G202" i="8" s="1"/>
  <c r="B201" i="8"/>
  <c r="G200" i="8"/>
  <c r="F200" i="8"/>
  <c r="B200" i="8"/>
  <c r="G199" i="8"/>
  <c r="F199" i="8"/>
  <c r="B199" i="8"/>
  <c r="B198" i="8"/>
  <c r="G198" i="8" s="1"/>
  <c r="B197" i="8"/>
  <c r="G196" i="8"/>
  <c r="F196" i="8"/>
  <c r="B196" i="8"/>
  <c r="G195" i="8"/>
  <c r="F195" i="8"/>
  <c r="B195" i="8"/>
  <c r="B194" i="8"/>
  <c r="B193" i="8"/>
  <c r="G192" i="8"/>
  <c r="F192" i="8"/>
  <c r="B192" i="8"/>
  <c r="G191" i="8"/>
  <c r="F191" i="8"/>
  <c r="B191" i="8"/>
  <c r="F190" i="8"/>
  <c r="B190" i="8"/>
  <c r="G190" i="8" s="1"/>
  <c r="B189" i="8"/>
  <c r="G188" i="8"/>
  <c r="F188" i="8"/>
  <c r="B188" i="8"/>
  <c r="G187" i="8"/>
  <c r="F187" i="8"/>
  <c r="B187" i="8"/>
  <c r="F186" i="8"/>
  <c r="B186" i="8"/>
  <c r="G186" i="8" s="1"/>
  <c r="B185" i="8"/>
  <c r="G184" i="8"/>
  <c r="F184" i="8"/>
  <c r="B184" i="8"/>
  <c r="G183" i="8"/>
  <c r="F183" i="8"/>
  <c r="B183" i="8"/>
  <c r="B182" i="8"/>
  <c r="G182" i="8" s="1"/>
  <c r="B181" i="8"/>
  <c r="G180" i="8"/>
  <c r="F180" i="8"/>
  <c r="B180" i="8"/>
  <c r="G179" i="8"/>
  <c r="F179" i="8"/>
  <c r="B179" i="8"/>
  <c r="B178" i="8"/>
  <c r="G177" i="8"/>
  <c r="B177" i="8"/>
  <c r="F177" i="8" s="1"/>
  <c r="G176" i="8"/>
  <c r="F176" i="8"/>
  <c r="B176" i="8"/>
  <c r="B175" i="8"/>
  <c r="F174" i="8"/>
  <c r="B174" i="8"/>
  <c r="G174" i="8" s="1"/>
  <c r="B173" i="8"/>
  <c r="G172" i="8"/>
  <c r="F172" i="8"/>
  <c r="B172" i="8"/>
  <c r="G171" i="8"/>
  <c r="F171" i="8"/>
  <c r="B171" i="8"/>
  <c r="B170" i="8"/>
  <c r="G169" i="8"/>
  <c r="B169" i="8"/>
  <c r="F169" i="8" s="1"/>
  <c r="G168" i="8"/>
  <c r="F168" i="8"/>
  <c r="B168" i="8"/>
  <c r="B167" i="8"/>
  <c r="F166" i="8"/>
  <c r="B166" i="8"/>
  <c r="G166" i="8" s="1"/>
  <c r="B165" i="8"/>
  <c r="G164" i="8"/>
  <c r="F164" i="8"/>
  <c r="B164" i="8"/>
  <c r="G163" i="8"/>
  <c r="F163" i="8"/>
  <c r="B163" i="8"/>
  <c r="B162" i="8"/>
  <c r="G161" i="8"/>
  <c r="B161" i="8"/>
  <c r="F161" i="8" s="1"/>
  <c r="G160" i="8"/>
  <c r="F160" i="8"/>
  <c r="B160" i="8"/>
  <c r="B159" i="8"/>
  <c r="F158" i="8"/>
  <c r="B158" i="8"/>
  <c r="G158" i="8" s="1"/>
  <c r="F157" i="8"/>
  <c r="B157" i="8"/>
  <c r="G157" i="8" s="1"/>
  <c r="B156" i="8"/>
  <c r="G155" i="8"/>
  <c r="B155" i="8"/>
  <c r="F155" i="8" s="1"/>
  <c r="G154" i="8"/>
  <c r="F154" i="8"/>
  <c r="B154" i="8"/>
  <c r="F153" i="8"/>
  <c r="B153" i="8"/>
  <c r="G153" i="8" s="1"/>
  <c r="B152" i="8"/>
  <c r="G151" i="8"/>
  <c r="B151" i="8"/>
  <c r="F151" i="8" s="1"/>
  <c r="G150" i="8"/>
  <c r="F150" i="8"/>
  <c r="B150" i="8"/>
  <c r="F149" i="8"/>
  <c r="B149" i="8"/>
  <c r="G149" i="8" s="1"/>
  <c r="B148" i="8"/>
  <c r="G147" i="8"/>
  <c r="F147" i="8"/>
  <c r="B147" i="8"/>
  <c r="G146" i="8"/>
  <c r="F146" i="8"/>
  <c r="B146" i="8"/>
  <c r="F145" i="8"/>
  <c r="B145" i="8"/>
  <c r="G145" i="8" s="1"/>
  <c r="B144" i="8"/>
  <c r="G143" i="8"/>
  <c r="B143" i="8"/>
  <c r="F143" i="8" s="1"/>
  <c r="G142" i="8"/>
  <c r="F142" i="8"/>
  <c r="B142" i="8"/>
  <c r="B141" i="8"/>
  <c r="G141" i="8" s="1"/>
  <c r="B140" i="8"/>
  <c r="G139" i="8"/>
  <c r="F139" i="8"/>
  <c r="B139" i="8"/>
  <c r="G138" i="8"/>
  <c r="F138" i="8"/>
  <c r="B138" i="8"/>
  <c r="F137" i="8"/>
  <c r="B137" i="8"/>
  <c r="G137" i="8" s="1"/>
  <c r="B136" i="8"/>
  <c r="G135" i="8"/>
  <c r="B135" i="8"/>
  <c r="F135" i="8" s="1"/>
  <c r="G134" i="8"/>
  <c r="F134" i="8"/>
  <c r="B134" i="8"/>
  <c r="F133" i="8"/>
  <c r="B133" i="8"/>
  <c r="G133" i="8" s="1"/>
  <c r="B132" i="8"/>
  <c r="G131" i="8"/>
  <c r="B131" i="8"/>
  <c r="F131" i="8" s="1"/>
  <c r="G130" i="8"/>
  <c r="F130" i="8"/>
  <c r="B130" i="8"/>
  <c r="F129" i="8"/>
  <c r="B129" i="8"/>
  <c r="G129" i="8" s="1"/>
  <c r="B128" i="8"/>
  <c r="G127" i="8"/>
  <c r="B127" i="8"/>
  <c r="F127" i="8" s="1"/>
  <c r="G126" i="8"/>
  <c r="F126" i="8"/>
  <c r="B126" i="8"/>
  <c r="F125" i="8"/>
  <c r="B125" i="8"/>
  <c r="G125" i="8" s="1"/>
  <c r="B124" i="8"/>
  <c r="G123" i="8"/>
  <c r="B123" i="8"/>
  <c r="F123" i="8" s="1"/>
  <c r="G122" i="8"/>
  <c r="F122" i="8"/>
  <c r="B122" i="8"/>
  <c r="F121" i="8"/>
  <c r="B121" i="8"/>
  <c r="G121" i="8" s="1"/>
  <c r="B120" i="8"/>
  <c r="G119" i="8"/>
  <c r="B119" i="8"/>
  <c r="F119" i="8" s="1"/>
  <c r="G118" i="8"/>
  <c r="F118" i="8"/>
  <c r="B118" i="8"/>
  <c r="F117" i="8"/>
  <c r="B117" i="8"/>
  <c r="G117" i="8" s="1"/>
  <c r="B116" i="8"/>
  <c r="G115" i="8"/>
  <c r="B115" i="8"/>
  <c r="F115" i="8" s="1"/>
  <c r="G114" i="8"/>
  <c r="F114" i="8"/>
  <c r="B114" i="8"/>
  <c r="F113" i="8"/>
  <c r="B113" i="8"/>
  <c r="G113" i="8" s="1"/>
  <c r="B112" i="8"/>
  <c r="G111" i="8"/>
  <c r="B111" i="8"/>
  <c r="F111" i="8" s="1"/>
  <c r="G110" i="8"/>
  <c r="F110" i="8"/>
  <c r="B110" i="8"/>
  <c r="F109" i="8"/>
  <c r="B109" i="8"/>
  <c r="G109" i="8" s="1"/>
  <c r="B108" i="8"/>
  <c r="G107" i="8"/>
  <c r="B107" i="8"/>
  <c r="F107" i="8" s="1"/>
  <c r="G106" i="8"/>
  <c r="F106" i="8"/>
  <c r="B106" i="8"/>
  <c r="F105" i="8"/>
  <c r="B105" i="8"/>
  <c r="G105" i="8" s="1"/>
  <c r="B104" i="8"/>
  <c r="G103" i="8"/>
  <c r="B103" i="8"/>
  <c r="F103" i="8" s="1"/>
  <c r="G102" i="8"/>
  <c r="F102" i="8"/>
  <c r="B102" i="8"/>
  <c r="F101" i="8"/>
  <c r="B101" i="8"/>
  <c r="G101" i="8" s="1"/>
  <c r="B100" i="8"/>
  <c r="G99" i="8"/>
  <c r="B99" i="8"/>
  <c r="F99" i="8" s="1"/>
  <c r="G98" i="8"/>
  <c r="F98" i="8"/>
  <c r="B98" i="8"/>
  <c r="F97" i="8"/>
  <c r="B97" i="8"/>
  <c r="G97" i="8" s="1"/>
  <c r="B96" i="8"/>
  <c r="G95" i="8"/>
  <c r="B95" i="8"/>
  <c r="F95" i="8" s="1"/>
  <c r="G94" i="8"/>
  <c r="F94" i="8"/>
  <c r="B94" i="8"/>
  <c r="F93" i="8"/>
  <c r="B93" i="8"/>
  <c r="G93" i="8" s="1"/>
  <c r="B92" i="8"/>
  <c r="G91" i="8"/>
  <c r="B91" i="8"/>
  <c r="F91" i="8" s="1"/>
  <c r="G90" i="8"/>
  <c r="F90" i="8"/>
  <c r="B90" i="8"/>
  <c r="F89" i="8"/>
  <c r="B89" i="8"/>
  <c r="G89" i="8" s="1"/>
  <c r="B88" i="8"/>
  <c r="G87" i="8"/>
  <c r="B87" i="8"/>
  <c r="F87" i="8" s="1"/>
  <c r="G86" i="8"/>
  <c r="F86" i="8"/>
  <c r="B86" i="8"/>
  <c r="F85" i="8"/>
  <c r="B85" i="8"/>
  <c r="G85" i="8" s="1"/>
  <c r="B84" i="8"/>
  <c r="G83" i="8"/>
  <c r="B83" i="8"/>
  <c r="F83" i="8" s="1"/>
  <c r="G82" i="8"/>
  <c r="F82" i="8"/>
  <c r="B82" i="8"/>
  <c r="F81" i="8"/>
  <c r="B81" i="8"/>
  <c r="G81" i="8" s="1"/>
  <c r="B80" i="8"/>
  <c r="G79" i="8"/>
  <c r="B79" i="8"/>
  <c r="F79" i="8" s="1"/>
  <c r="G78" i="8"/>
  <c r="F78" i="8"/>
  <c r="B78" i="8"/>
  <c r="F77" i="8"/>
  <c r="B77" i="8"/>
  <c r="G77" i="8" s="1"/>
  <c r="B76" i="8"/>
  <c r="G75" i="8"/>
  <c r="B75" i="8"/>
  <c r="F75" i="8" s="1"/>
  <c r="G74" i="8"/>
  <c r="F74" i="8"/>
  <c r="B74" i="8"/>
  <c r="F73" i="8"/>
  <c r="B73" i="8"/>
  <c r="G73" i="8" s="1"/>
  <c r="B72" i="8"/>
  <c r="G71" i="8"/>
  <c r="B71" i="8"/>
  <c r="F71" i="8" s="1"/>
  <c r="G70" i="8"/>
  <c r="F70" i="8"/>
  <c r="B70" i="8"/>
  <c r="F69" i="8"/>
  <c r="B69" i="8"/>
  <c r="G69" i="8" s="1"/>
  <c r="B68" i="8"/>
  <c r="G67" i="8"/>
  <c r="B67" i="8"/>
  <c r="F67" i="8" s="1"/>
  <c r="G66" i="8"/>
  <c r="F66" i="8"/>
  <c r="B66" i="8"/>
  <c r="F65" i="8"/>
  <c r="B65" i="8"/>
  <c r="G65" i="8" s="1"/>
  <c r="B64" i="8"/>
  <c r="G63" i="8"/>
  <c r="B63" i="8"/>
  <c r="F63" i="8" s="1"/>
  <c r="G62" i="8"/>
  <c r="F62" i="8"/>
  <c r="B62" i="8"/>
  <c r="F61" i="8"/>
  <c r="B61" i="8"/>
  <c r="G61" i="8" s="1"/>
  <c r="B60" i="8"/>
  <c r="G59" i="8"/>
  <c r="B59" i="8"/>
  <c r="F59" i="8" s="1"/>
  <c r="G58" i="8"/>
  <c r="F58" i="8"/>
  <c r="F57" i="8"/>
  <c r="B57" i="8"/>
  <c r="G57" i="8" s="1"/>
  <c r="B56" i="8"/>
  <c r="G55" i="8"/>
  <c r="B55" i="8"/>
  <c r="F55" i="8" s="1"/>
  <c r="G54" i="8"/>
  <c r="F54" i="8"/>
  <c r="B54" i="8"/>
  <c r="F53" i="8"/>
  <c r="B53" i="8"/>
  <c r="G53" i="8" s="1"/>
  <c r="B52" i="8"/>
  <c r="G51" i="8"/>
  <c r="B51" i="8"/>
  <c r="F51" i="8" s="1"/>
  <c r="G50" i="8"/>
  <c r="F50" i="8"/>
  <c r="B50" i="8"/>
  <c r="F49" i="8"/>
  <c r="B49" i="8"/>
  <c r="G49" i="8" s="1"/>
  <c r="B48" i="8"/>
  <c r="G47" i="8"/>
  <c r="B47" i="8"/>
  <c r="F47" i="8" s="1"/>
  <c r="G46" i="8"/>
  <c r="F46" i="8"/>
  <c r="B46" i="8"/>
  <c r="F45" i="8"/>
  <c r="B45" i="8"/>
  <c r="G45" i="8" s="1"/>
  <c r="B44" i="8"/>
  <c r="G43" i="8"/>
  <c r="B43" i="8"/>
  <c r="F43" i="8" s="1"/>
  <c r="G42" i="8"/>
  <c r="F42" i="8"/>
  <c r="B42" i="8"/>
  <c r="F41" i="8"/>
  <c r="B41" i="8"/>
  <c r="G41" i="8" s="1"/>
  <c r="B40" i="8"/>
  <c r="G39" i="8"/>
  <c r="B39" i="8"/>
  <c r="F39" i="8" s="1"/>
  <c r="G38" i="8"/>
  <c r="F38" i="8"/>
  <c r="B38" i="8"/>
  <c r="F37" i="8"/>
  <c r="B37" i="8"/>
  <c r="G37" i="8" s="1"/>
  <c r="B36" i="8"/>
  <c r="G35" i="8"/>
  <c r="F35" i="8"/>
  <c r="B35" i="8"/>
  <c r="G34" i="8"/>
  <c r="F34" i="8"/>
  <c r="B34" i="8"/>
  <c r="B33" i="8"/>
  <c r="G33" i="8" s="1"/>
  <c r="B32" i="8"/>
  <c r="G31" i="8"/>
  <c r="B31" i="8"/>
  <c r="F31" i="8" s="1"/>
  <c r="G30" i="8"/>
  <c r="F30" i="8"/>
  <c r="B30" i="8"/>
  <c r="B29" i="8"/>
  <c r="G29" i="8" s="1"/>
  <c r="F28" i="8"/>
  <c r="B28" i="8"/>
  <c r="G28" i="8" s="1"/>
  <c r="G27" i="8"/>
  <c r="B27" i="8"/>
  <c r="F27" i="8" s="1"/>
  <c r="G26" i="8"/>
  <c r="F26" i="8"/>
  <c r="B26" i="8"/>
  <c r="B25" i="8"/>
  <c r="G25" i="8" s="1"/>
  <c r="F24" i="8"/>
  <c r="B24" i="8"/>
  <c r="G24" i="8" s="1"/>
  <c r="G23" i="8"/>
  <c r="B23" i="8"/>
  <c r="F23" i="8" s="1"/>
  <c r="G22" i="8"/>
  <c r="F22" i="8"/>
  <c r="B22" i="8"/>
  <c r="B21" i="8"/>
  <c r="G21" i="8" s="1"/>
  <c r="F20" i="8"/>
  <c r="B20" i="8"/>
  <c r="G20" i="8" s="1"/>
  <c r="G19" i="8"/>
  <c r="B19" i="8"/>
  <c r="F19" i="8" s="1"/>
  <c r="G18" i="8"/>
  <c r="F18" i="8"/>
  <c r="B18" i="8"/>
  <c r="G17" i="8"/>
  <c r="G16" i="8"/>
  <c r="F16" i="8"/>
  <c r="B140" i="7"/>
  <c r="G140" i="7" s="1"/>
  <c r="G139" i="7"/>
  <c r="B139" i="7"/>
  <c r="F139" i="7" s="1"/>
  <c r="G138" i="7"/>
  <c r="F138" i="7"/>
  <c r="B138" i="7"/>
  <c r="B137" i="7"/>
  <c r="B136" i="7"/>
  <c r="G136" i="7" s="1"/>
  <c r="G135" i="7"/>
  <c r="B135" i="7"/>
  <c r="F135" i="7" s="1"/>
  <c r="G134" i="7"/>
  <c r="F134" i="7"/>
  <c r="B134" i="7"/>
  <c r="B133" i="7"/>
  <c r="B132" i="7"/>
  <c r="G132" i="7" s="1"/>
  <c r="G131" i="7"/>
  <c r="B131" i="7"/>
  <c r="F131" i="7" s="1"/>
  <c r="G130" i="7"/>
  <c r="F130" i="7"/>
  <c r="B130" i="7"/>
  <c r="B129" i="7"/>
  <c r="B128" i="7"/>
  <c r="G128" i="7" s="1"/>
  <c r="G127" i="7"/>
  <c r="B127" i="7"/>
  <c r="F127" i="7" s="1"/>
  <c r="G126" i="7"/>
  <c r="F126" i="7"/>
  <c r="B126" i="7"/>
  <c r="B125" i="7"/>
  <c r="B124" i="7"/>
  <c r="G124" i="7" s="1"/>
  <c r="G123" i="7"/>
  <c r="B123" i="7"/>
  <c r="F123" i="7" s="1"/>
  <c r="G122" i="7"/>
  <c r="F122" i="7"/>
  <c r="B122" i="7"/>
  <c r="B121" i="7"/>
  <c r="B120" i="7"/>
  <c r="G120" i="7" s="1"/>
  <c r="G119" i="7"/>
  <c r="B119" i="7"/>
  <c r="F119" i="7" s="1"/>
  <c r="F118" i="7"/>
  <c r="B118" i="7"/>
  <c r="G118" i="7" s="1"/>
  <c r="B117" i="7"/>
  <c r="B116" i="7"/>
  <c r="G116" i="7" s="1"/>
  <c r="G115" i="7"/>
  <c r="B115" i="7"/>
  <c r="F115" i="7" s="1"/>
  <c r="F114" i="7"/>
  <c r="B114" i="7"/>
  <c r="G114" i="7" s="1"/>
  <c r="B113" i="7"/>
  <c r="B112" i="7"/>
  <c r="G112" i="7" s="1"/>
  <c r="G111" i="7"/>
  <c r="B111" i="7"/>
  <c r="F111" i="7" s="1"/>
  <c r="F110" i="7"/>
  <c r="B110" i="7"/>
  <c r="G110" i="7" s="1"/>
  <c r="B109" i="7"/>
  <c r="B108" i="7"/>
  <c r="G108" i="7" s="1"/>
  <c r="G107" i="7"/>
  <c r="B107" i="7"/>
  <c r="F107" i="7" s="1"/>
  <c r="F106" i="7"/>
  <c r="C106" i="7"/>
  <c r="B106" i="7"/>
  <c r="G106" i="7" s="1"/>
  <c r="F105" i="7"/>
  <c r="C105" i="7"/>
  <c r="B105" i="7"/>
  <c r="G105" i="7" s="1"/>
  <c r="F104" i="7"/>
  <c r="C104" i="7"/>
  <c r="B104" i="7"/>
  <c r="G104" i="7" s="1"/>
  <c r="F103" i="7"/>
  <c r="C103" i="7"/>
  <c r="B103" i="7"/>
  <c r="G103" i="7" s="1"/>
  <c r="F102" i="7"/>
  <c r="C102" i="7"/>
  <c r="B102" i="7"/>
  <c r="G102" i="7" s="1"/>
  <c r="F101" i="7"/>
  <c r="C101" i="7"/>
  <c r="B101" i="7"/>
  <c r="G101" i="7" s="1"/>
  <c r="F100" i="7"/>
  <c r="C100" i="7"/>
  <c r="B100" i="7"/>
  <c r="G100" i="7" s="1"/>
  <c r="F99" i="7"/>
  <c r="C99" i="7"/>
  <c r="B99" i="7"/>
  <c r="G99" i="7" s="1"/>
  <c r="F98" i="7"/>
  <c r="C98" i="7"/>
  <c r="B98" i="7"/>
  <c r="G98" i="7" s="1"/>
  <c r="F97" i="7"/>
  <c r="C97" i="7"/>
  <c r="B97" i="7"/>
  <c r="G97" i="7" s="1"/>
  <c r="F96" i="7"/>
  <c r="C96" i="7"/>
  <c r="B96" i="7"/>
  <c r="G96" i="7" s="1"/>
  <c r="F95" i="7"/>
  <c r="C95" i="7"/>
  <c r="B95" i="7"/>
  <c r="G95" i="7" s="1"/>
  <c r="F94" i="7"/>
  <c r="C94" i="7"/>
  <c r="B94" i="7"/>
  <c r="G94" i="7" s="1"/>
  <c r="F93" i="7"/>
  <c r="C93" i="7"/>
  <c r="B93" i="7"/>
  <c r="G93" i="7" s="1"/>
  <c r="F92" i="7"/>
  <c r="C92" i="7"/>
  <c r="B92" i="7"/>
  <c r="G92" i="7" s="1"/>
  <c r="F91" i="7"/>
  <c r="C91" i="7"/>
  <c r="B91" i="7"/>
  <c r="G91" i="7" s="1"/>
  <c r="F90" i="7"/>
  <c r="C90" i="7"/>
  <c r="B90" i="7"/>
  <c r="G90" i="7" s="1"/>
  <c r="F89" i="7"/>
  <c r="C89" i="7"/>
  <c r="B89" i="7"/>
  <c r="G89" i="7" s="1"/>
  <c r="F88" i="7"/>
  <c r="C88" i="7"/>
  <c r="B88" i="7"/>
  <c r="G88" i="7" s="1"/>
  <c r="F87" i="7"/>
  <c r="C87" i="7"/>
  <c r="B87" i="7"/>
  <c r="G87" i="7" s="1"/>
  <c r="F86" i="7"/>
  <c r="C86" i="7"/>
  <c r="B86" i="7"/>
  <c r="G86" i="7" s="1"/>
  <c r="F85" i="7"/>
  <c r="C85" i="7"/>
  <c r="B85" i="7"/>
  <c r="G85" i="7" s="1"/>
  <c r="F84" i="7"/>
  <c r="C84" i="7"/>
  <c r="B84" i="7"/>
  <c r="G84" i="7" s="1"/>
  <c r="F83" i="7"/>
  <c r="C83" i="7"/>
  <c r="B83" i="7"/>
  <c r="G83" i="7" s="1"/>
  <c r="F82" i="7"/>
  <c r="C82" i="7"/>
  <c r="B82" i="7"/>
  <c r="G82" i="7" s="1"/>
  <c r="F81" i="7"/>
  <c r="C81" i="7"/>
  <c r="B81" i="7"/>
  <c r="G81" i="7" s="1"/>
  <c r="F80" i="7"/>
  <c r="C80" i="7"/>
  <c r="B80" i="7"/>
  <c r="G80" i="7" s="1"/>
  <c r="F79" i="7"/>
  <c r="C79" i="7"/>
  <c r="B79" i="7"/>
  <c r="G79" i="7" s="1"/>
  <c r="F78" i="7"/>
  <c r="C78" i="7"/>
  <c r="B78" i="7"/>
  <c r="G78" i="7" s="1"/>
  <c r="F77" i="7"/>
  <c r="C77" i="7"/>
  <c r="B77" i="7"/>
  <c r="G77" i="7" s="1"/>
  <c r="F76" i="7"/>
  <c r="C76" i="7"/>
  <c r="B76" i="7"/>
  <c r="G76" i="7" s="1"/>
  <c r="F75" i="7"/>
  <c r="C75" i="7"/>
  <c r="B75" i="7"/>
  <c r="G75" i="7" s="1"/>
  <c r="F74" i="7"/>
  <c r="C74" i="7"/>
  <c r="B74" i="7"/>
  <c r="G74" i="7" s="1"/>
  <c r="F73" i="7"/>
  <c r="C73" i="7"/>
  <c r="B73" i="7"/>
  <c r="G73" i="7" s="1"/>
  <c r="F72" i="7"/>
  <c r="C72" i="7"/>
  <c r="B72" i="7"/>
  <c r="G72" i="7" s="1"/>
  <c r="F71" i="7"/>
  <c r="C71" i="7"/>
  <c r="B71" i="7"/>
  <c r="G71" i="7" s="1"/>
  <c r="F70" i="7"/>
  <c r="C70" i="7"/>
  <c r="B70" i="7"/>
  <c r="G70" i="7" s="1"/>
  <c r="F69" i="7"/>
  <c r="C69" i="7"/>
  <c r="B69" i="7"/>
  <c r="G69" i="7" s="1"/>
  <c r="F68" i="7"/>
  <c r="C68" i="7"/>
  <c r="B68" i="7"/>
  <c r="G68" i="7" s="1"/>
  <c r="F67" i="7"/>
  <c r="C67" i="7"/>
  <c r="B67" i="7"/>
  <c r="G67" i="7" s="1"/>
  <c r="F66" i="7"/>
  <c r="C66" i="7"/>
  <c r="B66" i="7"/>
  <c r="G66" i="7" s="1"/>
  <c r="F65" i="7"/>
  <c r="C65" i="7"/>
  <c r="B65" i="7"/>
  <c r="G65" i="7" s="1"/>
  <c r="F64" i="7"/>
  <c r="C64" i="7"/>
  <c r="B64" i="7"/>
  <c r="G64" i="7" s="1"/>
  <c r="F63" i="7"/>
  <c r="C63" i="7"/>
  <c r="B63" i="7"/>
  <c r="G63" i="7" s="1"/>
  <c r="F62" i="7"/>
  <c r="C62" i="7"/>
  <c r="B62" i="7"/>
  <c r="G62" i="7" s="1"/>
  <c r="F61" i="7"/>
  <c r="C61" i="7"/>
  <c r="B61" i="7"/>
  <c r="G61" i="7" s="1"/>
  <c r="F60" i="7"/>
  <c r="C60" i="7"/>
  <c r="B60" i="7"/>
  <c r="G60" i="7" s="1"/>
  <c r="F59" i="7"/>
  <c r="C59" i="7"/>
  <c r="B59" i="7"/>
  <c r="G59" i="7" s="1"/>
  <c r="F58" i="7"/>
  <c r="C58" i="7"/>
  <c r="B58" i="7"/>
  <c r="G58" i="7" s="1"/>
  <c r="F57" i="7"/>
  <c r="C57" i="7"/>
  <c r="B57" i="7"/>
  <c r="G57" i="7" s="1"/>
  <c r="F56" i="7"/>
  <c r="C56" i="7"/>
  <c r="B56" i="7"/>
  <c r="G56" i="7" s="1"/>
  <c r="F55" i="7"/>
  <c r="C55" i="7"/>
  <c r="B55" i="7"/>
  <c r="G55" i="7" s="1"/>
  <c r="F54" i="7"/>
  <c r="C54" i="7"/>
  <c r="B54" i="7"/>
  <c r="G54" i="7" s="1"/>
  <c r="F53" i="7"/>
  <c r="C53" i="7"/>
  <c r="B53" i="7"/>
  <c r="G53" i="7" s="1"/>
  <c r="F52" i="7"/>
  <c r="C52" i="7"/>
  <c r="B52" i="7"/>
  <c r="G52" i="7" s="1"/>
  <c r="F51" i="7"/>
  <c r="C51" i="7"/>
  <c r="B51" i="7"/>
  <c r="G51" i="7" s="1"/>
  <c r="F50" i="7"/>
  <c r="C50" i="7"/>
  <c r="B50" i="7"/>
  <c r="G50" i="7" s="1"/>
  <c r="F49" i="7"/>
  <c r="C49" i="7"/>
  <c r="B49" i="7"/>
  <c r="G49" i="7" s="1"/>
  <c r="F48" i="7"/>
  <c r="C48" i="7"/>
  <c r="B48" i="7"/>
  <c r="G48" i="7" s="1"/>
  <c r="F47" i="7"/>
  <c r="C47" i="7"/>
  <c r="B47" i="7"/>
  <c r="G47" i="7" s="1"/>
  <c r="F46" i="7"/>
  <c r="C46" i="7"/>
  <c r="B46" i="7"/>
  <c r="G46" i="7" s="1"/>
  <c r="F45" i="7"/>
  <c r="C45" i="7"/>
  <c r="B45" i="7"/>
  <c r="C44" i="7"/>
  <c r="B44" i="7"/>
  <c r="F44" i="7" s="1"/>
  <c r="C43" i="7"/>
  <c r="B43" i="7"/>
  <c r="G43" i="7" s="1"/>
  <c r="F42" i="7"/>
  <c r="C42" i="7"/>
  <c r="B42" i="7"/>
  <c r="G42" i="7" s="1"/>
  <c r="F41" i="7"/>
  <c r="C41" i="7"/>
  <c r="B41" i="7"/>
  <c r="C40" i="7"/>
  <c r="B40" i="7"/>
  <c r="F40" i="7" s="1"/>
  <c r="C39" i="7"/>
  <c r="B39" i="7"/>
  <c r="G39" i="7" s="1"/>
  <c r="F38" i="7"/>
  <c r="C38" i="7"/>
  <c r="B38" i="7"/>
  <c r="G38" i="7" s="1"/>
  <c r="F37" i="7"/>
  <c r="C37" i="7"/>
  <c r="B37" i="7"/>
  <c r="C36" i="7"/>
  <c r="B36" i="7"/>
  <c r="F36" i="7" s="1"/>
  <c r="C35" i="7"/>
  <c r="B35" i="7"/>
  <c r="G35" i="7" s="1"/>
  <c r="F34" i="7"/>
  <c r="C34" i="7"/>
  <c r="B34" i="7"/>
  <c r="G34" i="7" s="1"/>
  <c r="F33" i="7"/>
  <c r="C33" i="7"/>
  <c r="B33" i="7"/>
  <c r="F32" i="7"/>
  <c r="C32" i="7"/>
  <c r="B32" i="7"/>
  <c r="G32" i="7" s="1"/>
  <c r="F31" i="7"/>
  <c r="C31" i="7"/>
  <c r="B31" i="7"/>
  <c r="G31" i="7" s="1"/>
  <c r="F30" i="7"/>
  <c r="C30" i="7"/>
  <c r="B30" i="7"/>
  <c r="G30" i="7" s="1"/>
  <c r="F29" i="7"/>
  <c r="C29" i="7"/>
  <c r="B29" i="7"/>
  <c r="G29" i="7" s="1"/>
  <c r="F28" i="7"/>
  <c r="C28" i="7"/>
  <c r="B28" i="7"/>
  <c r="G28" i="7" s="1"/>
  <c r="F27" i="7"/>
  <c r="C27" i="7"/>
  <c r="B27" i="7"/>
  <c r="G27" i="7" s="1"/>
  <c r="F26" i="7"/>
  <c r="C26" i="7"/>
  <c r="B26" i="7"/>
  <c r="G26" i="7" s="1"/>
  <c r="F25" i="7"/>
  <c r="C25" i="7"/>
  <c r="B25" i="7"/>
  <c r="G25" i="7" s="1"/>
  <c r="F24" i="7"/>
  <c r="C24" i="7"/>
  <c r="B24" i="7"/>
  <c r="G24" i="7" s="1"/>
  <c r="F23" i="7"/>
  <c r="C23" i="7"/>
  <c r="B23" i="7"/>
  <c r="G23" i="7" s="1"/>
  <c r="F22" i="7"/>
  <c r="C22" i="7"/>
  <c r="B22" i="7"/>
  <c r="G22" i="7" s="1"/>
  <c r="F21" i="7"/>
  <c r="C21" i="7"/>
  <c r="B21" i="7"/>
  <c r="G21" i="7" s="1"/>
  <c r="F20" i="7"/>
  <c r="C20" i="7"/>
  <c r="B20" i="7"/>
  <c r="G20" i="7" s="1"/>
  <c r="F19" i="7"/>
  <c r="C19" i="7"/>
  <c r="B19" i="7"/>
  <c r="G19" i="7" s="1"/>
  <c r="F18" i="7"/>
  <c r="C18" i="7"/>
  <c r="B18" i="7"/>
  <c r="G18" i="7" s="1"/>
  <c r="F17" i="7"/>
  <c r="C17" i="7"/>
  <c r="B17" i="7"/>
  <c r="G17" i="7" s="1"/>
  <c r="G16" i="7"/>
  <c r="F16" i="7"/>
  <c r="G187" i="6"/>
  <c r="F187" i="6"/>
  <c r="B187" i="6"/>
  <c r="G186" i="6"/>
  <c r="F186" i="6"/>
  <c r="B186" i="6"/>
  <c r="B185" i="6"/>
  <c r="G185" i="6" s="1"/>
  <c r="B184" i="6"/>
  <c r="G184" i="6" s="1"/>
  <c r="G183" i="6"/>
  <c r="F183" i="6"/>
  <c r="B183" i="6"/>
  <c r="G182" i="6"/>
  <c r="F182" i="6"/>
  <c r="B182" i="6"/>
  <c r="B181" i="6"/>
  <c r="G181" i="6" s="1"/>
  <c r="B180" i="6"/>
  <c r="G180" i="6" s="1"/>
  <c r="G179" i="6"/>
  <c r="F179" i="6"/>
  <c r="B179" i="6"/>
  <c r="G178" i="6"/>
  <c r="F178" i="6"/>
  <c r="B178" i="6"/>
  <c r="B177" i="6"/>
  <c r="G177" i="6" s="1"/>
  <c r="B176" i="6"/>
  <c r="G176" i="6" s="1"/>
  <c r="G175" i="6"/>
  <c r="F175" i="6"/>
  <c r="B175" i="6"/>
  <c r="G174" i="6"/>
  <c r="F174" i="6"/>
  <c r="B174" i="6"/>
  <c r="B173" i="6"/>
  <c r="G173" i="6" s="1"/>
  <c r="B172" i="6"/>
  <c r="G172" i="6" s="1"/>
  <c r="G171" i="6"/>
  <c r="F171" i="6"/>
  <c r="B171" i="6"/>
  <c r="G170" i="6"/>
  <c r="F170" i="6"/>
  <c r="B170" i="6"/>
  <c r="B169" i="6"/>
  <c r="G169" i="6" s="1"/>
  <c r="B168" i="6"/>
  <c r="G168" i="6" s="1"/>
  <c r="G167" i="6"/>
  <c r="F167" i="6"/>
  <c r="B167" i="6"/>
  <c r="G166" i="6"/>
  <c r="F166" i="6"/>
  <c r="B166" i="6"/>
  <c r="B165" i="6"/>
  <c r="G165" i="6" s="1"/>
  <c r="B164" i="6"/>
  <c r="G164" i="6" s="1"/>
  <c r="G163" i="6"/>
  <c r="F163" i="6"/>
  <c r="B163" i="6"/>
  <c r="G162" i="6"/>
  <c r="F162" i="6"/>
  <c r="B162" i="6"/>
  <c r="B161" i="6"/>
  <c r="G161" i="6" s="1"/>
  <c r="B160" i="6"/>
  <c r="G160" i="6" s="1"/>
  <c r="G159" i="6"/>
  <c r="F159" i="6"/>
  <c r="B159" i="6"/>
  <c r="G158" i="6"/>
  <c r="F158" i="6"/>
  <c r="B158" i="6"/>
  <c r="B157" i="6"/>
  <c r="G157" i="6" s="1"/>
  <c r="B156" i="6"/>
  <c r="G156" i="6" s="1"/>
  <c r="G155" i="6"/>
  <c r="F155" i="6"/>
  <c r="B155" i="6"/>
  <c r="G154" i="6"/>
  <c r="F154" i="6"/>
  <c r="B154" i="6"/>
  <c r="B153" i="6"/>
  <c r="G153" i="6" s="1"/>
  <c r="B152" i="6"/>
  <c r="G152" i="6" s="1"/>
  <c r="G151" i="6"/>
  <c r="F151" i="6"/>
  <c r="B151" i="6"/>
  <c r="G150" i="6"/>
  <c r="F150" i="6"/>
  <c r="B150" i="6"/>
  <c r="B149" i="6"/>
  <c r="G149" i="6" s="1"/>
  <c r="B148" i="6"/>
  <c r="G148" i="6" s="1"/>
  <c r="G147" i="6"/>
  <c r="F147" i="6"/>
  <c r="B147" i="6"/>
  <c r="G146" i="6"/>
  <c r="F146" i="6"/>
  <c r="B146" i="6"/>
  <c r="B145" i="6"/>
  <c r="G145" i="6" s="1"/>
  <c r="B144" i="6"/>
  <c r="G144" i="6" s="1"/>
  <c r="G143" i="6"/>
  <c r="F143" i="6"/>
  <c r="B143" i="6"/>
  <c r="G142" i="6"/>
  <c r="F142" i="6"/>
  <c r="B142" i="6"/>
  <c r="B141" i="6"/>
  <c r="G141" i="6" s="1"/>
  <c r="B140" i="6"/>
  <c r="G140" i="6" s="1"/>
  <c r="G139" i="6"/>
  <c r="F139" i="6"/>
  <c r="B139" i="6"/>
  <c r="G138" i="6"/>
  <c r="F138" i="6"/>
  <c r="B138" i="6"/>
  <c r="B137" i="6"/>
  <c r="G137" i="6" s="1"/>
  <c r="B136" i="6"/>
  <c r="G136" i="6" s="1"/>
  <c r="G135" i="6"/>
  <c r="F135" i="6"/>
  <c r="B135" i="6"/>
  <c r="G134" i="6"/>
  <c r="F134" i="6"/>
  <c r="B134" i="6"/>
  <c r="B133" i="6"/>
  <c r="G133" i="6" s="1"/>
  <c r="B132" i="6"/>
  <c r="G132" i="6" s="1"/>
  <c r="G131" i="6"/>
  <c r="F131" i="6"/>
  <c r="B131" i="6"/>
  <c r="G130" i="6"/>
  <c r="F130" i="6"/>
  <c r="B130" i="6"/>
  <c r="B129" i="6"/>
  <c r="G129" i="6" s="1"/>
  <c r="B128" i="6"/>
  <c r="G128" i="6" s="1"/>
  <c r="G127" i="6"/>
  <c r="F127" i="6"/>
  <c r="B127" i="6"/>
  <c r="G126" i="6"/>
  <c r="F126" i="6"/>
  <c r="B126" i="6"/>
  <c r="B125" i="6"/>
  <c r="G125" i="6" s="1"/>
  <c r="B124" i="6"/>
  <c r="G124" i="6" s="1"/>
  <c r="G123" i="6"/>
  <c r="F123" i="6"/>
  <c r="B123" i="6"/>
  <c r="G122" i="6"/>
  <c r="F122" i="6"/>
  <c r="B122" i="6"/>
  <c r="B121" i="6"/>
  <c r="G121" i="6" s="1"/>
  <c r="B120" i="6"/>
  <c r="G120" i="6" s="1"/>
  <c r="G119" i="6"/>
  <c r="F119" i="6"/>
  <c r="B119" i="6"/>
  <c r="G118" i="6"/>
  <c r="F118" i="6"/>
  <c r="B118" i="6"/>
  <c r="B117" i="6"/>
  <c r="G117" i="6" s="1"/>
  <c r="B116" i="6"/>
  <c r="G116" i="6" s="1"/>
  <c r="G115" i="6"/>
  <c r="F115" i="6"/>
  <c r="B115" i="6"/>
  <c r="G114" i="6"/>
  <c r="F114" i="6"/>
  <c r="C114" i="6"/>
  <c r="B114" i="6"/>
  <c r="G113" i="6"/>
  <c r="F113" i="6"/>
  <c r="C113" i="6"/>
  <c r="B113" i="6"/>
  <c r="G112" i="6"/>
  <c r="F112" i="6"/>
  <c r="C112" i="6"/>
  <c r="B112" i="6"/>
  <c r="G111" i="6"/>
  <c r="F111" i="6"/>
  <c r="C111" i="6"/>
  <c r="B111" i="6"/>
  <c r="G110" i="6"/>
  <c r="F110" i="6"/>
  <c r="C110" i="6"/>
  <c r="B110" i="6"/>
  <c r="G109" i="6"/>
  <c r="F109" i="6"/>
  <c r="C109" i="6"/>
  <c r="B109" i="6"/>
  <c r="G108" i="6"/>
  <c r="F108" i="6"/>
  <c r="C108" i="6"/>
  <c r="B108" i="6"/>
  <c r="G107" i="6"/>
  <c r="F107" i="6"/>
  <c r="C107" i="6"/>
  <c r="B107" i="6"/>
  <c r="G106" i="6"/>
  <c r="F106" i="6"/>
  <c r="C106" i="6"/>
  <c r="B106" i="6"/>
  <c r="G105" i="6"/>
  <c r="F105" i="6"/>
  <c r="C105" i="6"/>
  <c r="B105" i="6"/>
  <c r="G104" i="6"/>
  <c r="F104" i="6"/>
  <c r="C104" i="6"/>
  <c r="B104" i="6"/>
  <c r="G103" i="6"/>
  <c r="F103" i="6"/>
  <c r="C103" i="6"/>
  <c r="B103" i="6"/>
  <c r="G102" i="6"/>
  <c r="F102" i="6"/>
  <c r="C102" i="6"/>
  <c r="B102" i="6"/>
  <c r="G101" i="6"/>
  <c r="F101" i="6"/>
  <c r="C101" i="6"/>
  <c r="B101" i="6"/>
  <c r="G100" i="6"/>
  <c r="F100" i="6"/>
  <c r="C100" i="6"/>
  <c r="B100" i="6"/>
  <c r="G99" i="6"/>
  <c r="F99" i="6"/>
  <c r="C99" i="6"/>
  <c r="B99" i="6"/>
  <c r="G98" i="6"/>
  <c r="F98" i="6"/>
  <c r="C98" i="6"/>
  <c r="B98" i="6"/>
  <c r="G97" i="6"/>
  <c r="F97" i="6"/>
  <c r="C97" i="6"/>
  <c r="B97" i="6"/>
  <c r="G96" i="6"/>
  <c r="F96" i="6"/>
  <c r="C96" i="6"/>
  <c r="B96" i="6"/>
  <c r="G95" i="6"/>
  <c r="F95" i="6"/>
  <c r="C95" i="6"/>
  <c r="B95" i="6"/>
  <c r="G94" i="6"/>
  <c r="F94" i="6"/>
  <c r="C94" i="6"/>
  <c r="B94" i="6"/>
  <c r="G93" i="6"/>
  <c r="F93" i="6"/>
  <c r="C93" i="6"/>
  <c r="B93" i="6"/>
  <c r="G92" i="6"/>
  <c r="F92" i="6"/>
  <c r="C92" i="6"/>
  <c r="B92" i="6"/>
  <c r="G91" i="6"/>
  <c r="F91" i="6"/>
  <c r="C91" i="6"/>
  <c r="B91" i="6"/>
  <c r="G90" i="6"/>
  <c r="F90" i="6"/>
  <c r="C90" i="6"/>
  <c r="B90" i="6"/>
  <c r="G89" i="6"/>
  <c r="F89" i="6"/>
  <c r="C89" i="6"/>
  <c r="B89" i="6"/>
  <c r="G88" i="6"/>
  <c r="F88" i="6"/>
  <c r="C88" i="6"/>
  <c r="B88" i="6"/>
  <c r="G87" i="6"/>
  <c r="F87" i="6"/>
  <c r="C87" i="6"/>
  <c r="B87" i="6"/>
  <c r="G86" i="6"/>
  <c r="F86" i="6"/>
  <c r="C86" i="6"/>
  <c r="B86" i="6"/>
  <c r="G85" i="6"/>
  <c r="F85" i="6"/>
  <c r="C85" i="6"/>
  <c r="B85" i="6"/>
  <c r="G84" i="6"/>
  <c r="F84" i="6"/>
  <c r="C84" i="6"/>
  <c r="B84" i="6"/>
  <c r="G83" i="6"/>
  <c r="F83" i="6"/>
  <c r="C83" i="6"/>
  <c r="B83" i="6"/>
  <c r="G82" i="6"/>
  <c r="F82" i="6"/>
  <c r="C82" i="6"/>
  <c r="B82" i="6"/>
  <c r="G81" i="6"/>
  <c r="F81" i="6"/>
  <c r="C81" i="6"/>
  <c r="B81" i="6"/>
  <c r="G80" i="6"/>
  <c r="F80" i="6"/>
  <c r="C80" i="6"/>
  <c r="B80" i="6"/>
  <c r="G79" i="6"/>
  <c r="F79" i="6"/>
  <c r="C79" i="6"/>
  <c r="B79" i="6"/>
  <c r="G78" i="6"/>
  <c r="F78" i="6"/>
  <c r="C78" i="6"/>
  <c r="B78" i="6"/>
  <c r="G77" i="6"/>
  <c r="F77" i="6"/>
  <c r="C77" i="6"/>
  <c r="B77" i="6"/>
  <c r="G76" i="6"/>
  <c r="F76" i="6"/>
  <c r="C76" i="6"/>
  <c r="B76" i="6"/>
  <c r="G75" i="6"/>
  <c r="F75" i="6"/>
  <c r="C75" i="6"/>
  <c r="B75" i="6"/>
  <c r="G74" i="6"/>
  <c r="F74" i="6"/>
  <c r="C74" i="6"/>
  <c r="B74" i="6"/>
  <c r="G73" i="6"/>
  <c r="F73" i="6"/>
  <c r="C73" i="6"/>
  <c r="B73" i="6"/>
  <c r="G72" i="6"/>
  <c r="F72" i="6"/>
  <c r="C72" i="6"/>
  <c r="B72" i="6"/>
  <c r="G71" i="6"/>
  <c r="F71" i="6"/>
  <c r="C71" i="6"/>
  <c r="B71" i="6"/>
  <c r="G70" i="6"/>
  <c r="F70" i="6"/>
  <c r="C70" i="6"/>
  <c r="B70" i="6"/>
  <c r="G69" i="6"/>
  <c r="F69" i="6"/>
  <c r="C69" i="6"/>
  <c r="B69" i="6"/>
  <c r="G68" i="6"/>
  <c r="F68" i="6"/>
  <c r="C68" i="6"/>
  <c r="B68" i="6"/>
  <c r="G67" i="6"/>
  <c r="F67" i="6"/>
  <c r="C67" i="6"/>
  <c r="B67" i="6"/>
  <c r="G66" i="6"/>
  <c r="F66" i="6"/>
  <c r="C66" i="6"/>
  <c r="B66" i="6"/>
  <c r="G65" i="6"/>
  <c r="F65" i="6"/>
  <c r="C65" i="6"/>
  <c r="B65" i="6"/>
  <c r="G64" i="6"/>
  <c r="F64" i="6"/>
  <c r="C64" i="6"/>
  <c r="B64" i="6"/>
  <c r="G63" i="6"/>
  <c r="F63" i="6"/>
  <c r="C63" i="6"/>
  <c r="B63" i="6"/>
  <c r="G62" i="6"/>
  <c r="F62" i="6"/>
  <c r="C62" i="6"/>
  <c r="B62" i="6"/>
  <c r="G61" i="6"/>
  <c r="F61" i="6"/>
  <c r="C61" i="6"/>
  <c r="B61" i="6"/>
  <c r="G60" i="6"/>
  <c r="F60" i="6"/>
  <c r="C60" i="6"/>
  <c r="B60" i="6"/>
  <c r="G59" i="6"/>
  <c r="F59" i="6"/>
  <c r="C59" i="6"/>
  <c r="B59" i="6"/>
  <c r="G58" i="6"/>
  <c r="F58" i="6"/>
  <c r="C58" i="6"/>
  <c r="B58" i="6"/>
  <c r="G57" i="6"/>
  <c r="F57" i="6"/>
  <c r="C57" i="6"/>
  <c r="B57" i="6"/>
  <c r="G56" i="6"/>
  <c r="F56" i="6"/>
  <c r="C56" i="6"/>
  <c r="B56" i="6"/>
  <c r="G55" i="6"/>
  <c r="F55" i="6"/>
  <c r="C55" i="6"/>
  <c r="B55" i="6"/>
  <c r="G54" i="6"/>
  <c r="F54" i="6"/>
  <c r="C54" i="6"/>
  <c r="B54" i="6"/>
  <c r="G53" i="6"/>
  <c r="F53" i="6"/>
  <c r="C53" i="6"/>
  <c r="B53" i="6"/>
  <c r="G52" i="6"/>
  <c r="F52" i="6"/>
  <c r="C52" i="6"/>
  <c r="B52" i="6"/>
  <c r="G51" i="6"/>
  <c r="F51" i="6"/>
  <c r="C51" i="6"/>
  <c r="B51" i="6"/>
  <c r="G50" i="6"/>
  <c r="F50" i="6"/>
  <c r="C50" i="6"/>
  <c r="B50" i="6"/>
  <c r="G49" i="6"/>
  <c r="F49" i="6"/>
  <c r="C49" i="6"/>
  <c r="B49" i="6"/>
  <c r="G48" i="6"/>
  <c r="F48" i="6"/>
  <c r="C48" i="6"/>
  <c r="B48" i="6"/>
  <c r="G47" i="6"/>
  <c r="F47" i="6"/>
  <c r="C47" i="6"/>
  <c r="B47" i="6"/>
  <c r="G46" i="6"/>
  <c r="F46" i="6"/>
  <c r="C46" i="6"/>
  <c r="B46" i="6"/>
  <c r="G45" i="6"/>
  <c r="F45" i="6"/>
  <c r="C45" i="6"/>
  <c r="B45" i="6"/>
  <c r="G44" i="6"/>
  <c r="F44" i="6"/>
  <c r="C44" i="6"/>
  <c r="B44" i="6"/>
  <c r="G43" i="6"/>
  <c r="F43" i="6"/>
  <c r="C43" i="6"/>
  <c r="B43" i="6"/>
  <c r="G42" i="6"/>
  <c r="F42" i="6"/>
  <c r="C42" i="6"/>
  <c r="B42" i="6"/>
  <c r="G41" i="6"/>
  <c r="F41" i="6"/>
  <c r="C41" i="6"/>
  <c r="B41" i="6"/>
  <c r="G40" i="6"/>
  <c r="F40" i="6"/>
  <c r="C40" i="6"/>
  <c r="B40" i="6"/>
  <c r="G39" i="6"/>
  <c r="F39" i="6"/>
  <c r="C39" i="6"/>
  <c r="B39" i="6"/>
  <c r="G38" i="6"/>
  <c r="F38" i="6"/>
  <c r="C38" i="6"/>
  <c r="B38" i="6"/>
  <c r="G37" i="6"/>
  <c r="F37" i="6"/>
  <c r="C37" i="6"/>
  <c r="B37" i="6"/>
  <c r="G36" i="6"/>
  <c r="F36" i="6"/>
  <c r="C36" i="6"/>
  <c r="B36" i="6"/>
  <c r="G35" i="6"/>
  <c r="F35" i="6"/>
  <c r="C35" i="6"/>
  <c r="B35" i="6"/>
  <c r="G34" i="6"/>
  <c r="F34" i="6"/>
  <c r="C34" i="6"/>
  <c r="B34" i="6"/>
  <c r="G33" i="6"/>
  <c r="F33" i="6"/>
  <c r="C33" i="6"/>
  <c r="B33" i="6"/>
  <c r="G32" i="6"/>
  <c r="F32" i="6"/>
  <c r="C32" i="6"/>
  <c r="B32" i="6"/>
  <c r="G31" i="6"/>
  <c r="F31" i="6"/>
  <c r="C31" i="6"/>
  <c r="B31" i="6"/>
  <c r="G30" i="6"/>
  <c r="F30" i="6"/>
  <c r="C30" i="6"/>
  <c r="B30" i="6"/>
  <c r="G29" i="6"/>
  <c r="F29" i="6"/>
  <c r="C29" i="6"/>
  <c r="B29" i="6"/>
  <c r="G28" i="6"/>
  <c r="F28" i="6"/>
  <c r="C28" i="6"/>
  <c r="B28" i="6"/>
  <c r="G27" i="6"/>
  <c r="F27" i="6"/>
  <c r="C27" i="6"/>
  <c r="B27" i="6"/>
  <c r="G26" i="6"/>
  <c r="F26" i="6"/>
  <c r="C26" i="6"/>
  <c r="B26" i="6"/>
  <c r="G25" i="6"/>
  <c r="F25" i="6"/>
  <c r="C25" i="6"/>
  <c r="B25" i="6"/>
  <c r="G24" i="6"/>
  <c r="F24" i="6"/>
  <c r="C24" i="6"/>
  <c r="B24" i="6"/>
  <c r="G23" i="6"/>
  <c r="F23" i="6"/>
  <c r="C23" i="6"/>
  <c r="B23" i="6"/>
  <c r="G22" i="6"/>
  <c r="F22" i="6"/>
  <c r="C22" i="6"/>
  <c r="B22" i="6"/>
  <c r="G21" i="6"/>
  <c r="F21" i="6"/>
  <c r="C21" i="6"/>
  <c r="B21" i="6"/>
  <c r="G20" i="6"/>
  <c r="F20" i="6"/>
  <c r="C20" i="6"/>
  <c r="B20" i="6"/>
  <c r="G19" i="6"/>
  <c r="F19" i="6"/>
  <c r="C19" i="6"/>
  <c r="B19" i="6"/>
  <c r="G18" i="6"/>
  <c r="F18" i="6"/>
  <c r="C18" i="6"/>
  <c r="B18" i="6"/>
  <c r="G17" i="6"/>
  <c r="F17" i="6"/>
  <c r="C17" i="6"/>
  <c r="B17" i="6"/>
  <c r="G16" i="6"/>
  <c r="F16" i="6"/>
  <c r="G187" i="5"/>
  <c r="B187" i="5"/>
  <c r="F187" i="5" s="1"/>
  <c r="G186" i="5"/>
  <c r="F186" i="5"/>
  <c r="B186" i="5"/>
  <c r="B185" i="5"/>
  <c r="G185" i="5" s="1"/>
  <c r="B184" i="5"/>
  <c r="G184" i="5" s="1"/>
  <c r="G183" i="5"/>
  <c r="F183" i="5"/>
  <c r="B183" i="5"/>
  <c r="G182" i="5"/>
  <c r="F182" i="5"/>
  <c r="B182" i="5"/>
  <c r="B181" i="5"/>
  <c r="G181" i="5" s="1"/>
  <c r="B180" i="5"/>
  <c r="G180" i="5" s="1"/>
  <c r="G179" i="5"/>
  <c r="F179" i="5"/>
  <c r="B179" i="5"/>
  <c r="G178" i="5"/>
  <c r="F178" i="5"/>
  <c r="B178" i="5"/>
  <c r="B177" i="5"/>
  <c r="G177" i="5" s="1"/>
  <c r="B176" i="5"/>
  <c r="G176" i="5" s="1"/>
  <c r="G175" i="5"/>
  <c r="F175" i="5"/>
  <c r="B175" i="5"/>
  <c r="G174" i="5"/>
  <c r="F174" i="5"/>
  <c r="B174" i="5"/>
  <c r="B173" i="5"/>
  <c r="G173" i="5" s="1"/>
  <c r="B172" i="5"/>
  <c r="G172" i="5" s="1"/>
  <c r="G171" i="5"/>
  <c r="F171" i="5"/>
  <c r="B171" i="5"/>
  <c r="G170" i="5"/>
  <c r="F170" i="5"/>
  <c r="B170" i="5"/>
  <c r="B169" i="5"/>
  <c r="G169" i="5" s="1"/>
  <c r="B168" i="5"/>
  <c r="G168" i="5" s="1"/>
  <c r="G167" i="5"/>
  <c r="F167" i="5"/>
  <c r="B167" i="5"/>
  <c r="G166" i="5"/>
  <c r="F166" i="5"/>
  <c r="B166" i="5"/>
  <c r="B165" i="5"/>
  <c r="G165" i="5" s="1"/>
  <c r="B164" i="5"/>
  <c r="G164" i="5" s="1"/>
  <c r="G163" i="5"/>
  <c r="F163" i="5"/>
  <c r="B163" i="5"/>
  <c r="G162" i="5"/>
  <c r="F162" i="5"/>
  <c r="B162" i="5"/>
  <c r="B161" i="5"/>
  <c r="G161" i="5" s="1"/>
  <c r="B160" i="5"/>
  <c r="G160" i="5" s="1"/>
  <c r="G159" i="5"/>
  <c r="F159" i="5"/>
  <c r="B159" i="5"/>
  <c r="G158" i="5"/>
  <c r="F158" i="5"/>
  <c r="B158" i="5"/>
  <c r="B157" i="5"/>
  <c r="G157" i="5" s="1"/>
  <c r="B156" i="5"/>
  <c r="G156" i="5" s="1"/>
  <c r="G155" i="5"/>
  <c r="F155" i="5"/>
  <c r="B155" i="5"/>
  <c r="G154" i="5"/>
  <c r="F154" i="5"/>
  <c r="B154" i="5"/>
  <c r="B153" i="5"/>
  <c r="G153" i="5" s="1"/>
  <c r="B152" i="5"/>
  <c r="G152" i="5" s="1"/>
  <c r="G151" i="5"/>
  <c r="F151" i="5"/>
  <c r="B151" i="5"/>
  <c r="G150" i="5"/>
  <c r="F150" i="5"/>
  <c r="B150" i="5"/>
  <c r="B149" i="5"/>
  <c r="G149" i="5" s="1"/>
  <c r="B148" i="5"/>
  <c r="G148" i="5" s="1"/>
  <c r="G147" i="5"/>
  <c r="F147" i="5"/>
  <c r="B147" i="5"/>
  <c r="G146" i="5"/>
  <c r="F146" i="5"/>
  <c r="B146" i="5"/>
  <c r="B145" i="5"/>
  <c r="G145" i="5" s="1"/>
  <c r="B144" i="5"/>
  <c r="G144" i="5" s="1"/>
  <c r="G143" i="5"/>
  <c r="F143" i="5"/>
  <c r="B143" i="5"/>
  <c r="G142" i="5"/>
  <c r="F142" i="5"/>
  <c r="B142" i="5"/>
  <c r="B141" i="5"/>
  <c r="G141" i="5" s="1"/>
  <c r="B140" i="5"/>
  <c r="G140" i="5" s="1"/>
  <c r="G139" i="5"/>
  <c r="F139" i="5"/>
  <c r="B139" i="5"/>
  <c r="G138" i="5"/>
  <c r="F138" i="5"/>
  <c r="B138" i="5"/>
  <c r="B137" i="5"/>
  <c r="G137" i="5" s="1"/>
  <c r="B136" i="5"/>
  <c r="G136" i="5" s="1"/>
  <c r="G135" i="5"/>
  <c r="F135" i="5"/>
  <c r="B135" i="5"/>
  <c r="G134" i="5"/>
  <c r="F134" i="5"/>
  <c r="B134" i="5"/>
  <c r="B133" i="5"/>
  <c r="G133" i="5" s="1"/>
  <c r="B132" i="5"/>
  <c r="G132" i="5" s="1"/>
  <c r="G131" i="5"/>
  <c r="F131" i="5"/>
  <c r="B131" i="5"/>
  <c r="G130" i="5"/>
  <c r="F130" i="5"/>
  <c r="B130" i="5"/>
  <c r="B129" i="5"/>
  <c r="G129" i="5" s="1"/>
  <c r="B128" i="5"/>
  <c r="G128" i="5" s="1"/>
  <c r="G127" i="5"/>
  <c r="F127" i="5"/>
  <c r="B127" i="5"/>
  <c r="G126" i="5"/>
  <c r="F126" i="5"/>
  <c r="B126" i="5"/>
  <c r="B125" i="5"/>
  <c r="G125" i="5" s="1"/>
  <c r="B124" i="5"/>
  <c r="G124" i="5" s="1"/>
  <c r="G123" i="5"/>
  <c r="F123" i="5"/>
  <c r="B123" i="5"/>
  <c r="G122" i="5"/>
  <c r="F122" i="5"/>
  <c r="B122" i="5"/>
  <c r="B121" i="5"/>
  <c r="G121" i="5" s="1"/>
  <c r="B120" i="5"/>
  <c r="G120" i="5" s="1"/>
  <c r="G119" i="5"/>
  <c r="F119" i="5"/>
  <c r="B119" i="5"/>
  <c r="G118" i="5"/>
  <c r="F118" i="5"/>
  <c r="B118" i="5"/>
  <c r="B117" i="5"/>
  <c r="G117" i="5" s="1"/>
  <c r="B116" i="5"/>
  <c r="G116" i="5" s="1"/>
  <c r="G115" i="5"/>
  <c r="F115" i="5"/>
  <c r="B115" i="5"/>
  <c r="G114" i="5"/>
  <c r="F114" i="5"/>
  <c r="C114" i="5"/>
  <c r="B114" i="5"/>
  <c r="G113" i="5"/>
  <c r="F113" i="5"/>
  <c r="C113" i="5"/>
  <c r="B113" i="5"/>
  <c r="G112" i="5"/>
  <c r="F112" i="5"/>
  <c r="C112" i="5"/>
  <c r="B112" i="5"/>
  <c r="G111" i="5"/>
  <c r="F111" i="5"/>
  <c r="C111" i="5"/>
  <c r="B111" i="5"/>
  <c r="G110" i="5"/>
  <c r="F110" i="5"/>
  <c r="C110" i="5"/>
  <c r="B110" i="5"/>
  <c r="G109" i="5"/>
  <c r="F109" i="5"/>
  <c r="C109" i="5"/>
  <c r="B109" i="5"/>
  <c r="G108" i="5"/>
  <c r="F108" i="5"/>
  <c r="C108" i="5"/>
  <c r="B108" i="5"/>
  <c r="G107" i="5"/>
  <c r="F107" i="5"/>
  <c r="C107" i="5"/>
  <c r="B107" i="5"/>
  <c r="G106" i="5"/>
  <c r="F106" i="5"/>
  <c r="C106" i="5"/>
  <c r="B106" i="5"/>
  <c r="G105" i="5"/>
  <c r="F105" i="5"/>
  <c r="C105" i="5"/>
  <c r="B105" i="5"/>
  <c r="G104" i="5"/>
  <c r="F104" i="5"/>
  <c r="C104" i="5"/>
  <c r="B104" i="5"/>
  <c r="G103" i="5"/>
  <c r="F103" i="5"/>
  <c r="C103" i="5"/>
  <c r="B103" i="5"/>
  <c r="G102" i="5"/>
  <c r="F102" i="5"/>
  <c r="C102" i="5"/>
  <c r="B102" i="5"/>
  <c r="G101" i="5"/>
  <c r="F101" i="5"/>
  <c r="C101" i="5"/>
  <c r="B101" i="5"/>
  <c r="G100" i="5"/>
  <c r="F100" i="5"/>
  <c r="C100" i="5"/>
  <c r="B100" i="5"/>
  <c r="G99" i="5"/>
  <c r="F99" i="5"/>
  <c r="C99" i="5"/>
  <c r="B99" i="5"/>
  <c r="G98" i="5"/>
  <c r="F98" i="5"/>
  <c r="C98" i="5"/>
  <c r="B98" i="5"/>
  <c r="G97" i="5"/>
  <c r="F97" i="5"/>
  <c r="C97" i="5"/>
  <c r="B97" i="5"/>
  <c r="G96" i="5"/>
  <c r="F96" i="5"/>
  <c r="C96" i="5"/>
  <c r="B96" i="5"/>
  <c r="G95" i="5"/>
  <c r="F95" i="5"/>
  <c r="C95" i="5"/>
  <c r="B95" i="5"/>
  <c r="G94" i="5"/>
  <c r="F94" i="5"/>
  <c r="C94" i="5"/>
  <c r="B94" i="5"/>
  <c r="G93" i="5"/>
  <c r="F93" i="5"/>
  <c r="C93" i="5"/>
  <c r="B93" i="5"/>
  <c r="G92" i="5"/>
  <c r="F92" i="5"/>
  <c r="C92" i="5"/>
  <c r="B92" i="5"/>
  <c r="G91" i="5"/>
  <c r="F91" i="5"/>
  <c r="C91" i="5"/>
  <c r="B91" i="5"/>
  <c r="G90" i="5"/>
  <c r="F90" i="5"/>
  <c r="C90" i="5"/>
  <c r="B90" i="5"/>
  <c r="G89" i="5"/>
  <c r="F89" i="5"/>
  <c r="C89" i="5"/>
  <c r="B89" i="5"/>
  <c r="G88" i="5"/>
  <c r="F88" i="5"/>
  <c r="C88" i="5"/>
  <c r="B88" i="5"/>
  <c r="G87" i="5"/>
  <c r="F87" i="5"/>
  <c r="C87" i="5"/>
  <c r="B87" i="5"/>
  <c r="G86" i="5"/>
  <c r="F86" i="5"/>
  <c r="C86" i="5"/>
  <c r="B86" i="5"/>
  <c r="G85" i="5"/>
  <c r="F85" i="5"/>
  <c r="C85" i="5"/>
  <c r="B85" i="5"/>
  <c r="G84" i="5"/>
  <c r="F84" i="5"/>
  <c r="C84" i="5"/>
  <c r="B84" i="5"/>
  <c r="G83" i="5"/>
  <c r="F83" i="5"/>
  <c r="C83" i="5"/>
  <c r="B83" i="5"/>
  <c r="G82" i="5"/>
  <c r="F82" i="5"/>
  <c r="C82" i="5"/>
  <c r="B82" i="5"/>
  <c r="G81" i="5"/>
  <c r="F81" i="5"/>
  <c r="C81" i="5"/>
  <c r="B81" i="5"/>
  <c r="G80" i="5"/>
  <c r="F80" i="5"/>
  <c r="C80" i="5"/>
  <c r="B80" i="5"/>
  <c r="G79" i="5"/>
  <c r="F79" i="5"/>
  <c r="C79" i="5"/>
  <c r="B79" i="5"/>
  <c r="G78" i="5"/>
  <c r="F78" i="5"/>
  <c r="C78" i="5"/>
  <c r="B78" i="5"/>
  <c r="G77" i="5"/>
  <c r="F77" i="5"/>
  <c r="C77" i="5"/>
  <c r="B77" i="5"/>
  <c r="G76" i="5"/>
  <c r="F76" i="5"/>
  <c r="C76" i="5"/>
  <c r="B76" i="5"/>
  <c r="G75" i="5"/>
  <c r="F75" i="5"/>
  <c r="C75" i="5"/>
  <c r="B75" i="5"/>
  <c r="G74" i="5"/>
  <c r="F74" i="5"/>
  <c r="C74" i="5"/>
  <c r="B74" i="5"/>
  <c r="G73" i="5"/>
  <c r="F73" i="5"/>
  <c r="C73" i="5"/>
  <c r="B73" i="5"/>
  <c r="G72" i="5"/>
  <c r="F72" i="5"/>
  <c r="C72" i="5"/>
  <c r="B72" i="5"/>
  <c r="G71" i="5"/>
  <c r="F71" i="5"/>
  <c r="C71" i="5"/>
  <c r="B71" i="5"/>
  <c r="G70" i="5"/>
  <c r="F70" i="5"/>
  <c r="C70" i="5"/>
  <c r="B70" i="5"/>
  <c r="G69" i="5"/>
  <c r="F69" i="5"/>
  <c r="C69" i="5"/>
  <c r="B69" i="5"/>
  <c r="G68" i="5"/>
  <c r="F68" i="5"/>
  <c r="C68" i="5"/>
  <c r="B68" i="5"/>
  <c r="G67" i="5"/>
  <c r="F67" i="5"/>
  <c r="C67" i="5"/>
  <c r="B67" i="5"/>
  <c r="G66" i="5"/>
  <c r="F66" i="5"/>
  <c r="C66" i="5"/>
  <c r="B66" i="5"/>
  <c r="G65" i="5"/>
  <c r="F65" i="5"/>
  <c r="C65" i="5"/>
  <c r="B65" i="5"/>
  <c r="G64" i="5"/>
  <c r="F64" i="5"/>
  <c r="C64" i="5"/>
  <c r="B64" i="5"/>
  <c r="G63" i="5"/>
  <c r="F63" i="5"/>
  <c r="C63" i="5"/>
  <c r="B63" i="5"/>
  <c r="G62" i="5"/>
  <c r="F62" i="5"/>
  <c r="C62" i="5"/>
  <c r="B62" i="5"/>
  <c r="G61" i="5"/>
  <c r="F61" i="5"/>
  <c r="C61" i="5"/>
  <c r="B61" i="5"/>
  <c r="G60" i="5"/>
  <c r="F60" i="5"/>
  <c r="C60" i="5"/>
  <c r="B60" i="5"/>
  <c r="G59" i="5"/>
  <c r="F59" i="5"/>
  <c r="C59" i="5"/>
  <c r="B59" i="5"/>
  <c r="G58" i="5"/>
  <c r="F58" i="5"/>
  <c r="C58" i="5"/>
  <c r="B58" i="5"/>
  <c r="G57" i="5"/>
  <c r="F57" i="5"/>
  <c r="C57" i="5"/>
  <c r="B57" i="5"/>
  <c r="G56" i="5"/>
  <c r="F56" i="5"/>
  <c r="C56" i="5"/>
  <c r="B56" i="5"/>
  <c r="G55" i="5"/>
  <c r="F55" i="5"/>
  <c r="C55" i="5"/>
  <c r="B55" i="5"/>
  <c r="G54" i="5"/>
  <c r="F54" i="5"/>
  <c r="C54" i="5"/>
  <c r="B54" i="5"/>
  <c r="G53" i="5"/>
  <c r="F53" i="5"/>
  <c r="C53" i="5"/>
  <c r="B53" i="5"/>
  <c r="G52" i="5"/>
  <c r="F52" i="5"/>
  <c r="C52" i="5"/>
  <c r="B52" i="5"/>
  <c r="G51" i="5"/>
  <c r="F51" i="5"/>
  <c r="C51" i="5"/>
  <c r="B51" i="5"/>
  <c r="G50" i="5"/>
  <c r="F50" i="5"/>
  <c r="C50" i="5"/>
  <c r="B50" i="5"/>
  <c r="G49" i="5"/>
  <c r="F49" i="5"/>
  <c r="C49" i="5"/>
  <c r="B49" i="5"/>
  <c r="G48" i="5"/>
  <c r="F48" i="5"/>
  <c r="C48" i="5"/>
  <c r="B48" i="5"/>
  <c r="G47" i="5"/>
  <c r="F47" i="5"/>
  <c r="C47" i="5"/>
  <c r="B47" i="5"/>
  <c r="G46" i="5"/>
  <c r="F46" i="5"/>
  <c r="C46" i="5"/>
  <c r="B46" i="5"/>
  <c r="G45" i="5"/>
  <c r="F45" i="5"/>
  <c r="C45" i="5"/>
  <c r="B45" i="5"/>
  <c r="G44" i="5"/>
  <c r="F44" i="5"/>
  <c r="C44" i="5"/>
  <c r="B44" i="5"/>
  <c r="G43" i="5"/>
  <c r="F43" i="5"/>
  <c r="C43" i="5"/>
  <c r="B43" i="5"/>
  <c r="G42" i="5"/>
  <c r="F42" i="5"/>
  <c r="C42" i="5"/>
  <c r="B42" i="5"/>
  <c r="G41" i="5"/>
  <c r="F41" i="5"/>
  <c r="C41" i="5"/>
  <c r="B41" i="5"/>
  <c r="G40" i="5"/>
  <c r="F40" i="5"/>
  <c r="C40" i="5"/>
  <c r="B40" i="5"/>
  <c r="G39" i="5"/>
  <c r="F39" i="5"/>
  <c r="C39" i="5"/>
  <c r="B39" i="5"/>
  <c r="G38" i="5"/>
  <c r="F38" i="5"/>
  <c r="C38" i="5"/>
  <c r="B38" i="5"/>
  <c r="G37" i="5"/>
  <c r="F37" i="5"/>
  <c r="C37" i="5"/>
  <c r="B37" i="5"/>
  <c r="G36" i="5"/>
  <c r="F36" i="5"/>
  <c r="C36" i="5"/>
  <c r="B36" i="5"/>
  <c r="G35" i="5"/>
  <c r="F35" i="5"/>
  <c r="C35" i="5"/>
  <c r="B35" i="5"/>
  <c r="G34" i="5"/>
  <c r="F34" i="5"/>
  <c r="C34" i="5"/>
  <c r="B34" i="5"/>
  <c r="G33" i="5"/>
  <c r="F33" i="5"/>
  <c r="C33" i="5"/>
  <c r="B33" i="5"/>
  <c r="G32" i="5"/>
  <c r="F32" i="5"/>
  <c r="C32" i="5"/>
  <c r="B32" i="5"/>
  <c r="G31" i="5"/>
  <c r="F31" i="5"/>
  <c r="C31" i="5"/>
  <c r="B31" i="5"/>
  <c r="G30" i="5"/>
  <c r="F30" i="5"/>
  <c r="C30" i="5"/>
  <c r="B30" i="5"/>
  <c r="G29" i="5"/>
  <c r="F29" i="5"/>
  <c r="C29" i="5"/>
  <c r="B29" i="5"/>
  <c r="G28" i="5"/>
  <c r="F28" i="5"/>
  <c r="C28" i="5"/>
  <c r="B28" i="5"/>
  <c r="G27" i="5"/>
  <c r="F27" i="5"/>
  <c r="C27" i="5"/>
  <c r="B27" i="5"/>
  <c r="G26" i="5"/>
  <c r="F26" i="5"/>
  <c r="C26" i="5"/>
  <c r="B26" i="5"/>
  <c r="G25" i="5"/>
  <c r="F25" i="5"/>
  <c r="C25" i="5"/>
  <c r="B25" i="5"/>
  <c r="G24" i="5"/>
  <c r="F24" i="5"/>
  <c r="C24" i="5"/>
  <c r="B24" i="5"/>
  <c r="G23" i="5"/>
  <c r="F23" i="5"/>
  <c r="C23" i="5"/>
  <c r="B23" i="5"/>
  <c r="G22" i="5"/>
  <c r="F22" i="5"/>
  <c r="C22" i="5"/>
  <c r="B22" i="5"/>
  <c r="G21" i="5"/>
  <c r="F21" i="5"/>
  <c r="C21" i="5"/>
  <c r="B21" i="5"/>
  <c r="G20" i="5"/>
  <c r="F20" i="5"/>
  <c r="C20" i="5"/>
  <c r="B20" i="5"/>
  <c r="G19" i="5"/>
  <c r="F19" i="5"/>
  <c r="C19" i="5"/>
  <c r="B19" i="5"/>
  <c r="G18" i="5"/>
  <c r="F18" i="5"/>
  <c r="C18" i="5"/>
  <c r="B18" i="5"/>
  <c r="G17" i="5"/>
  <c r="F17" i="5"/>
  <c r="C17" i="5"/>
  <c r="B17" i="5"/>
  <c r="G16" i="5"/>
  <c r="F16" i="5"/>
  <c r="G74" i="15" l="1"/>
  <c r="F74" i="15"/>
  <c r="G90" i="15"/>
  <c r="F90" i="15"/>
  <c r="G102" i="15"/>
  <c r="F102" i="15"/>
  <c r="G110" i="15"/>
  <c r="F110" i="15"/>
  <c r="G139" i="15"/>
  <c r="F139" i="15"/>
  <c r="G155" i="15"/>
  <c r="F155" i="15"/>
  <c r="F14" i="15"/>
  <c r="F18" i="15"/>
  <c r="F22" i="15"/>
  <c r="F26" i="15"/>
  <c r="F30" i="15"/>
  <c r="F34" i="15"/>
  <c r="F38" i="15"/>
  <c r="F42" i="15"/>
  <c r="F46" i="15"/>
  <c r="F50" i="15"/>
  <c r="F54" i="15"/>
  <c r="F58" i="15"/>
  <c r="F62" i="15"/>
  <c r="G119" i="15"/>
  <c r="F119" i="15"/>
  <c r="G135" i="15"/>
  <c r="F135" i="15"/>
  <c r="G151" i="15"/>
  <c r="F151" i="15"/>
  <c r="G167" i="15"/>
  <c r="F167" i="15"/>
  <c r="G183" i="15"/>
  <c r="F183" i="15"/>
  <c r="G199" i="15"/>
  <c r="F199" i="15"/>
  <c r="G215" i="15"/>
  <c r="F215" i="15"/>
  <c r="G231" i="15"/>
  <c r="F231" i="15"/>
  <c r="G66" i="15"/>
  <c r="F66" i="15"/>
  <c r="G78" i="15"/>
  <c r="F78" i="15"/>
  <c r="G86" i="15"/>
  <c r="F86" i="15"/>
  <c r="G98" i="15"/>
  <c r="F98" i="15"/>
  <c r="G114" i="15"/>
  <c r="F114" i="15"/>
  <c r="G123" i="15"/>
  <c r="F123" i="15"/>
  <c r="G187" i="15"/>
  <c r="F187" i="15"/>
  <c r="G219" i="15"/>
  <c r="F219" i="15"/>
  <c r="F17" i="15"/>
  <c r="F21" i="15"/>
  <c r="F25" i="15"/>
  <c r="F29" i="15"/>
  <c r="F33" i="15"/>
  <c r="F37" i="15"/>
  <c r="F41" i="15"/>
  <c r="F45" i="15"/>
  <c r="F49" i="15"/>
  <c r="F53" i="15"/>
  <c r="F57" i="15"/>
  <c r="F61" i="15"/>
  <c r="F65" i="15"/>
  <c r="F67" i="15"/>
  <c r="F71" i="15"/>
  <c r="F75" i="15"/>
  <c r="F79" i="15"/>
  <c r="F83" i="15"/>
  <c r="F87" i="15"/>
  <c r="F91" i="15"/>
  <c r="F95" i="15"/>
  <c r="F99" i="15"/>
  <c r="F103" i="15"/>
  <c r="F107" i="15"/>
  <c r="F111" i="15"/>
  <c r="F115" i="15"/>
  <c r="G131" i="15"/>
  <c r="F131" i="15"/>
  <c r="G147" i="15"/>
  <c r="F147" i="15"/>
  <c r="G163" i="15"/>
  <c r="F163" i="15"/>
  <c r="G179" i="15"/>
  <c r="F179" i="15"/>
  <c r="G195" i="15"/>
  <c r="F195" i="15"/>
  <c r="G211" i="15"/>
  <c r="F211" i="15"/>
  <c r="G227" i="15"/>
  <c r="F227" i="15"/>
  <c r="G70" i="15"/>
  <c r="F70" i="15"/>
  <c r="G82" i="15"/>
  <c r="F82" i="15"/>
  <c r="G94" i="15"/>
  <c r="F94" i="15"/>
  <c r="G106" i="15"/>
  <c r="F106" i="15"/>
  <c r="G171" i="15"/>
  <c r="F171" i="15"/>
  <c r="G203" i="15"/>
  <c r="F203" i="15"/>
  <c r="G127" i="15"/>
  <c r="F127" i="15"/>
  <c r="G143" i="15"/>
  <c r="F143" i="15"/>
  <c r="G159" i="15"/>
  <c r="F159" i="15"/>
  <c r="G175" i="15"/>
  <c r="F175" i="15"/>
  <c r="G191" i="15"/>
  <c r="F191" i="15"/>
  <c r="G207" i="15"/>
  <c r="F207" i="15"/>
  <c r="G223" i="15"/>
  <c r="F223" i="15"/>
  <c r="F118" i="15"/>
  <c r="F122" i="15"/>
  <c r="F126" i="15"/>
  <c r="F130" i="15"/>
  <c r="F134" i="15"/>
  <c r="F138" i="15"/>
  <c r="F142" i="15"/>
  <c r="F146" i="15"/>
  <c r="F150" i="15"/>
  <c r="F154" i="15"/>
  <c r="F158" i="15"/>
  <c r="F162" i="15"/>
  <c r="F166" i="15"/>
  <c r="F170" i="15"/>
  <c r="F174" i="15"/>
  <c r="F178" i="15"/>
  <c r="F182" i="15"/>
  <c r="F186" i="15"/>
  <c r="F190" i="15"/>
  <c r="F194" i="15"/>
  <c r="F198" i="15"/>
  <c r="F202" i="15"/>
  <c r="F206" i="15"/>
  <c r="F210" i="15"/>
  <c r="F214" i="15"/>
  <c r="F218" i="15"/>
  <c r="F222" i="15"/>
  <c r="F226" i="15"/>
  <c r="F230" i="15"/>
  <c r="F234" i="15"/>
  <c r="G15" i="14"/>
  <c r="F15" i="14"/>
  <c r="G31" i="14"/>
  <c r="F31" i="14"/>
  <c r="G47" i="14"/>
  <c r="F47" i="14"/>
  <c r="G63" i="14"/>
  <c r="F63" i="14"/>
  <c r="G79" i="14"/>
  <c r="F79" i="14"/>
  <c r="G95" i="14"/>
  <c r="F95" i="14"/>
  <c r="G111" i="14"/>
  <c r="F111" i="14"/>
  <c r="G127" i="14"/>
  <c r="F127" i="14"/>
  <c r="G143" i="14"/>
  <c r="F143" i="14"/>
  <c r="G159" i="14"/>
  <c r="F159" i="14"/>
  <c r="G175" i="14"/>
  <c r="F175" i="14"/>
  <c r="G191" i="14"/>
  <c r="F191" i="14"/>
  <c r="G207" i="14"/>
  <c r="F207" i="14"/>
  <c r="G223" i="14"/>
  <c r="F223" i="14"/>
  <c r="G239" i="14"/>
  <c r="F239" i="14"/>
  <c r="G255" i="14"/>
  <c r="F255" i="14"/>
  <c r="G329" i="14"/>
  <c r="F329" i="14"/>
  <c r="G349" i="14"/>
  <c r="F349" i="14"/>
  <c r="G365" i="14"/>
  <c r="F365" i="14"/>
  <c r="G381" i="14"/>
  <c r="F381" i="14"/>
  <c r="G397" i="14"/>
  <c r="F397" i="14"/>
  <c r="G413" i="14"/>
  <c r="F413" i="14"/>
  <c r="G19" i="14"/>
  <c r="F19" i="14"/>
  <c r="F44" i="14"/>
  <c r="F60" i="14"/>
  <c r="F76" i="14"/>
  <c r="G83" i="14"/>
  <c r="F83" i="14"/>
  <c r="G99" i="14"/>
  <c r="F99" i="14"/>
  <c r="G115" i="14"/>
  <c r="F115" i="14"/>
  <c r="G147" i="14"/>
  <c r="F147" i="14"/>
  <c r="F156" i="14"/>
  <c r="G163" i="14"/>
  <c r="F163" i="14"/>
  <c r="F172" i="14"/>
  <c r="G179" i="14"/>
  <c r="F179" i="14"/>
  <c r="F188" i="14"/>
  <c r="G195" i="14"/>
  <c r="F195" i="14"/>
  <c r="F204" i="14"/>
  <c r="G211" i="14"/>
  <c r="F211" i="14"/>
  <c r="F220" i="14"/>
  <c r="G227" i="14"/>
  <c r="F227" i="14"/>
  <c r="F236" i="14"/>
  <c r="G243" i="14"/>
  <c r="F243" i="14"/>
  <c r="F252" i="14"/>
  <c r="F259" i="14"/>
  <c r="G259" i="14"/>
  <c r="G345" i="14"/>
  <c r="F345" i="14"/>
  <c r="G361" i="14"/>
  <c r="F361" i="14"/>
  <c r="G377" i="14"/>
  <c r="F377" i="14"/>
  <c r="G393" i="14"/>
  <c r="F393" i="14"/>
  <c r="G409" i="14"/>
  <c r="F409" i="14"/>
  <c r="G425" i="14"/>
  <c r="F425" i="14"/>
  <c r="F16" i="14"/>
  <c r="G23" i="14"/>
  <c r="F23" i="14"/>
  <c r="F32" i="14"/>
  <c r="G39" i="14"/>
  <c r="F39" i="14"/>
  <c r="F48" i="14"/>
  <c r="G55" i="14"/>
  <c r="F55" i="14"/>
  <c r="F64" i="14"/>
  <c r="G71" i="14"/>
  <c r="F71" i="14"/>
  <c r="F80" i="14"/>
  <c r="G87" i="14"/>
  <c r="F87" i="14"/>
  <c r="F96" i="14"/>
  <c r="G103" i="14"/>
  <c r="F103" i="14"/>
  <c r="F112" i="14"/>
  <c r="G119" i="14"/>
  <c r="F119" i="14"/>
  <c r="F128" i="14"/>
  <c r="G135" i="14"/>
  <c r="F135" i="14"/>
  <c r="F144" i="14"/>
  <c r="G151" i="14"/>
  <c r="F151" i="14"/>
  <c r="F160" i="14"/>
  <c r="G167" i="14"/>
  <c r="F167" i="14"/>
  <c r="F176" i="14"/>
  <c r="G183" i="14"/>
  <c r="F183" i="14"/>
  <c r="F192" i="14"/>
  <c r="G199" i="14"/>
  <c r="F199" i="14"/>
  <c r="F208" i="14"/>
  <c r="G215" i="14"/>
  <c r="F215" i="14"/>
  <c r="F224" i="14"/>
  <c r="G231" i="14"/>
  <c r="F231" i="14"/>
  <c r="F240" i="14"/>
  <c r="G247" i="14"/>
  <c r="F247" i="14"/>
  <c r="F256" i="14"/>
  <c r="G341" i="14"/>
  <c r="F341" i="14"/>
  <c r="G357" i="14"/>
  <c r="F357" i="14"/>
  <c r="G373" i="14"/>
  <c r="F373" i="14"/>
  <c r="G389" i="14"/>
  <c r="F389" i="14"/>
  <c r="G405" i="14"/>
  <c r="F405" i="14"/>
  <c r="G421" i="14"/>
  <c r="F421" i="14"/>
  <c r="F28" i="14"/>
  <c r="G35" i="14"/>
  <c r="F35" i="14"/>
  <c r="G51" i="14"/>
  <c r="F51" i="14"/>
  <c r="G67" i="14"/>
  <c r="F67" i="14"/>
  <c r="F92" i="14"/>
  <c r="F108" i="14"/>
  <c r="F124" i="14"/>
  <c r="G131" i="14"/>
  <c r="F131" i="14"/>
  <c r="F140" i="14"/>
  <c r="G27" i="14"/>
  <c r="F27" i="14"/>
  <c r="G43" i="14"/>
  <c r="F43" i="14"/>
  <c r="G59" i="14"/>
  <c r="F59" i="14"/>
  <c r="G75" i="14"/>
  <c r="F75" i="14"/>
  <c r="G91" i="14"/>
  <c r="F91" i="14"/>
  <c r="G107" i="14"/>
  <c r="F107" i="14"/>
  <c r="G123" i="14"/>
  <c r="F123" i="14"/>
  <c r="G139" i="14"/>
  <c r="F139" i="14"/>
  <c r="G155" i="14"/>
  <c r="F155" i="14"/>
  <c r="G171" i="14"/>
  <c r="F171" i="14"/>
  <c r="G187" i="14"/>
  <c r="F187" i="14"/>
  <c r="G203" i="14"/>
  <c r="F203" i="14"/>
  <c r="G219" i="14"/>
  <c r="F219" i="14"/>
  <c r="G235" i="14"/>
  <c r="F235" i="14"/>
  <c r="G251" i="14"/>
  <c r="F251" i="14"/>
  <c r="G328" i="14"/>
  <c r="F328" i="14"/>
  <c r="G332" i="14"/>
  <c r="F332" i="14"/>
  <c r="G353" i="14"/>
  <c r="F353" i="14"/>
  <c r="G369" i="14"/>
  <c r="F369" i="14"/>
  <c r="G385" i="14"/>
  <c r="F385" i="14"/>
  <c r="G401" i="14"/>
  <c r="F401" i="14"/>
  <c r="G417" i="14"/>
  <c r="F417" i="14"/>
  <c r="G336" i="14"/>
  <c r="F336" i="14"/>
  <c r="G260" i="14"/>
  <c r="F260" i="14"/>
  <c r="G264" i="14"/>
  <c r="F264" i="14"/>
  <c r="G268" i="14"/>
  <c r="F268" i="14"/>
  <c r="G272" i="14"/>
  <c r="F272" i="14"/>
  <c r="G276" i="14"/>
  <c r="F276" i="14"/>
  <c r="G280" i="14"/>
  <c r="F280" i="14"/>
  <c r="G284" i="14"/>
  <c r="F284" i="14"/>
  <c r="G288" i="14"/>
  <c r="F288" i="14"/>
  <c r="G292" i="14"/>
  <c r="F292" i="14"/>
  <c r="G296" i="14"/>
  <c r="F296" i="14"/>
  <c r="G300" i="14"/>
  <c r="F300" i="14"/>
  <c r="G304" i="14"/>
  <c r="F304" i="14"/>
  <c r="G308" i="14"/>
  <c r="F308" i="14"/>
  <c r="G312" i="14"/>
  <c r="F312" i="14"/>
  <c r="G316" i="14"/>
  <c r="F316" i="14"/>
  <c r="G320" i="14"/>
  <c r="F320" i="14"/>
  <c r="G324" i="14"/>
  <c r="F324" i="14"/>
  <c r="G340" i="14"/>
  <c r="F340" i="14"/>
  <c r="G344" i="14"/>
  <c r="F344" i="14"/>
  <c r="G348" i="14"/>
  <c r="F348" i="14"/>
  <c r="G352" i="14"/>
  <c r="F352" i="14"/>
  <c r="G356" i="14"/>
  <c r="F356" i="14"/>
  <c r="G360" i="14"/>
  <c r="F360" i="14"/>
  <c r="G364" i="14"/>
  <c r="F364" i="14"/>
  <c r="G368" i="14"/>
  <c r="F368" i="14"/>
  <c r="G372" i="14"/>
  <c r="F372" i="14"/>
  <c r="G376" i="14"/>
  <c r="F376" i="14"/>
  <c r="G380" i="14"/>
  <c r="F380" i="14"/>
  <c r="G384" i="14"/>
  <c r="F384" i="14"/>
  <c r="G388" i="14"/>
  <c r="F388" i="14"/>
  <c r="G392" i="14"/>
  <c r="F392" i="14"/>
  <c r="G396" i="14"/>
  <c r="F396" i="14"/>
  <c r="G400" i="14"/>
  <c r="F400" i="14"/>
  <c r="G404" i="14"/>
  <c r="F404" i="14"/>
  <c r="G408" i="14"/>
  <c r="F408" i="14"/>
  <c r="G412" i="14"/>
  <c r="F412" i="14"/>
  <c r="G416" i="14"/>
  <c r="F416" i="14"/>
  <c r="G420" i="14"/>
  <c r="F420" i="14"/>
  <c r="G424" i="14"/>
  <c r="F424" i="14"/>
  <c r="G428" i="14"/>
  <c r="F428" i="14"/>
  <c r="G245" i="13"/>
  <c r="F245" i="13"/>
  <c r="G266" i="13"/>
  <c r="F266" i="13"/>
  <c r="G322" i="13"/>
  <c r="F322" i="13"/>
  <c r="F411" i="13"/>
  <c r="G411" i="13"/>
  <c r="F421" i="13"/>
  <c r="G421" i="13"/>
  <c r="F485" i="13"/>
  <c r="G485" i="13"/>
  <c r="G533" i="13"/>
  <c r="F533" i="13"/>
  <c r="G565" i="13"/>
  <c r="F565" i="13"/>
  <c r="G581" i="13"/>
  <c r="F581" i="13"/>
  <c r="F645" i="13"/>
  <c r="G645" i="13"/>
  <c r="G681" i="13"/>
  <c r="F681" i="13"/>
  <c r="G685" i="13"/>
  <c r="F685" i="13"/>
  <c r="G689" i="13"/>
  <c r="F689" i="13"/>
  <c r="G693" i="13"/>
  <c r="F693" i="13"/>
  <c r="G701" i="13"/>
  <c r="F701" i="13"/>
  <c r="G738" i="13"/>
  <c r="F738" i="13"/>
  <c r="F752" i="13"/>
  <c r="G752" i="13"/>
  <c r="G757" i="13"/>
  <c r="F757" i="13"/>
  <c r="G765" i="13"/>
  <c r="F765" i="13"/>
  <c r="G927" i="13"/>
  <c r="F927" i="13"/>
  <c r="G943" i="13"/>
  <c r="F943" i="13"/>
  <c r="G26" i="13"/>
  <c r="F26" i="13"/>
  <c r="G34" i="13"/>
  <c r="F34" i="13"/>
  <c r="G38" i="13"/>
  <c r="F38" i="13"/>
  <c r="G42" i="13"/>
  <c r="F42" i="13"/>
  <c r="G54" i="13"/>
  <c r="F54" i="13"/>
  <c r="G58" i="13"/>
  <c r="F58" i="13"/>
  <c r="G62" i="13"/>
  <c r="F62" i="13"/>
  <c r="F74" i="13"/>
  <c r="F90" i="13"/>
  <c r="F106" i="13"/>
  <c r="F122" i="13"/>
  <c r="F149" i="13"/>
  <c r="F181" i="13"/>
  <c r="G184" i="13"/>
  <c r="F186" i="13"/>
  <c r="F213" i="13"/>
  <c r="G216" i="13"/>
  <c r="G246" i="13"/>
  <c r="F246" i="13"/>
  <c r="G257" i="13"/>
  <c r="F257" i="13"/>
  <c r="G262" i="13"/>
  <c r="F262" i="13"/>
  <c r="G273" i="13"/>
  <c r="F273" i="13"/>
  <c r="G277" i="13"/>
  <c r="G314" i="13"/>
  <c r="F314" i="13"/>
  <c r="G341" i="13"/>
  <c r="G378" i="13"/>
  <c r="F378" i="13"/>
  <c r="G405" i="13"/>
  <c r="G407" i="13"/>
  <c r="F439" i="13"/>
  <c r="G439" i="13"/>
  <c r="F471" i="13"/>
  <c r="G471" i="13"/>
  <c r="G72" i="13"/>
  <c r="G80" i="13"/>
  <c r="G88" i="13"/>
  <c r="G96" i="13"/>
  <c r="G104" i="13"/>
  <c r="G112" i="13"/>
  <c r="G120" i="13"/>
  <c r="G128" i="13"/>
  <c r="G136" i="13"/>
  <c r="G144" i="13"/>
  <c r="F146" i="13"/>
  <c r="F173" i="13"/>
  <c r="G176" i="13"/>
  <c r="F178" i="13"/>
  <c r="F205" i="13"/>
  <c r="G208" i="13"/>
  <c r="F210" i="13"/>
  <c r="F237" i="13"/>
  <c r="G240" i="13"/>
  <c r="F242" i="13"/>
  <c r="G253" i="13"/>
  <c r="F253" i="13"/>
  <c r="G258" i="13"/>
  <c r="F258" i="13"/>
  <c r="G269" i="13"/>
  <c r="F269" i="13"/>
  <c r="G274" i="13"/>
  <c r="F274" i="13"/>
  <c r="G301" i="13"/>
  <c r="G306" i="13"/>
  <c r="F306" i="13"/>
  <c r="G333" i="13"/>
  <c r="G338" i="13"/>
  <c r="F338" i="13"/>
  <c r="G365" i="13"/>
  <c r="G370" i="13"/>
  <c r="F370" i="13"/>
  <c r="G397" i="13"/>
  <c r="G402" i="13"/>
  <c r="F402" i="13"/>
  <c r="F427" i="13"/>
  <c r="G427" i="13"/>
  <c r="F437" i="13"/>
  <c r="G437" i="13"/>
  <c r="F459" i="13"/>
  <c r="G459" i="13"/>
  <c r="F469" i="13"/>
  <c r="G469" i="13"/>
  <c r="F491" i="13"/>
  <c r="G491" i="13"/>
  <c r="F501" i="13"/>
  <c r="G501" i="13"/>
  <c r="G250" i="13"/>
  <c r="F250" i="13"/>
  <c r="G261" i="13"/>
  <c r="F261" i="13"/>
  <c r="G290" i="13"/>
  <c r="F290" i="13"/>
  <c r="G354" i="13"/>
  <c r="F354" i="13"/>
  <c r="G386" i="13"/>
  <c r="F386" i="13"/>
  <c r="F443" i="13"/>
  <c r="G443" i="13"/>
  <c r="F453" i="13"/>
  <c r="G453" i="13"/>
  <c r="F475" i="13"/>
  <c r="G475" i="13"/>
  <c r="F507" i="13"/>
  <c r="G507" i="13"/>
  <c r="G517" i="13"/>
  <c r="F517" i="13"/>
  <c r="G549" i="13"/>
  <c r="F549" i="13"/>
  <c r="G677" i="13"/>
  <c r="F677" i="13"/>
  <c r="G697" i="13"/>
  <c r="F697" i="13"/>
  <c r="G706" i="13"/>
  <c r="F706" i="13"/>
  <c r="F720" i="13"/>
  <c r="G720" i="13"/>
  <c r="G733" i="13"/>
  <c r="F733" i="13"/>
  <c r="G895" i="13"/>
  <c r="F895" i="13"/>
  <c r="G911" i="13"/>
  <c r="F911" i="13"/>
  <c r="G959" i="13"/>
  <c r="F959" i="13"/>
  <c r="G14" i="13"/>
  <c r="F14" i="13"/>
  <c r="G18" i="13"/>
  <c r="F18" i="13"/>
  <c r="G22" i="13"/>
  <c r="F22" i="13"/>
  <c r="G30" i="13"/>
  <c r="F30" i="13"/>
  <c r="G46" i="13"/>
  <c r="F46" i="13"/>
  <c r="G50" i="13"/>
  <c r="F50" i="13"/>
  <c r="F66" i="13"/>
  <c r="F82" i="13"/>
  <c r="F98" i="13"/>
  <c r="F114" i="13"/>
  <c r="F130" i="13"/>
  <c r="F138" i="13"/>
  <c r="G152" i="13"/>
  <c r="F154" i="13"/>
  <c r="F218" i="13"/>
  <c r="G282" i="13"/>
  <c r="F282" i="13"/>
  <c r="G309" i="13"/>
  <c r="G346" i="13"/>
  <c r="F346" i="13"/>
  <c r="G373" i="13"/>
  <c r="F409" i="13"/>
  <c r="G409" i="13"/>
  <c r="F503" i="13"/>
  <c r="G503" i="13"/>
  <c r="F15" i="13"/>
  <c r="F19" i="13"/>
  <c r="F23" i="13"/>
  <c r="F27" i="13"/>
  <c r="F31" i="13"/>
  <c r="F35" i="13"/>
  <c r="F39" i="13"/>
  <c r="F43" i="13"/>
  <c r="F47" i="13"/>
  <c r="F51" i="13"/>
  <c r="F55" i="13"/>
  <c r="F59" i="13"/>
  <c r="F63" i="13"/>
  <c r="F69" i="13"/>
  <c r="F77" i="13"/>
  <c r="F85" i="13"/>
  <c r="F93" i="13"/>
  <c r="F101" i="13"/>
  <c r="F109" i="13"/>
  <c r="F117" i="13"/>
  <c r="F125" i="13"/>
  <c r="F133" i="13"/>
  <c r="F141" i="13"/>
  <c r="F165" i="13"/>
  <c r="G168" i="13"/>
  <c r="F170" i="13"/>
  <c r="F197" i="13"/>
  <c r="G200" i="13"/>
  <c r="F202" i="13"/>
  <c r="F229" i="13"/>
  <c r="G232" i="13"/>
  <c r="F234" i="13"/>
  <c r="G249" i="13"/>
  <c r="F249" i="13"/>
  <c r="G254" i="13"/>
  <c r="F254" i="13"/>
  <c r="G265" i="13"/>
  <c r="F265" i="13"/>
  <c r="G270" i="13"/>
  <c r="F270" i="13"/>
  <c r="G293" i="13"/>
  <c r="G298" i="13"/>
  <c r="F298" i="13"/>
  <c r="G325" i="13"/>
  <c r="G330" i="13"/>
  <c r="F330" i="13"/>
  <c r="G357" i="13"/>
  <c r="G362" i="13"/>
  <c r="F362" i="13"/>
  <c r="G389" i="13"/>
  <c r="G394" i="13"/>
  <c r="F394" i="13"/>
  <c r="F423" i="13"/>
  <c r="G423" i="13"/>
  <c r="F455" i="13"/>
  <c r="G455" i="13"/>
  <c r="F487" i="13"/>
  <c r="G487" i="13"/>
  <c r="F663" i="13"/>
  <c r="G663" i="13"/>
  <c r="F425" i="13"/>
  <c r="G425" i="13"/>
  <c r="F441" i="13"/>
  <c r="G441" i="13"/>
  <c r="F457" i="13"/>
  <c r="G457" i="13"/>
  <c r="F473" i="13"/>
  <c r="G473" i="13"/>
  <c r="F489" i="13"/>
  <c r="G489" i="13"/>
  <c r="F505" i="13"/>
  <c r="G505" i="13"/>
  <c r="G521" i="13"/>
  <c r="F521" i="13"/>
  <c r="G537" i="13"/>
  <c r="F537" i="13"/>
  <c r="G553" i="13"/>
  <c r="F553" i="13"/>
  <c r="G569" i="13"/>
  <c r="F569" i="13"/>
  <c r="G585" i="13"/>
  <c r="F585" i="13"/>
  <c r="F631" i="13"/>
  <c r="G631" i="13"/>
  <c r="F65" i="13"/>
  <c r="G68" i="13"/>
  <c r="F73" i="13"/>
  <c r="G76" i="13"/>
  <c r="F81" i="13"/>
  <c r="G84" i="13"/>
  <c r="F89" i="13"/>
  <c r="G92" i="13"/>
  <c r="F97" i="13"/>
  <c r="G100" i="13"/>
  <c r="F105" i="13"/>
  <c r="G108" i="13"/>
  <c r="F113" i="13"/>
  <c r="G116" i="13"/>
  <c r="F121" i="13"/>
  <c r="G124" i="13"/>
  <c r="F129" i="13"/>
  <c r="G132" i="13"/>
  <c r="F137" i="13"/>
  <c r="G140" i="13"/>
  <c r="G525" i="13"/>
  <c r="F525" i="13"/>
  <c r="G541" i="13"/>
  <c r="F541" i="13"/>
  <c r="G557" i="13"/>
  <c r="F557" i="13"/>
  <c r="G573" i="13"/>
  <c r="F573" i="13"/>
  <c r="G589" i="13"/>
  <c r="F589" i="13"/>
  <c r="F629" i="13"/>
  <c r="G629" i="13"/>
  <c r="F661" i="13"/>
  <c r="G661" i="13"/>
  <c r="F278" i="13"/>
  <c r="G281" i="13"/>
  <c r="F286" i="13"/>
  <c r="G289" i="13"/>
  <c r="F294" i="13"/>
  <c r="G297" i="13"/>
  <c r="F302" i="13"/>
  <c r="G305" i="13"/>
  <c r="F310" i="13"/>
  <c r="G313" i="13"/>
  <c r="F318" i="13"/>
  <c r="G321" i="13"/>
  <c r="F326" i="13"/>
  <c r="G329" i="13"/>
  <c r="F334" i="13"/>
  <c r="G337" i="13"/>
  <c r="F342" i="13"/>
  <c r="G345" i="13"/>
  <c r="F350" i="13"/>
  <c r="G353" i="13"/>
  <c r="F358" i="13"/>
  <c r="G361" i="13"/>
  <c r="F366" i="13"/>
  <c r="G369" i="13"/>
  <c r="F374" i="13"/>
  <c r="G377" i="13"/>
  <c r="F382" i="13"/>
  <c r="G385" i="13"/>
  <c r="F390" i="13"/>
  <c r="G393" i="13"/>
  <c r="F398" i="13"/>
  <c r="G401" i="13"/>
  <c r="G413" i="13"/>
  <c r="G415" i="13"/>
  <c r="G429" i="13"/>
  <c r="G431" i="13"/>
  <c r="G445" i="13"/>
  <c r="G447" i="13"/>
  <c r="G461" i="13"/>
  <c r="G463" i="13"/>
  <c r="G477" i="13"/>
  <c r="G479" i="13"/>
  <c r="G493" i="13"/>
  <c r="G495" i="13"/>
  <c r="G509" i="13"/>
  <c r="G511" i="13"/>
  <c r="G529" i="13"/>
  <c r="F529" i="13"/>
  <c r="G545" i="13"/>
  <c r="F545" i="13"/>
  <c r="G561" i="13"/>
  <c r="F561" i="13"/>
  <c r="G577" i="13"/>
  <c r="F577" i="13"/>
  <c r="G593" i="13"/>
  <c r="F593" i="13"/>
  <c r="F647" i="13"/>
  <c r="G647" i="13"/>
  <c r="G709" i="13"/>
  <c r="F709" i="13"/>
  <c r="G714" i="13"/>
  <c r="F714" i="13"/>
  <c r="F728" i="13"/>
  <c r="G728" i="13"/>
  <c r="G741" i="13"/>
  <c r="F741" i="13"/>
  <c r="G746" i="13"/>
  <c r="F746" i="13"/>
  <c r="F704" i="13"/>
  <c r="G704" i="13"/>
  <c r="G717" i="13"/>
  <c r="F717" i="13"/>
  <c r="G722" i="13"/>
  <c r="F722" i="13"/>
  <c r="F736" i="13"/>
  <c r="G736" i="13"/>
  <c r="G749" i="13"/>
  <c r="F749" i="13"/>
  <c r="G754" i="13"/>
  <c r="F754" i="13"/>
  <c r="G762" i="13"/>
  <c r="F762" i="13"/>
  <c r="F770" i="13"/>
  <c r="G770" i="13"/>
  <c r="F786" i="13"/>
  <c r="G786" i="13"/>
  <c r="F802" i="13"/>
  <c r="G802" i="13"/>
  <c r="F712" i="13"/>
  <c r="G712" i="13"/>
  <c r="G725" i="13"/>
  <c r="F725" i="13"/>
  <c r="G730" i="13"/>
  <c r="F730" i="13"/>
  <c r="F744" i="13"/>
  <c r="G744" i="13"/>
  <c r="F760" i="13"/>
  <c r="G760" i="13"/>
  <c r="F768" i="13"/>
  <c r="G768" i="13"/>
  <c r="F784" i="13"/>
  <c r="G784" i="13"/>
  <c r="F800" i="13"/>
  <c r="G800" i="13"/>
  <c r="G806" i="13"/>
  <c r="F806" i="13"/>
  <c r="G810" i="13"/>
  <c r="F810" i="13"/>
  <c r="G772" i="13"/>
  <c r="G774" i="13"/>
  <c r="G788" i="13"/>
  <c r="G790" i="13"/>
  <c r="G804" i="13"/>
  <c r="F705" i="13"/>
  <c r="G708" i="13"/>
  <c r="F713" i="13"/>
  <c r="G716" i="13"/>
  <c r="F721" i="13"/>
  <c r="G724" i="13"/>
  <c r="F729" i="13"/>
  <c r="G732" i="13"/>
  <c r="F737" i="13"/>
  <c r="G740" i="13"/>
  <c r="F745" i="13"/>
  <c r="G748" i="13"/>
  <c r="F753" i="13"/>
  <c r="G891" i="13"/>
  <c r="F891" i="13"/>
  <c r="G907" i="13"/>
  <c r="F907" i="13"/>
  <c r="G923" i="13"/>
  <c r="F923" i="13"/>
  <c r="G939" i="13"/>
  <c r="F939" i="13"/>
  <c r="G955" i="13"/>
  <c r="F955" i="13"/>
  <c r="G887" i="13"/>
  <c r="F887" i="13"/>
  <c r="G903" i="13"/>
  <c r="F903" i="13"/>
  <c r="G919" i="13"/>
  <c r="F919" i="13"/>
  <c r="G935" i="13"/>
  <c r="F935" i="13"/>
  <c r="G951" i="13"/>
  <c r="F951" i="13"/>
  <c r="G815" i="13"/>
  <c r="G817" i="13"/>
  <c r="G819" i="13"/>
  <c r="G821" i="13"/>
  <c r="G823" i="13"/>
  <c r="G825" i="13"/>
  <c r="G827" i="13"/>
  <c r="G829" i="13"/>
  <c r="G831" i="13"/>
  <c r="G833" i="13"/>
  <c r="G835" i="13"/>
  <c r="G837" i="13"/>
  <c r="G839" i="13"/>
  <c r="G841" i="13"/>
  <c r="G843" i="13"/>
  <c r="G845" i="13"/>
  <c r="G847" i="13"/>
  <c r="G849" i="13"/>
  <c r="G851" i="13"/>
  <c r="G853" i="13"/>
  <c r="G855" i="13"/>
  <c r="G857" i="13"/>
  <c r="G859" i="13"/>
  <c r="G861" i="13"/>
  <c r="G863" i="13"/>
  <c r="G899" i="13"/>
  <c r="F899" i="13"/>
  <c r="G915" i="13"/>
  <c r="F915" i="13"/>
  <c r="G931" i="13"/>
  <c r="F931" i="13"/>
  <c r="G947" i="13"/>
  <c r="F947" i="13"/>
  <c r="G963" i="13"/>
  <c r="F963" i="13"/>
  <c r="G967" i="13"/>
  <c r="F967" i="13"/>
  <c r="G971" i="13"/>
  <c r="F971" i="13"/>
  <c r="G975" i="13"/>
  <c r="F975" i="13"/>
  <c r="G979" i="13"/>
  <c r="F979" i="13"/>
  <c r="G983" i="13"/>
  <c r="F983" i="13"/>
  <c r="F16" i="12"/>
  <c r="F20" i="12"/>
  <c r="F24" i="12"/>
  <c r="F28" i="12"/>
  <c r="F32" i="12"/>
  <c r="F36" i="12"/>
  <c r="F40" i="12"/>
  <c r="F44" i="12"/>
  <c r="F48" i="12"/>
  <c r="F52" i="12"/>
  <c r="F56" i="12"/>
  <c r="F60" i="12"/>
  <c r="F64" i="12"/>
  <c r="F68" i="12"/>
  <c r="F72" i="12"/>
  <c r="F76" i="12"/>
  <c r="F80" i="12"/>
  <c r="F84" i="12"/>
  <c r="F88" i="12"/>
  <c r="F92" i="12"/>
  <c r="F96" i="12"/>
  <c r="F100" i="12"/>
  <c r="F104" i="12"/>
  <c r="F108" i="12"/>
  <c r="F112" i="12"/>
  <c r="F116" i="12"/>
  <c r="F120" i="12"/>
  <c r="F124" i="12"/>
  <c r="F128" i="12"/>
  <c r="F132" i="12"/>
  <c r="F136" i="12"/>
  <c r="F140" i="12"/>
  <c r="F144" i="12"/>
  <c r="F148" i="12"/>
  <c r="F152" i="12"/>
  <c r="F156" i="12"/>
  <c r="F160" i="12"/>
  <c r="G143" i="11"/>
  <c r="F143" i="11"/>
  <c r="G163" i="11"/>
  <c r="F163" i="11"/>
  <c r="G183" i="11"/>
  <c r="F183" i="11"/>
  <c r="G191" i="11"/>
  <c r="F191" i="11"/>
  <c r="G203" i="11"/>
  <c r="F203" i="11"/>
  <c r="G231" i="11"/>
  <c r="F231" i="11"/>
  <c r="F12" i="11"/>
  <c r="F16" i="11"/>
  <c r="F20" i="11"/>
  <c r="F24" i="11"/>
  <c r="F28" i="11"/>
  <c r="F32" i="11"/>
  <c r="F36" i="11"/>
  <c r="F40" i="11"/>
  <c r="F44" i="11"/>
  <c r="F52" i="11"/>
  <c r="F56" i="11"/>
  <c r="F60" i="11"/>
  <c r="F64" i="11"/>
  <c r="F68" i="11"/>
  <c r="F72" i="11"/>
  <c r="F76" i="11"/>
  <c r="F80" i="11"/>
  <c r="F84" i="11"/>
  <c r="F88" i="11"/>
  <c r="F92" i="11"/>
  <c r="F96" i="11"/>
  <c r="F100" i="11"/>
  <c r="F104" i="11"/>
  <c r="F108" i="11"/>
  <c r="F112" i="11"/>
  <c r="F116" i="11"/>
  <c r="F120" i="11"/>
  <c r="F124" i="11"/>
  <c r="F128" i="11"/>
  <c r="F132" i="11"/>
  <c r="F136" i="11"/>
  <c r="F140" i="11"/>
  <c r="G159" i="11"/>
  <c r="F159" i="11"/>
  <c r="G167" i="11"/>
  <c r="F167" i="11"/>
  <c r="G179" i="11"/>
  <c r="F179" i="11"/>
  <c r="G195" i="11"/>
  <c r="F195" i="11"/>
  <c r="G207" i="11"/>
  <c r="F207" i="11"/>
  <c r="G211" i="11"/>
  <c r="F211" i="11"/>
  <c r="G223" i="11"/>
  <c r="F223" i="11"/>
  <c r="G227" i="11"/>
  <c r="F227" i="11"/>
  <c r="G239" i="11"/>
  <c r="F239" i="11"/>
  <c r="G247" i="11"/>
  <c r="F247" i="11"/>
  <c r="G255" i="11"/>
  <c r="F255" i="11"/>
  <c r="G263" i="11"/>
  <c r="F263" i="11"/>
  <c r="G271" i="11"/>
  <c r="F271" i="11"/>
  <c r="G279" i="11"/>
  <c r="F279" i="11"/>
  <c r="G291" i="11"/>
  <c r="F291" i="11"/>
  <c r="G295" i="11"/>
  <c r="F295" i="11"/>
  <c r="G307" i="11"/>
  <c r="F307" i="11"/>
  <c r="F48" i="11"/>
  <c r="F11" i="11"/>
  <c r="F15" i="11"/>
  <c r="F19" i="11"/>
  <c r="F23" i="11"/>
  <c r="F27" i="11"/>
  <c r="F31" i="11"/>
  <c r="F35" i="11"/>
  <c r="F39" i="11"/>
  <c r="F43" i="11"/>
  <c r="F47" i="11"/>
  <c r="F51" i="11"/>
  <c r="F55" i="11"/>
  <c r="F59" i="11"/>
  <c r="F63" i="11"/>
  <c r="F67" i="11"/>
  <c r="F71" i="11"/>
  <c r="F75" i="11"/>
  <c r="F79" i="11"/>
  <c r="F83" i="11"/>
  <c r="F87" i="11"/>
  <c r="F91" i="11"/>
  <c r="F95" i="11"/>
  <c r="F99" i="11"/>
  <c r="F103" i="11"/>
  <c r="F107" i="11"/>
  <c r="F111" i="11"/>
  <c r="F115" i="11"/>
  <c r="F119" i="11"/>
  <c r="F123" i="11"/>
  <c r="F127" i="11"/>
  <c r="F131" i="11"/>
  <c r="F135" i="11"/>
  <c r="F139" i="11"/>
  <c r="F144" i="11"/>
  <c r="F148" i="11"/>
  <c r="F152" i="11"/>
  <c r="F156" i="11"/>
  <c r="F160" i="11"/>
  <c r="F164" i="11"/>
  <c r="F168" i="11"/>
  <c r="F172" i="11"/>
  <c r="F176" i="11"/>
  <c r="F180" i="11"/>
  <c r="F184" i="11"/>
  <c r="F188" i="11"/>
  <c r="F192" i="11"/>
  <c r="F196" i="11"/>
  <c r="F200" i="11"/>
  <c r="F204" i="11"/>
  <c r="F208" i="11"/>
  <c r="F212" i="11"/>
  <c r="F216" i="11"/>
  <c r="F220" i="11"/>
  <c r="F224" i="11"/>
  <c r="F228" i="11"/>
  <c r="F232" i="11"/>
  <c r="F236" i="11"/>
  <c r="G147" i="11"/>
  <c r="F147" i="11"/>
  <c r="G151" i="11"/>
  <c r="F151" i="11"/>
  <c r="G155" i="11"/>
  <c r="F155" i="11"/>
  <c r="G171" i="11"/>
  <c r="F171" i="11"/>
  <c r="G175" i="11"/>
  <c r="F175" i="11"/>
  <c r="G187" i="11"/>
  <c r="F187" i="11"/>
  <c r="G199" i="11"/>
  <c r="F199" i="11"/>
  <c r="G215" i="11"/>
  <c r="F215" i="11"/>
  <c r="G219" i="11"/>
  <c r="F219" i="11"/>
  <c r="G235" i="11"/>
  <c r="F235" i="11"/>
  <c r="G243" i="11"/>
  <c r="F243" i="11"/>
  <c r="G251" i="11"/>
  <c r="F251" i="11"/>
  <c r="G259" i="11"/>
  <c r="F259" i="11"/>
  <c r="G267" i="11"/>
  <c r="F267" i="11"/>
  <c r="G275" i="11"/>
  <c r="F275" i="11"/>
  <c r="G283" i="11"/>
  <c r="F283" i="11"/>
  <c r="G287" i="11"/>
  <c r="F287" i="11"/>
  <c r="G299" i="11"/>
  <c r="F299" i="11"/>
  <c r="G303" i="11"/>
  <c r="F303" i="11"/>
  <c r="G221" i="10"/>
  <c r="F221" i="10"/>
  <c r="G225" i="10"/>
  <c r="F225" i="10"/>
  <c r="G229" i="10"/>
  <c r="F229" i="10"/>
  <c r="G233" i="10"/>
  <c r="F233" i="10"/>
  <c r="G237" i="10"/>
  <c r="F237" i="10"/>
  <c r="G241" i="10"/>
  <c r="F241" i="10"/>
  <c r="G245" i="10"/>
  <c r="F245" i="10"/>
  <c r="G249" i="10"/>
  <c r="F249" i="10"/>
  <c r="G253" i="10"/>
  <c r="F253" i="10"/>
  <c r="G257" i="10"/>
  <c r="F257" i="10"/>
  <c r="G261" i="10"/>
  <c r="F261" i="10"/>
  <c r="G265" i="10"/>
  <c r="F265" i="10"/>
  <c r="G269" i="10"/>
  <c r="F269" i="10"/>
  <c r="G273" i="10"/>
  <c r="F273" i="10"/>
  <c r="G277" i="10"/>
  <c r="F277" i="10"/>
  <c r="G281" i="10"/>
  <c r="F281" i="10"/>
  <c r="G285" i="10"/>
  <c r="F285" i="10"/>
  <c r="G289" i="10"/>
  <c r="F289" i="10"/>
  <c r="G293" i="10"/>
  <c r="F293" i="10"/>
  <c r="G297" i="10"/>
  <c r="F297" i="10"/>
  <c r="G301" i="10"/>
  <c r="F301" i="10"/>
  <c r="F15" i="10"/>
  <c r="F19" i="10"/>
  <c r="F23" i="10"/>
  <c r="F27" i="10"/>
  <c r="F31" i="10"/>
  <c r="F35" i="10"/>
  <c r="F39" i="10"/>
  <c r="F43" i="10"/>
  <c r="F47" i="10"/>
  <c r="F51" i="10"/>
  <c r="F55" i="10"/>
  <c r="F59" i="10"/>
  <c r="F63" i="10"/>
  <c r="F67" i="10"/>
  <c r="F71" i="10"/>
  <c r="F75" i="10"/>
  <c r="F79" i="10"/>
  <c r="F83" i="10"/>
  <c r="F87" i="10"/>
  <c r="F91" i="10"/>
  <c r="F95" i="10"/>
  <c r="F99" i="10"/>
  <c r="F103" i="10"/>
  <c r="F107" i="10"/>
  <c r="F111" i="10"/>
  <c r="F115" i="10"/>
  <c r="F119" i="10"/>
  <c r="F122" i="10"/>
  <c r="G125" i="10"/>
  <c r="F127" i="10"/>
  <c r="F130" i="10"/>
  <c r="G133" i="10"/>
  <c r="F135" i="10"/>
  <c r="F138" i="10"/>
  <c r="G141" i="10"/>
  <c r="F143" i="10"/>
  <c r="F146" i="10"/>
  <c r="G149" i="10"/>
  <c r="F151" i="10"/>
  <c r="F154" i="10"/>
  <c r="G157" i="10"/>
  <c r="F159" i="10"/>
  <c r="F162" i="10"/>
  <c r="G165" i="10"/>
  <c r="F167" i="10"/>
  <c r="F170" i="10"/>
  <c r="G173" i="10"/>
  <c r="F175" i="10"/>
  <c r="F178" i="10"/>
  <c r="G181" i="10"/>
  <c r="F183" i="10"/>
  <c r="F186" i="10"/>
  <c r="G189" i="10"/>
  <c r="F191" i="10"/>
  <c r="F194" i="10"/>
  <c r="G197" i="10"/>
  <c r="F199" i="10"/>
  <c r="F202" i="10"/>
  <c r="G205" i="10"/>
  <c r="G207" i="10"/>
  <c r="G209" i="10"/>
  <c r="G211" i="10"/>
  <c r="F305" i="10"/>
  <c r="F309" i="10"/>
  <c r="F313" i="10"/>
  <c r="F317" i="10"/>
  <c r="F321" i="10"/>
  <c r="F325" i="10"/>
  <c r="F329" i="10"/>
  <c r="F333" i="10"/>
  <c r="F337" i="10"/>
  <c r="F341" i="10"/>
  <c r="F345" i="10"/>
  <c r="F349" i="10"/>
  <c r="F353" i="10"/>
  <c r="F357" i="10"/>
  <c r="F361" i="10"/>
  <c r="F365" i="10"/>
  <c r="F369" i="10"/>
  <c r="F373" i="10"/>
  <c r="F377" i="10"/>
  <c r="F381" i="10"/>
  <c r="F385" i="10"/>
  <c r="F389" i="10"/>
  <c r="F393" i="10"/>
  <c r="F397" i="10"/>
  <c r="F401" i="10"/>
  <c r="F405" i="10"/>
  <c r="F409" i="10"/>
  <c r="F413" i="10"/>
  <c r="F417" i="10"/>
  <c r="F421" i="10"/>
  <c r="F425" i="10"/>
  <c r="F429" i="10"/>
  <c r="F433" i="10"/>
  <c r="F437" i="10"/>
  <c r="F441" i="10"/>
  <c r="F445" i="10"/>
  <c r="G497" i="10"/>
  <c r="G499" i="10"/>
  <c r="F507" i="10"/>
  <c r="G507" i="10"/>
  <c r="F511" i="10"/>
  <c r="G511" i="10"/>
  <c r="F515" i="10"/>
  <c r="G515" i="10"/>
  <c r="F519" i="10"/>
  <c r="G519" i="10"/>
  <c r="F523" i="10"/>
  <c r="G523" i="10"/>
  <c r="F527" i="10"/>
  <c r="G527" i="10"/>
  <c r="G489" i="10"/>
  <c r="G491" i="10"/>
  <c r="G505" i="10"/>
  <c r="G531" i="10"/>
  <c r="G535" i="10"/>
  <c r="G539" i="10"/>
  <c r="G543" i="10"/>
  <c r="G547" i="10"/>
  <c r="G551" i="10"/>
  <c r="G555" i="10"/>
  <c r="G559" i="10"/>
  <c r="G563" i="10"/>
  <c r="G567" i="10"/>
  <c r="G571" i="10"/>
  <c r="G575" i="10"/>
  <c r="G579" i="10"/>
  <c r="G583" i="10"/>
  <c r="G587" i="10"/>
  <c r="G591" i="10"/>
  <c r="G595" i="10"/>
  <c r="G599" i="10"/>
  <c r="G603" i="10"/>
  <c r="G607" i="10"/>
  <c r="G611" i="10"/>
  <c r="F585" i="10"/>
  <c r="F589" i="10"/>
  <c r="F593" i="10"/>
  <c r="F597" i="10"/>
  <c r="F601" i="10"/>
  <c r="F605" i="10"/>
  <c r="F609" i="10"/>
  <c r="F613" i="10"/>
  <c r="G17" i="9"/>
  <c r="G21" i="9"/>
  <c r="G25" i="9"/>
  <c r="G29" i="9"/>
  <c r="G33" i="9"/>
  <c r="G37" i="9"/>
  <c r="G41" i="9"/>
  <c r="G45" i="9"/>
  <c r="G49" i="9"/>
  <c r="G53" i="9"/>
  <c r="G57" i="9"/>
  <c r="G61" i="9"/>
  <c r="G65" i="9"/>
  <c r="G69" i="9"/>
  <c r="G73" i="9"/>
  <c r="G77" i="9"/>
  <c r="G81" i="9"/>
  <c r="G85" i="9"/>
  <c r="G89" i="9"/>
  <c r="G93" i="9"/>
  <c r="G97" i="9"/>
  <c r="F18" i="9"/>
  <c r="F22" i="9"/>
  <c r="F26" i="9"/>
  <c r="F30" i="9"/>
  <c r="F34" i="9"/>
  <c r="F38" i="9"/>
  <c r="F42" i="9"/>
  <c r="F46" i="9"/>
  <c r="F50" i="9"/>
  <c r="F54" i="9"/>
  <c r="F58" i="9"/>
  <c r="F62" i="9"/>
  <c r="F66" i="9"/>
  <c r="F70" i="9"/>
  <c r="F74" i="9"/>
  <c r="F78" i="9"/>
  <c r="F101" i="9"/>
  <c r="G102" i="9"/>
  <c r="F105" i="9"/>
  <c r="G106" i="9"/>
  <c r="F109" i="9"/>
  <c r="G110" i="9"/>
  <c r="F113" i="9"/>
  <c r="G114" i="9"/>
  <c r="F117" i="9"/>
  <c r="G118" i="9"/>
  <c r="F121" i="9"/>
  <c r="G122" i="9"/>
  <c r="F125" i="9"/>
  <c r="G126" i="9"/>
  <c r="F129" i="9"/>
  <c r="G130" i="9"/>
  <c r="F133" i="9"/>
  <c r="G134" i="9"/>
  <c r="F137" i="9"/>
  <c r="G138" i="9"/>
  <c r="F141" i="9"/>
  <c r="G142" i="9"/>
  <c r="F145" i="9"/>
  <c r="G146" i="9"/>
  <c r="F149" i="9"/>
  <c r="G150" i="9"/>
  <c r="F153" i="9"/>
  <c r="G154" i="9"/>
  <c r="F157" i="9"/>
  <c r="G158" i="9"/>
  <c r="F161" i="9"/>
  <c r="G162" i="9"/>
  <c r="F165" i="9"/>
  <c r="G166" i="9"/>
  <c r="F169" i="9"/>
  <c r="G170" i="9"/>
  <c r="F173" i="9"/>
  <c r="G174" i="9"/>
  <c r="F177" i="9"/>
  <c r="G178" i="9"/>
  <c r="F181" i="9"/>
  <c r="G182" i="9"/>
  <c r="F185" i="9"/>
  <c r="G186" i="9"/>
  <c r="F189" i="9"/>
  <c r="G190" i="9"/>
  <c r="F193" i="9"/>
  <c r="G194" i="9"/>
  <c r="F197" i="9"/>
  <c r="G198" i="9"/>
  <c r="F201" i="9"/>
  <c r="G202" i="9"/>
  <c r="F205" i="9"/>
  <c r="G206" i="9"/>
  <c r="F209" i="9"/>
  <c r="G210" i="9"/>
  <c r="F213" i="9"/>
  <c r="G214" i="9"/>
  <c r="F217" i="9"/>
  <c r="G218" i="9"/>
  <c r="F221" i="9"/>
  <c r="G222" i="9"/>
  <c r="F225" i="9"/>
  <c r="G226" i="9"/>
  <c r="F229" i="9"/>
  <c r="G230" i="9"/>
  <c r="F233" i="9"/>
  <c r="G234" i="9"/>
  <c r="F237" i="9"/>
  <c r="G238" i="9"/>
  <c r="F241" i="9"/>
  <c r="G242" i="9"/>
  <c r="F245" i="9"/>
  <c r="G246" i="9"/>
  <c r="F249" i="9"/>
  <c r="G250" i="9"/>
  <c r="F253" i="9"/>
  <c r="G254" i="9"/>
  <c r="F257" i="9"/>
  <c r="G258" i="9"/>
  <c r="F261" i="9"/>
  <c r="G262" i="9"/>
  <c r="F265" i="9"/>
  <c r="G266" i="9"/>
  <c r="F100" i="9"/>
  <c r="F104" i="9"/>
  <c r="F108" i="9"/>
  <c r="F112" i="9"/>
  <c r="F116" i="9"/>
  <c r="F120" i="9"/>
  <c r="F124" i="9"/>
  <c r="F128" i="9"/>
  <c r="F132" i="9"/>
  <c r="F136" i="9"/>
  <c r="F140" i="9"/>
  <c r="F144" i="9"/>
  <c r="F148" i="9"/>
  <c r="F152" i="9"/>
  <c r="F156" i="9"/>
  <c r="F160" i="9"/>
  <c r="F164" i="9"/>
  <c r="F168" i="9"/>
  <c r="F172" i="9"/>
  <c r="F176" i="9"/>
  <c r="F180" i="9"/>
  <c r="F184" i="9"/>
  <c r="F188" i="9"/>
  <c r="F192" i="9"/>
  <c r="F196" i="9"/>
  <c r="F200" i="9"/>
  <c r="F204" i="9"/>
  <c r="F208" i="9"/>
  <c r="F212" i="9"/>
  <c r="F216" i="9"/>
  <c r="F220" i="9"/>
  <c r="F224" i="9"/>
  <c r="F228" i="9"/>
  <c r="F232" i="9"/>
  <c r="F236" i="9"/>
  <c r="F240" i="9"/>
  <c r="F244" i="9"/>
  <c r="F248" i="9"/>
  <c r="F252" i="9"/>
  <c r="F256" i="9"/>
  <c r="F260" i="9"/>
  <c r="F264" i="9"/>
  <c r="F99" i="9"/>
  <c r="F103" i="9"/>
  <c r="F107" i="9"/>
  <c r="F111" i="9"/>
  <c r="F115" i="9"/>
  <c r="F119" i="9"/>
  <c r="F123" i="9"/>
  <c r="F127" i="9"/>
  <c r="F131" i="9"/>
  <c r="F135" i="9"/>
  <c r="F139" i="9"/>
  <c r="F143" i="9"/>
  <c r="F147" i="9"/>
  <c r="F151" i="9"/>
  <c r="F155" i="9"/>
  <c r="F159" i="9"/>
  <c r="F163" i="9"/>
  <c r="F167" i="9"/>
  <c r="F171" i="9"/>
  <c r="F175" i="9"/>
  <c r="F179" i="9"/>
  <c r="F183" i="9"/>
  <c r="F187" i="9"/>
  <c r="F191" i="9"/>
  <c r="F195" i="9"/>
  <c r="F199" i="9"/>
  <c r="F203" i="9"/>
  <c r="F207" i="9"/>
  <c r="F211" i="9"/>
  <c r="F215" i="9"/>
  <c r="F219" i="9"/>
  <c r="F223" i="9"/>
  <c r="F227" i="9"/>
  <c r="F231" i="9"/>
  <c r="F235" i="9"/>
  <c r="F239" i="9"/>
  <c r="F243" i="9"/>
  <c r="F247" i="9"/>
  <c r="F251" i="9"/>
  <c r="F255" i="9"/>
  <c r="F259" i="9"/>
  <c r="F263" i="9"/>
  <c r="F267" i="9"/>
  <c r="G44" i="8"/>
  <c r="F44" i="8"/>
  <c r="G52" i="8"/>
  <c r="F52" i="8"/>
  <c r="G68" i="8"/>
  <c r="F68" i="8"/>
  <c r="G84" i="8"/>
  <c r="F84" i="8"/>
  <c r="G88" i="8"/>
  <c r="F88" i="8"/>
  <c r="G108" i="8"/>
  <c r="F108" i="8"/>
  <c r="G112" i="8"/>
  <c r="F112" i="8"/>
  <c r="G116" i="8"/>
  <c r="F116" i="8"/>
  <c r="G120" i="8"/>
  <c r="F120" i="8"/>
  <c r="G124" i="8"/>
  <c r="F124" i="8"/>
  <c r="G128" i="8"/>
  <c r="F128" i="8"/>
  <c r="G213" i="8"/>
  <c r="F213" i="8"/>
  <c r="F17" i="8"/>
  <c r="F21" i="8"/>
  <c r="F25" i="8"/>
  <c r="F29" i="8"/>
  <c r="F33" i="8"/>
  <c r="G140" i="8"/>
  <c r="F140" i="8"/>
  <c r="G144" i="8"/>
  <c r="F144" i="8"/>
  <c r="G162" i="8"/>
  <c r="F162" i="8"/>
  <c r="G170" i="8"/>
  <c r="F170" i="8"/>
  <c r="G178" i="8"/>
  <c r="F178" i="8"/>
  <c r="G210" i="8"/>
  <c r="F210" i="8"/>
  <c r="G242" i="8"/>
  <c r="F242" i="8"/>
  <c r="G274" i="8"/>
  <c r="F274" i="8"/>
  <c r="G306" i="8"/>
  <c r="F306" i="8"/>
  <c r="G325" i="8"/>
  <c r="F325" i="8"/>
  <c r="G60" i="8"/>
  <c r="F60" i="8"/>
  <c r="G80" i="8"/>
  <c r="F80" i="8"/>
  <c r="G92" i="8"/>
  <c r="F92" i="8"/>
  <c r="G104" i="8"/>
  <c r="F104" i="8"/>
  <c r="G181" i="8"/>
  <c r="F181" i="8"/>
  <c r="G309" i="8"/>
  <c r="F309" i="8"/>
  <c r="G148" i="8"/>
  <c r="F148" i="8"/>
  <c r="G152" i="8"/>
  <c r="F152" i="8"/>
  <c r="G156" i="8"/>
  <c r="F156" i="8"/>
  <c r="G197" i="8"/>
  <c r="F197" i="8"/>
  <c r="G229" i="8"/>
  <c r="F229" i="8"/>
  <c r="G261" i="8"/>
  <c r="F261" i="8"/>
  <c r="G293" i="8"/>
  <c r="F293" i="8"/>
  <c r="G322" i="8"/>
  <c r="F322" i="8"/>
  <c r="G36" i="8"/>
  <c r="F36" i="8"/>
  <c r="G40" i="8"/>
  <c r="F40" i="8"/>
  <c r="G48" i="8"/>
  <c r="F48" i="8"/>
  <c r="G56" i="8"/>
  <c r="F56" i="8"/>
  <c r="G64" i="8"/>
  <c r="F64" i="8"/>
  <c r="G72" i="8"/>
  <c r="F72" i="8"/>
  <c r="G76" i="8"/>
  <c r="F76" i="8"/>
  <c r="G96" i="8"/>
  <c r="F96" i="8"/>
  <c r="G100" i="8"/>
  <c r="F100" i="8"/>
  <c r="G132" i="8"/>
  <c r="F132" i="8"/>
  <c r="G136" i="8"/>
  <c r="F136" i="8"/>
  <c r="F165" i="8"/>
  <c r="G165" i="8"/>
  <c r="F173" i="8"/>
  <c r="G173" i="8"/>
  <c r="G245" i="8"/>
  <c r="F245" i="8"/>
  <c r="G277" i="8"/>
  <c r="F277" i="8"/>
  <c r="G32" i="8"/>
  <c r="F32" i="8"/>
  <c r="F141" i="8"/>
  <c r="G159" i="8"/>
  <c r="F159" i="8"/>
  <c r="G167" i="8"/>
  <c r="F167" i="8"/>
  <c r="G175" i="8"/>
  <c r="F175" i="8"/>
  <c r="G194" i="8"/>
  <c r="F194" i="8"/>
  <c r="G226" i="8"/>
  <c r="F226" i="8"/>
  <c r="G258" i="8"/>
  <c r="F258" i="8"/>
  <c r="G290" i="8"/>
  <c r="F290" i="8"/>
  <c r="G185" i="8"/>
  <c r="F185" i="8"/>
  <c r="G201" i="8"/>
  <c r="F201" i="8"/>
  <c r="G217" i="8"/>
  <c r="F217" i="8"/>
  <c r="G233" i="8"/>
  <c r="F233" i="8"/>
  <c r="G249" i="8"/>
  <c r="F249" i="8"/>
  <c r="G265" i="8"/>
  <c r="F265" i="8"/>
  <c r="G281" i="8"/>
  <c r="F281" i="8"/>
  <c r="G297" i="8"/>
  <c r="F297" i="8"/>
  <c r="G313" i="8"/>
  <c r="F313" i="8"/>
  <c r="F182" i="8"/>
  <c r="G189" i="8"/>
  <c r="F189" i="8"/>
  <c r="F198" i="8"/>
  <c r="G205" i="8"/>
  <c r="F205" i="8"/>
  <c r="F214" i="8"/>
  <c r="G221" i="8"/>
  <c r="F221" i="8"/>
  <c r="F230" i="8"/>
  <c r="G237" i="8"/>
  <c r="F237" i="8"/>
  <c r="F246" i="8"/>
  <c r="G253" i="8"/>
  <c r="F253" i="8"/>
  <c r="F262" i="8"/>
  <c r="G269" i="8"/>
  <c r="F269" i="8"/>
  <c r="F278" i="8"/>
  <c r="G285" i="8"/>
  <c r="F285" i="8"/>
  <c r="F294" i="8"/>
  <c r="G301" i="8"/>
  <c r="F301" i="8"/>
  <c r="F310" i="8"/>
  <c r="G317" i="8"/>
  <c r="F317" i="8"/>
  <c r="F326" i="8"/>
  <c r="G193" i="8"/>
  <c r="F193" i="8"/>
  <c r="G209" i="8"/>
  <c r="F209" i="8"/>
  <c r="G225" i="8"/>
  <c r="F225" i="8"/>
  <c r="G241" i="8"/>
  <c r="F241" i="8"/>
  <c r="G257" i="8"/>
  <c r="F257" i="8"/>
  <c r="G273" i="8"/>
  <c r="F273" i="8"/>
  <c r="G289" i="8"/>
  <c r="F289" i="8"/>
  <c r="G305" i="8"/>
  <c r="F305" i="8"/>
  <c r="F314" i="8"/>
  <c r="G321" i="8"/>
  <c r="F321" i="8"/>
  <c r="G113" i="7"/>
  <c r="F113" i="7"/>
  <c r="G121" i="7"/>
  <c r="F121" i="7"/>
  <c r="G137" i="7"/>
  <c r="F137" i="7"/>
  <c r="G125" i="7"/>
  <c r="F125" i="7"/>
  <c r="G33" i="7"/>
  <c r="F35" i="7"/>
  <c r="G37" i="7"/>
  <c r="F39" i="7"/>
  <c r="G41" i="7"/>
  <c r="F43" i="7"/>
  <c r="G45" i="7"/>
  <c r="G133" i="7"/>
  <c r="F133" i="7"/>
  <c r="G36" i="7"/>
  <c r="G40" i="7"/>
  <c r="G44" i="7"/>
  <c r="G109" i="7"/>
  <c r="F109" i="7"/>
  <c r="G117" i="7"/>
  <c r="F117" i="7"/>
  <c r="G129" i="7"/>
  <c r="F129" i="7"/>
  <c r="F108" i="7"/>
  <c r="F112" i="7"/>
  <c r="F116" i="7"/>
  <c r="F120" i="7"/>
  <c r="F124" i="7"/>
  <c r="F128" i="7"/>
  <c r="F132" i="7"/>
  <c r="F136" i="7"/>
  <c r="F140" i="7"/>
  <c r="F117" i="6"/>
  <c r="F121" i="6"/>
  <c r="F125" i="6"/>
  <c r="F129" i="6"/>
  <c r="F133" i="6"/>
  <c r="F137" i="6"/>
  <c r="F141" i="6"/>
  <c r="F145" i="6"/>
  <c r="F149" i="6"/>
  <c r="F153" i="6"/>
  <c r="F157" i="6"/>
  <c r="F161" i="6"/>
  <c r="F165" i="6"/>
  <c r="F169" i="6"/>
  <c r="F173" i="6"/>
  <c r="F177" i="6"/>
  <c r="F181" i="6"/>
  <c r="F185" i="6"/>
  <c r="F116" i="6"/>
  <c r="F120" i="6"/>
  <c r="F124" i="6"/>
  <c r="F128" i="6"/>
  <c r="F132" i="6"/>
  <c r="F136" i="6"/>
  <c r="F140" i="6"/>
  <c r="F144" i="6"/>
  <c r="F148" i="6"/>
  <c r="F152" i="6"/>
  <c r="F156" i="6"/>
  <c r="F160" i="6"/>
  <c r="F164" i="6"/>
  <c r="F168" i="6"/>
  <c r="F172" i="6"/>
  <c r="F176" i="6"/>
  <c r="F180" i="6"/>
  <c r="F184" i="6"/>
  <c r="F117" i="5"/>
  <c r="F121" i="5"/>
  <c r="F125" i="5"/>
  <c r="F129" i="5"/>
  <c r="F133" i="5"/>
  <c r="F137" i="5"/>
  <c r="F141" i="5"/>
  <c r="F145" i="5"/>
  <c r="F149" i="5"/>
  <c r="F153" i="5"/>
  <c r="F157" i="5"/>
  <c r="F161" i="5"/>
  <c r="F165" i="5"/>
  <c r="F169" i="5"/>
  <c r="F173" i="5"/>
  <c r="F177" i="5"/>
  <c r="F181" i="5"/>
  <c r="F185" i="5"/>
  <c r="F116" i="5"/>
  <c r="F120" i="5"/>
  <c r="F124" i="5"/>
  <c r="F128" i="5"/>
  <c r="F132" i="5"/>
  <c r="F136" i="5"/>
  <c r="F140" i="5"/>
  <c r="F144" i="5"/>
  <c r="F148" i="5"/>
  <c r="F152" i="5"/>
  <c r="F156" i="5"/>
  <c r="F160" i="5"/>
  <c r="F164" i="5"/>
  <c r="F168" i="5"/>
  <c r="F172" i="5"/>
  <c r="F176" i="5"/>
  <c r="F180" i="5"/>
  <c r="F184" i="5"/>
  <c r="K209" i="3" l="1"/>
  <c r="J209" i="3"/>
  <c r="K208" i="3"/>
  <c r="J208" i="3"/>
  <c r="K207" i="3"/>
  <c r="J207" i="3"/>
  <c r="K206" i="3"/>
  <c r="J206" i="3"/>
  <c r="K205" i="3"/>
  <c r="J205" i="3"/>
  <c r="K204" i="3"/>
  <c r="J204" i="3"/>
  <c r="K203" i="3"/>
  <c r="J203" i="3"/>
  <c r="K202" i="3"/>
  <c r="J202" i="3"/>
  <c r="K201" i="3"/>
  <c r="J201" i="3"/>
  <c r="K200" i="3"/>
  <c r="J200" i="3"/>
  <c r="K199" i="3"/>
  <c r="J199" i="3"/>
  <c r="K198" i="3"/>
  <c r="J198" i="3"/>
  <c r="K197" i="3"/>
  <c r="J197" i="3"/>
  <c r="K196" i="3"/>
  <c r="J196" i="3"/>
  <c r="K195" i="3"/>
  <c r="J195" i="3"/>
  <c r="K194" i="3"/>
  <c r="J194" i="3"/>
  <c r="K193" i="3"/>
  <c r="J193" i="3"/>
  <c r="K192" i="3"/>
  <c r="J192" i="3"/>
  <c r="K191" i="3"/>
  <c r="J191" i="3"/>
  <c r="K190" i="3"/>
  <c r="J190" i="3"/>
  <c r="K189" i="3"/>
  <c r="J189" i="3"/>
  <c r="K188" i="3"/>
  <c r="J188" i="3"/>
  <c r="K187" i="3"/>
  <c r="J187" i="3"/>
  <c r="K186" i="3"/>
  <c r="J186" i="3"/>
  <c r="K185" i="3"/>
  <c r="J185" i="3"/>
  <c r="K184" i="3"/>
  <c r="J184" i="3"/>
  <c r="K183" i="3"/>
  <c r="J183" i="3"/>
  <c r="K182" i="3"/>
  <c r="J182" i="3"/>
  <c r="K181" i="3"/>
  <c r="J181" i="3"/>
  <c r="K180" i="3"/>
  <c r="J180" i="3"/>
  <c r="K179" i="3"/>
  <c r="J179" i="3"/>
  <c r="K178" i="3"/>
  <c r="J178" i="3"/>
  <c r="K177" i="3"/>
  <c r="J177" i="3"/>
  <c r="K176" i="3"/>
  <c r="J176" i="3"/>
  <c r="K175" i="3"/>
  <c r="J175" i="3"/>
  <c r="K174" i="3"/>
  <c r="J174" i="3"/>
  <c r="K173" i="3"/>
  <c r="J173" i="3"/>
  <c r="K172" i="3"/>
  <c r="J172" i="3"/>
  <c r="K171" i="3"/>
  <c r="J171" i="3"/>
  <c r="K170" i="3"/>
  <c r="J170" i="3"/>
  <c r="K169" i="3"/>
  <c r="J169" i="3"/>
  <c r="K168" i="3"/>
  <c r="J168" i="3"/>
  <c r="K167" i="3"/>
  <c r="J167" i="3"/>
  <c r="K166" i="3"/>
  <c r="J166" i="3"/>
  <c r="K165" i="3"/>
  <c r="J165" i="3"/>
  <c r="K164" i="3"/>
  <c r="J164" i="3"/>
  <c r="K163" i="3"/>
  <c r="J163" i="3"/>
  <c r="K162" i="3"/>
  <c r="J162" i="3"/>
  <c r="K161" i="3"/>
  <c r="J161" i="3"/>
  <c r="K160" i="3"/>
  <c r="J160" i="3"/>
  <c r="K159" i="3"/>
  <c r="J159" i="3"/>
  <c r="K158" i="3"/>
  <c r="J158" i="3"/>
  <c r="K157" i="3"/>
  <c r="J157" i="3"/>
  <c r="K156" i="3"/>
  <c r="J156" i="3"/>
  <c r="K155" i="3"/>
  <c r="J155" i="3"/>
  <c r="K154" i="3"/>
  <c r="J154" i="3"/>
  <c r="K153" i="3"/>
  <c r="J153" i="3"/>
  <c r="K152" i="3"/>
  <c r="J152" i="3"/>
  <c r="K151" i="3"/>
  <c r="J151" i="3"/>
  <c r="K150" i="3"/>
  <c r="J150" i="3"/>
  <c r="K149" i="3"/>
  <c r="J149" i="3"/>
  <c r="K147" i="3"/>
  <c r="J147" i="3"/>
  <c r="K146" i="3"/>
  <c r="J146" i="3"/>
  <c r="K145" i="3"/>
  <c r="J145" i="3"/>
  <c r="K144" i="3"/>
  <c r="J144" i="3"/>
  <c r="K143" i="3"/>
  <c r="J143" i="3"/>
  <c r="K142" i="3"/>
  <c r="J142" i="3"/>
  <c r="K141" i="3"/>
  <c r="J141" i="3"/>
  <c r="K140" i="3"/>
  <c r="J140" i="3"/>
  <c r="K139" i="3"/>
  <c r="J139" i="3"/>
  <c r="K138" i="3"/>
  <c r="J138" i="3"/>
  <c r="K137" i="3"/>
  <c r="J137" i="3"/>
  <c r="K136" i="3"/>
  <c r="J136" i="3"/>
  <c r="K135" i="3"/>
  <c r="J135" i="3"/>
  <c r="K134" i="3"/>
  <c r="J134" i="3"/>
  <c r="K133" i="3"/>
  <c r="J133" i="3"/>
  <c r="K132" i="3"/>
  <c r="J132" i="3"/>
  <c r="K131" i="3"/>
  <c r="J131" i="3"/>
  <c r="K130" i="3"/>
  <c r="J130" i="3"/>
  <c r="K129" i="3"/>
  <c r="J129" i="3"/>
  <c r="K128" i="3"/>
  <c r="J128" i="3"/>
  <c r="K127" i="3"/>
  <c r="J127" i="3"/>
  <c r="K126" i="3"/>
  <c r="J126" i="3"/>
  <c r="K125" i="3"/>
  <c r="J125" i="3"/>
  <c r="K124" i="3"/>
  <c r="J124" i="3"/>
  <c r="K123" i="3"/>
  <c r="J123" i="3"/>
  <c r="K122" i="3"/>
  <c r="J122" i="3"/>
  <c r="K121" i="3"/>
  <c r="J121" i="3"/>
  <c r="K120" i="3"/>
  <c r="J120" i="3"/>
  <c r="K119" i="3"/>
  <c r="J119" i="3"/>
  <c r="K118" i="3"/>
  <c r="J118" i="3"/>
  <c r="K117" i="3"/>
  <c r="J117" i="3"/>
  <c r="K116" i="3"/>
  <c r="J116" i="3"/>
  <c r="K115" i="3"/>
  <c r="J115" i="3"/>
  <c r="K114" i="3"/>
  <c r="J114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0" i="3"/>
  <c r="J20" i="3"/>
  <c r="K19" i="3"/>
  <c r="J19" i="3"/>
  <c r="K18" i="3"/>
  <c r="J18" i="3"/>
  <c r="K17" i="3"/>
  <c r="J17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J74" i="2"/>
  <c r="I74" i="2"/>
  <c r="J73" i="2"/>
  <c r="I73" i="2"/>
  <c r="J72" i="2"/>
  <c r="I72" i="2"/>
  <c r="J71" i="2"/>
  <c r="I71" i="2"/>
  <c r="J70" i="2"/>
  <c r="I70" i="2"/>
  <c r="J67" i="2"/>
  <c r="I67" i="2"/>
  <c r="J65" i="2"/>
  <c r="I65" i="2"/>
  <c r="J62" i="2"/>
  <c r="I62" i="2"/>
  <c r="J60" i="2"/>
  <c r="I60" i="2"/>
  <c r="J58" i="2"/>
  <c r="I58" i="2"/>
  <c r="J57" i="2"/>
  <c r="I57" i="2"/>
  <c r="J55" i="2"/>
  <c r="I55" i="2"/>
  <c r="J53" i="2"/>
  <c r="I53" i="2"/>
  <c r="J52" i="2"/>
  <c r="I52" i="2"/>
  <c r="J50" i="2"/>
  <c r="I50" i="2"/>
  <c r="J49" i="2"/>
  <c r="I49" i="2"/>
  <c r="J48" i="2"/>
  <c r="I48" i="2"/>
  <c r="J47" i="2"/>
  <c r="I47" i="2"/>
  <c r="J46" i="2"/>
  <c r="I46" i="2"/>
  <c r="J43" i="2"/>
  <c r="I43" i="2"/>
  <c r="J42" i="2"/>
  <c r="I42" i="2"/>
  <c r="J41" i="2"/>
  <c r="I41" i="2"/>
  <c r="J40" i="2"/>
  <c r="I40" i="2"/>
  <c r="J39" i="2"/>
  <c r="I39" i="2"/>
  <c r="J37" i="2"/>
  <c r="I37" i="2"/>
  <c r="J36" i="2"/>
  <c r="I36" i="2"/>
  <c r="J31" i="2"/>
  <c r="I31" i="2"/>
  <c r="J30" i="2"/>
  <c r="I30" i="2"/>
  <c r="J25" i="2"/>
  <c r="I25" i="2"/>
  <c r="J19" i="2"/>
  <c r="I19" i="2"/>
  <c r="J12" i="2"/>
  <c r="I12" i="2"/>
  <c r="J6" i="2"/>
  <c r="I6" i="2"/>
</calcChain>
</file>

<file path=xl/sharedStrings.xml><?xml version="1.0" encoding="utf-8"?>
<sst xmlns="http://schemas.openxmlformats.org/spreadsheetml/2006/main" count="1812" uniqueCount="747">
  <si>
    <t>Krajské normativy pro rozpis rozpočtu přímých výdajů regionálního školství Plzeňského kraje na rok 2019</t>
  </si>
  <si>
    <t>x</t>
  </si>
  <si>
    <t xml:space="preserve">Ukazatel prům. počtu výkonů připadající na 1 zaměstnance </t>
  </si>
  <si>
    <t>Ukaz. průměr. výše měsíčního platu</t>
  </si>
  <si>
    <t>Základní částka</t>
  </si>
  <si>
    <t>z toho</t>
  </si>
  <si>
    <t>§/ písm</t>
  </si>
  <si>
    <t>sk</t>
  </si>
  <si>
    <t>no</t>
  </si>
  <si>
    <t>Jednotka výkonu dle vyhlášky č. 492/2005 Sb., o krajských normativech</t>
  </si>
  <si>
    <t>Np</t>
  </si>
  <si>
    <t>No</t>
  </si>
  <si>
    <t>PP - ped.</t>
  </si>
  <si>
    <t>PO - nep.</t>
  </si>
  <si>
    <t>Základní částka na jednotku výkonu</t>
  </si>
  <si>
    <t>MP</t>
  </si>
  <si>
    <t xml:space="preserve">ONIV </t>
  </si>
  <si>
    <t>§</t>
  </si>
  <si>
    <t>druh školy, zařízení/obor vzdělání</t>
  </si>
  <si>
    <t xml:space="preserve">pedagogického </t>
  </si>
  <si>
    <t xml:space="preserve">nepedagogického </t>
  </si>
  <si>
    <t>Kč</t>
  </si>
  <si>
    <t>k</t>
  </si>
  <si>
    <t>§ 1)</t>
  </si>
  <si>
    <t>m</t>
  </si>
  <si>
    <t>Předškolní vzdělávání</t>
  </si>
  <si>
    <t>a)</t>
  </si>
  <si>
    <t>a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</si>
  <si>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</si>
  <si>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t>b</t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</si>
  <si>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13 do 18 </t>
    </r>
    <r>
      <rPr>
        <sz val="10"/>
        <rFont val="Arial CE"/>
        <family val="2"/>
        <charset val="238"/>
      </rPr>
      <t>dětí včetně, jde-li o dítě ve třídě (škole) s celodenním provozem</t>
    </r>
  </si>
  <si>
    <r>
      <t>2,4*x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-1</t>
    </r>
  </si>
  <si>
    <r>
      <t xml:space="preserve"> -0,0005*x</t>
    </r>
    <r>
      <rPr>
        <b/>
        <vertAlign val="superscript"/>
        <sz val="9"/>
        <rFont val="Arial CE"/>
        <charset val="238"/>
      </rPr>
      <t xml:space="preserve">2 </t>
    </r>
    <r>
      <rPr>
        <b/>
        <sz val="9"/>
        <rFont val="Arial CE"/>
        <charset val="238"/>
      </rPr>
      <t>+0,1103*x+35,00</t>
    </r>
  </si>
  <si>
    <t>příloha 1</t>
  </si>
  <si>
    <t>c</t>
  </si>
  <si>
    <r>
      <t xml:space="preserve">dítě mateřské školy </t>
    </r>
    <r>
      <rPr>
        <b/>
        <sz val="10"/>
        <rFont val="Arial CE"/>
        <family val="2"/>
        <charset val="238"/>
      </rPr>
      <t>od 19 do 29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</si>
  <si>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charset val="238"/>
      </rPr>
      <t>-1,5</t>
    </r>
  </si>
  <si>
    <r>
      <t xml:space="preserve"> -0,0005*x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 xml:space="preserve"> +0,1103*x+35,00</t>
    </r>
  </si>
  <si>
    <t>d</t>
  </si>
  <si>
    <r>
      <t xml:space="preserve">dítě mateřské školy </t>
    </r>
    <r>
      <rPr>
        <b/>
        <sz val="10"/>
        <rFont val="Arial CE"/>
        <family val="2"/>
        <charset val="238"/>
      </rPr>
      <t>od 30 do 56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</si>
  <si>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t>Ln(x)+8</t>
  </si>
  <si>
    <t>e</t>
  </si>
  <si>
    <r>
      <t xml:space="preserve">dítě mateřské školy </t>
    </r>
    <r>
      <rPr>
        <b/>
        <sz val="10"/>
        <rFont val="Arial CE"/>
        <charset val="238"/>
      </rPr>
      <t>o</t>
    </r>
    <r>
      <rPr>
        <b/>
        <sz val="10"/>
        <rFont val="Arial CE"/>
        <family val="2"/>
        <charset val="238"/>
      </rPr>
      <t>d 57 do 110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</si>
  <si>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t>0,0098*x+11,5</t>
  </si>
  <si>
    <t>f</t>
  </si>
  <si>
    <r>
      <t xml:space="preserve">mateřská škola </t>
    </r>
    <r>
      <rPr>
        <b/>
        <sz val="10"/>
        <rFont val="Arial CE"/>
        <family val="2"/>
        <charset val="238"/>
      </rPr>
      <t>od 111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</si>
  <si>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t>0,004*x+12,2</t>
  </si>
  <si>
    <t>g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</si>
  <si>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</si>
  <si>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t>h</t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</si>
  <si>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</si>
  <si>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>2*(2,4*x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-1)</t>
    </r>
  </si>
  <si>
    <r>
      <t>2*(-0,0005*x</t>
    </r>
    <r>
      <rPr>
        <b/>
        <vertAlign val="superscript"/>
        <sz val="9"/>
        <rFont val="Arial CE"/>
        <family val="2"/>
        <charset val="238"/>
      </rPr>
      <t>2</t>
    </r>
    <r>
      <rPr>
        <b/>
        <sz val="9"/>
        <rFont val="Arial CE"/>
        <family val="2"/>
        <charset val="238"/>
      </rPr>
      <t>+0,1103*x +31,00)</t>
    </r>
  </si>
  <si>
    <t>příloha 1a</t>
  </si>
  <si>
    <t>i</t>
  </si>
  <si>
    <r>
      <t xml:space="preserve">dítě mateřské školy </t>
    </r>
    <r>
      <rPr>
        <b/>
        <sz val="10"/>
        <rFont val="Arial CE"/>
        <family val="2"/>
        <charset val="238"/>
      </rPr>
      <t>od 19 do 29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</si>
  <si>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>2*(3,89*x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charset val="238"/>
      </rPr>
      <t>-1,5</t>
    </r>
    <r>
      <rPr>
        <b/>
        <sz val="9"/>
        <rFont val="Arial CE"/>
        <family val="2"/>
        <charset val="238"/>
      </rPr>
      <t>)</t>
    </r>
  </si>
  <si>
    <t>j</t>
  </si>
  <si>
    <r>
      <t xml:space="preserve">dítě mateřské školy </t>
    </r>
    <r>
      <rPr>
        <b/>
        <sz val="10"/>
        <rFont val="Arial CE"/>
        <family val="2"/>
        <charset val="238"/>
      </rPr>
      <t>od 30 do 56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</si>
  <si>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t>2*(Ln(x)+8,2)</t>
  </si>
  <si>
    <r>
      <t xml:space="preserve">dítě mateřské školy </t>
    </r>
    <r>
      <rPr>
        <b/>
        <sz val="10"/>
        <rFont val="Arial CE"/>
        <family val="2"/>
        <charset val="238"/>
      </rPr>
      <t>od 57 do 110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</si>
  <si>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t>2*(0,0098*x+11,5)</t>
  </si>
  <si>
    <t>l</t>
  </si>
  <si>
    <r>
      <t xml:space="preserve">dítě mateřské školy </t>
    </r>
    <r>
      <rPr>
        <b/>
        <sz val="10"/>
        <rFont val="Arial CE"/>
        <family val="2"/>
        <charset val="238"/>
      </rPr>
      <t>od 111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</si>
  <si>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t>2*(0,004*x+12,2)</t>
  </si>
  <si>
    <t>z</t>
  </si>
  <si>
    <t>Základní vzdělávání</t>
  </si>
  <si>
    <t>e)</t>
  </si>
  <si>
    <r>
      <t xml:space="preserve">žák základní školy, </t>
    </r>
    <r>
      <rPr>
        <b/>
        <sz val="10"/>
        <rFont val="Arial"/>
        <family val="2"/>
      </rPr>
      <t>do 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</si>
  <si>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10 do 15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</si>
  <si>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4,7*Ln(x)-3,78</t>
  </si>
  <si>
    <r>
      <t>0,94*(-0,00285*x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+0,62285*x+17,497)</t>
    </r>
  </si>
  <si>
    <t>příloha 2</t>
  </si>
  <si>
    <r>
      <t xml:space="preserve">žák základní školy, </t>
    </r>
    <r>
      <rPr>
        <b/>
        <sz val="10"/>
        <rFont val="Arial"/>
        <family val="2"/>
      </rPr>
      <t>od 16 do 21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</si>
  <si>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3,91*Ln(x*0,51)+1,06</t>
  </si>
  <si>
    <r>
      <t>0,94*(-0,00285*x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 xml:space="preserve"> +0,62285*x+17,497)</t>
    </r>
  </si>
  <si>
    <r>
      <t>žák základní školy, o</t>
    </r>
    <r>
      <rPr>
        <b/>
        <sz val="10"/>
        <rFont val="Arial"/>
        <family val="2"/>
      </rPr>
      <t>d 22 do 60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</si>
  <si>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2,98*Ln(x*0,86)+1,6</t>
  </si>
  <si>
    <r>
      <t xml:space="preserve">žák základní školy, </t>
    </r>
    <r>
      <rPr>
        <b/>
        <sz val="10"/>
        <rFont val="Arial"/>
        <family val="2"/>
      </rPr>
      <t>od 61 do 99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</si>
  <si>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t>13,64+0,04*x-2,53</t>
  </si>
  <si>
    <t>f)</t>
  </si>
  <si>
    <t>příloha 2a</t>
  </si>
  <si>
    <t>0,022*x+14,445</t>
  </si>
  <si>
    <t>0,0045*x+18,455</t>
  </si>
  <si>
    <t>0,007*x+17,63</t>
  </si>
  <si>
    <t>g)</t>
  </si>
  <si>
    <t>n</t>
  </si>
  <si>
    <r>
      <t xml:space="preserve"> -0,000009*x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+0,118*x +0,15</t>
    </r>
  </si>
  <si>
    <t>příloha 2b</t>
  </si>
  <si>
    <t>o</t>
  </si>
  <si>
    <t>0,0094*x+11,0</t>
  </si>
  <si>
    <t>p</t>
  </si>
  <si>
    <t>0,01*x+11,07</t>
  </si>
  <si>
    <t>q</t>
  </si>
  <si>
    <t>0,0095*x+11,18</t>
  </si>
  <si>
    <t>r</t>
  </si>
  <si>
    <t>f,g)</t>
  </si>
  <si>
    <t>y</t>
  </si>
  <si>
    <r>
      <t>0,928*(-0,0000491*x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 xml:space="preserve"> +0,0818939*x+34,00)</t>
    </r>
  </si>
  <si>
    <t>příloha 2c</t>
  </si>
  <si>
    <t>h)</t>
  </si>
  <si>
    <t>t</t>
  </si>
  <si>
    <t>žák v základní škole speciální</t>
  </si>
  <si>
    <t>k)</t>
  </si>
  <si>
    <t>u</t>
  </si>
  <si>
    <t>žák kursu pro získání základního vzdělání</t>
  </si>
  <si>
    <t>s)</t>
  </si>
  <si>
    <t>v</t>
  </si>
  <si>
    <t>dítě v přípravném stupni ZŠ speciální</t>
  </si>
  <si>
    <t>i)</t>
  </si>
  <si>
    <t>w</t>
  </si>
  <si>
    <t>dítě v přípravné třídě ZŠ pro děti v posledním roce před zahájením povinné školní docházky</t>
  </si>
  <si>
    <t>l)</t>
  </si>
  <si>
    <t>Základní umělecké školy</t>
  </si>
  <si>
    <t>žák základní umělecké školy v hudebním oboru s individuální výukou</t>
  </si>
  <si>
    <t>žák základní umělecké školy v hudebním oboru s kolektivní výukou</t>
  </si>
  <si>
    <t xml:space="preserve">žák základní umělecké školy ve výtvarném oboru </t>
  </si>
  <si>
    <t>žák základní umělecké školy v tanečním oboru</t>
  </si>
  <si>
    <t>žák základní umělecké školy v literárně dramatickém oboru</t>
  </si>
  <si>
    <t>r)</t>
  </si>
  <si>
    <t>Školní družina - žák ve školní družině</t>
  </si>
  <si>
    <t>1,12233*Ln(x)+26,078</t>
  </si>
  <si>
    <t>příloha3</t>
  </si>
  <si>
    <t>příloha 3</t>
  </si>
  <si>
    <t>q)</t>
  </si>
  <si>
    <t>Školní klub - žák ve školním klubu</t>
  </si>
  <si>
    <t>p)</t>
  </si>
  <si>
    <t>Středisko pro volný čas dětí a mládeže (SVČ) - žák, student ve SVČ</t>
  </si>
  <si>
    <t>t)</t>
  </si>
  <si>
    <t>Školní stravování</t>
  </si>
  <si>
    <t>t),  2)</t>
  </si>
  <si>
    <r>
      <t xml:space="preserve">  -0,0009*x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 xml:space="preserve"> +0,2862*x+19</t>
    </r>
  </si>
  <si>
    <t>příloha 4</t>
  </si>
  <si>
    <t>t),  1)</t>
  </si>
  <si>
    <t xml:space="preserve">0,89 Korekce výkonů dle odst. 10) §4 vyhlášky </t>
  </si>
  <si>
    <t>10,899*Ln(x)+x/150-3</t>
  </si>
  <si>
    <t>příloha 4a</t>
  </si>
  <si>
    <t>t),  3)</t>
  </si>
  <si>
    <t>(10,899*Ln(x) +x/200)*0,5-1,5</t>
  </si>
  <si>
    <t>příloha 4b</t>
  </si>
  <si>
    <t>t),  4)</t>
  </si>
  <si>
    <t>(10,899*Ln(x) +x/200)*1,667</t>
  </si>
  <si>
    <t>příloha 4c</t>
  </si>
  <si>
    <t>Domovy mládeže</t>
  </si>
  <si>
    <t>u),  1)</t>
  </si>
  <si>
    <t>0,73*(6,558*Ln(x)-4)</t>
  </si>
  <si>
    <t>příloha 5</t>
  </si>
  <si>
    <t>u),  2)</t>
  </si>
  <si>
    <t xml:space="preserve">1 ubytovaný v domově mládeže, který se zároveň vzdělává ve vyšší odborné škole </t>
  </si>
  <si>
    <t>1,11*(1,1233*Ln(x)+17)</t>
  </si>
  <si>
    <t>příloha 5a</t>
  </si>
  <si>
    <t>Internáty</t>
  </si>
  <si>
    <t>v),  1)</t>
  </si>
  <si>
    <t>1 ubytovaný  dle § 1, písm.v) odst. 1)</t>
  </si>
  <si>
    <t>v),  2)</t>
  </si>
  <si>
    <t>1 ubytovaný  dle § 1, písm.v) odst. 2)</t>
  </si>
  <si>
    <t xml:space="preserve">w)  </t>
  </si>
  <si>
    <t>Dětský domov</t>
  </si>
  <si>
    <t>n)</t>
  </si>
  <si>
    <t>Pedagogicko-psychologická poradna (PPP) - dítě, žák, student</t>
  </si>
  <si>
    <t>Speciální pedagogické centrum (SPC)</t>
  </si>
  <si>
    <t xml:space="preserve">Ukazatel prům. počtu výkonů na 1 zaměstnance </t>
  </si>
  <si>
    <t>Normativy pro obory středních škol 2019</t>
  </si>
  <si>
    <t>Obor</t>
  </si>
  <si>
    <t>kmenobor</t>
  </si>
  <si>
    <t>kmzamer</t>
  </si>
  <si>
    <t>vzděl</t>
  </si>
  <si>
    <t>Obor - název</t>
  </si>
  <si>
    <t>Průměr. plat Ped.</t>
  </si>
  <si>
    <t>Průměr. plat Neped.</t>
  </si>
  <si>
    <t>ZČ na jedn. výkonu</t>
  </si>
  <si>
    <t>obor vzdělání</t>
  </si>
  <si>
    <t>Gymnázia</t>
  </si>
  <si>
    <t>7941K41</t>
  </si>
  <si>
    <t>7941K</t>
  </si>
  <si>
    <t>41</t>
  </si>
  <si>
    <t>K</t>
  </si>
  <si>
    <t>Gymnázium (4-leté)</t>
  </si>
  <si>
    <t>7942K41</t>
  </si>
  <si>
    <t>7942K</t>
  </si>
  <si>
    <t>Gymnázium se sportovní přípravou (4-leté)</t>
  </si>
  <si>
    <t>7941K61</t>
  </si>
  <si>
    <t>61</t>
  </si>
  <si>
    <t>Gymnázium  (6leté) - nižší stupeň</t>
  </si>
  <si>
    <t>Gymnázium  (6leté) - vyšší stupeň</t>
  </si>
  <si>
    <t>7943K61</t>
  </si>
  <si>
    <t>7943K</t>
  </si>
  <si>
    <t>Dvojjazyčné gymnázium  (6leté) - nižší stupeň</t>
  </si>
  <si>
    <t>Dvojjazyčné gymnázium  (6leté) - vyšší stupeň</t>
  </si>
  <si>
    <t>7941K610</t>
  </si>
  <si>
    <t>610</t>
  </si>
  <si>
    <t>Gymnázium - vybrané předměty v cizím jazyce (6leté) - nižší stupeň</t>
  </si>
  <si>
    <t>Gymnázium - vybrané předměty v cizím jazyce (6leté) - vyšší stupeň</t>
  </si>
  <si>
    <t>7941K81</t>
  </si>
  <si>
    <t>81</t>
  </si>
  <si>
    <t>Gymnázium (8leté) - nižší stupeň</t>
  </si>
  <si>
    <t>Gymnázium (8leté) - vyšší stupeň</t>
  </si>
  <si>
    <t>Konzervatoř</t>
  </si>
  <si>
    <t>8244P01</t>
  </si>
  <si>
    <t>8244P</t>
  </si>
  <si>
    <t>01</t>
  </si>
  <si>
    <t>P</t>
  </si>
  <si>
    <t>Hudba</t>
  </si>
  <si>
    <t>Hudba (kombin. studium)</t>
  </si>
  <si>
    <t>8245P01</t>
  </si>
  <si>
    <t>8245P</t>
  </si>
  <si>
    <t>Zpěv</t>
  </si>
  <si>
    <t>Zpěv (kombin. studium)</t>
  </si>
  <si>
    <t>VOŠ</t>
  </si>
  <si>
    <t>2641N06</t>
  </si>
  <si>
    <t>2641N</t>
  </si>
  <si>
    <t>06</t>
  </si>
  <si>
    <t>N</t>
  </si>
  <si>
    <t>Elektrotechnika v inteligentních stavbách</t>
  </si>
  <si>
    <t>2647N19</t>
  </si>
  <si>
    <t>2647N</t>
  </si>
  <si>
    <t>19</t>
  </si>
  <si>
    <t>2647N19 - Správce počítačových sítí</t>
  </si>
  <si>
    <t>2647N22</t>
  </si>
  <si>
    <t>22</t>
  </si>
  <si>
    <t>2647N22 - Informatika ve firemní praxi</t>
  </si>
  <si>
    <t>3641N04</t>
  </si>
  <si>
    <t>3641N</t>
  </si>
  <si>
    <t>04</t>
  </si>
  <si>
    <t>3641N04 - Stavebnictví</t>
  </si>
  <si>
    <t>3741N03</t>
  </si>
  <si>
    <t>3741N</t>
  </si>
  <si>
    <t>03</t>
  </si>
  <si>
    <t>3741N03 - Provoz a ekonomika dopravy</t>
  </si>
  <si>
    <t>5341N11</t>
  </si>
  <si>
    <t>5341N</t>
  </si>
  <si>
    <t>11</t>
  </si>
  <si>
    <t>5341N11 - Diplomovaná všeobecná sestra</t>
  </si>
  <si>
    <t>5341N11 - Diplomovaná všeobecná sestra (kombin. studium)</t>
  </si>
  <si>
    <t>5341N21</t>
  </si>
  <si>
    <t>21</t>
  </si>
  <si>
    <t>5341N21 - Diplomovaný zdravotnický záchranář</t>
  </si>
  <si>
    <t>5341N31</t>
  </si>
  <si>
    <t>31</t>
  </si>
  <si>
    <t>5341N31 - Diplomovaná dentální hygienistka</t>
  </si>
  <si>
    <t>5341N41</t>
  </si>
  <si>
    <t>5341N41 - Diplomovaný nutriční terapeut</t>
  </si>
  <si>
    <t>5341N41 - Diplomovaný nutriční terapeut (kombin. studium)</t>
  </si>
  <si>
    <t>5341N51</t>
  </si>
  <si>
    <t>51</t>
  </si>
  <si>
    <t>5341N51 - Diplomovaná dětská sestra</t>
  </si>
  <si>
    <t>5343N11</t>
  </si>
  <si>
    <t>5343N</t>
  </si>
  <si>
    <t>5343N11 - Diplomovaný farmaceutický asistent</t>
  </si>
  <si>
    <t>5343N21</t>
  </si>
  <si>
    <t>5343N21 - Diplomovaný zdravotní laborant</t>
  </si>
  <si>
    <t>5344N11</t>
  </si>
  <si>
    <t>5344N</t>
  </si>
  <si>
    <t>5344N11 - Diplomovaný zubní technik</t>
  </si>
  <si>
    <t>6341N03</t>
  </si>
  <si>
    <t>6341N</t>
  </si>
  <si>
    <t xml:space="preserve">6341N03- Marketing                                                                       </t>
  </si>
  <si>
    <t>6341N22</t>
  </si>
  <si>
    <t xml:space="preserve">6341N22 - Účetnictví a daně                                                               </t>
  </si>
  <si>
    <t>6341N22 - Účetnictví a daně  (kombin. studium)</t>
  </si>
  <si>
    <t>7532N01</t>
  </si>
  <si>
    <t>7532N</t>
  </si>
  <si>
    <t>7532N01 - Sociální práce</t>
  </si>
  <si>
    <t xml:space="preserve">7532N01 - Sociální práce (kombin. studium)                                        </t>
  </si>
  <si>
    <t>Střední škola - teoretické vyučování</t>
  </si>
  <si>
    <t>7862C01</t>
  </si>
  <si>
    <t>7862C</t>
  </si>
  <si>
    <t>C</t>
  </si>
  <si>
    <t>7862C01 - Praktická škola jednoletá</t>
  </si>
  <si>
    <t>7862C02</t>
  </si>
  <si>
    <t>02</t>
  </si>
  <si>
    <t>7862C02 - Praktická škola dvouletá</t>
  </si>
  <si>
    <t>2351E01</t>
  </si>
  <si>
    <t>2351E</t>
  </si>
  <si>
    <t>E</t>
  </si>
  <si>
    <t xml:space="preserve">2351E01 - Strojírenské práce                                                              </t>
  </si>
  <si>
    <t>2651E01</t>
  </si>
  <si>
    <t>2651E</t>
  </si>
  <si>
    <t>2651E01 - Elektrotechnické a strojně montážní práce</t>
  </si>
  <si>
    <t>2857E01</t>
  </si>
  <si>
    <t>2857E</t>
  </si>
  <si>
    <t>2857E01 - Keramická výroba</t>
  </si>
  <si>
    <t>2951E01</t>
  </si>
  <si>
    <t>2951E</t>
  </si>
  <si>
    <t xml:space="preserve">2951E01 - Potravinářská výroba                                                            </t>
  </si>
  <si>
    <t>3657E01</t>
  </si>
  <si>
    <t>3657E</t>
  </si>
  <si>
    <t>3657E01 - Malířské a natěračské práce</t>
  </si>
  <si>
    <t>3664E01</t>
  </si>
  <si>
    <t>3664E</t>
  </si>
  <si>
    <t xml:space="preserve">3664E01 - Tesařské práce                                                                  </t>
  </si>
  <si>
    <t>3667E01</t>
  </si>
  <si>
    <t>3667E</t>
  </si>
  <si>
    <t xml:space="preserve">3667E01 - Zednické práce                                                                  </t>
  </si>
  <si>
    <t>4152E01</t>
  </si>
  <si>
    <t>4152E</t>
  </si>
  <si>
    <t xml:space="preserve">4152E01 - Zahradnické práce                                                               </t>
  </si>
  <si>
    <t>4152E02</t>
  </si>
  <si>
    <t>4152E02 - Zahradnická výroba</t>
  </si>
  <si>
    <t>4155E01</t>
  </si>
  <si>
    <t>4155E</t>
  </si>
  <si>
    <t xml:space="preserve">4155E01 - Opravářské práce                                                                </t>
  </si>
  <si>
    <t>6551E01</t>
  </si>
  <si>
    <t>6551E</t>
  </si>
  <si>
    <t xml:space="preserve">6551E01 - Stravovací a ubytovací služby                                                   </t>
  </si>
  <si>
    <t>6651E01</t>
  </si>
  <si>
    <t>6651E</t>
  </si>
  <si>
    <t xml:space="preserve">6651E01 - Prodavačské práce                                                               </t>
  </si>
  <si>
    <t>6954E01</t>
  </si>
  <si>
    <t>6954E</t>
  </si>
  <si>
    <t xml:space="preserve">6954E01 - Provozní služby                                                                 </t>
  </si>
  <si>
    <t>7541E01</t>
  </si>
  <si>
    <t>7541E</t>
  </si>
  <si>
    <t xml:space="preserve">7541E01 - Pečovatelské služby                                                             </t>
  </si>
  <si>
    <t>2351H01</t>
  </si>
  <si>
    <t>2351H</t>
  </si>
  <si>
    <t>H</t>
  </si>
  <si>
    <t xml:space="preserve">2351H01 - Strojní mechanik                                                                </t>
  </si>
  <si>
    <t>2355H01</t>
  </si>
  <si>
    <t>2355H</t>
  </si>
  <si>
    <t xml:space="preserve">2355H01 - Klempiř                                                                         </t>
  </si>
  <si>
    <t>2355H02</t>
  </si>
  <si>
    <t xml:space="preserve">2355H02 - Karosář                                                                         </t>
  </si>
  <si>
    <t>2356H01</t>
  </si>
  <si>
    <t>2356H</t>
  </si>
  <si>
    <t>2356H01 - Obráběč kovů</t>
  </si>
  <si>
    <t>2361H01</t>
  </si>
  <si>
    <t>2361H</t>
  </si>
  <si>
    <t xml:space="preserve">2361H01 - Autolakýrník                                                                    </t>
  </si>
  <si>
    <t>2368H01</t>
  </si>
  <si>
    <t>2368H</t>
  </si>
  <si>
    <t>2368H01 - Mechanik opravář motorových vozidel</t>
  </si>
  <si>
    <t>2651H01</t>
  </si>
  <si>
    <t>2651H</t>
  </si>
  <si>
    <t>2651H01 - Elektrikář</t>
  </si>
  <si>
    <t>2651H02</t>
  </si>
  <si>
    <t>2651H02 - Elektrikář - silnoproud</t>
  </si>
  <si>
    <t>2652H01</t>
  </si>
  <si>
    <t>2652H</t>
  </si>
  <si>
    <t xml:space="preserve">2652H01 - Elektromechanik pro zařízení a přístroje                                        </t>
  </si>
  <si>
    <t>2657H01</t>
  </si>
  <si>
    <t>2657H</t>
  </si>
  <si>
    <t>2657H01 - Autoelektrikář</t>
  </si>
  <si>
    <t>2659H01</t>
  </si>
  <si>
    <t>2659H</t>
  </si>
  <si>
    <t>2659H01 - Spojový mechanik</t>
  </si>
  <si>
    <t>2857H01</t>
  </si>
  <si>
    <t>2857H</t>
  </si>
  <si>
    <t xml:space="preserve">2857H01 - Výrobce a dekoratér keramiky                                                    </t>
  </si>
  <si>
    <t>2953H01</t>
  </si>
  <si>
    <t>2953H</t>
  </si>
  <si>
    <t>2953H01 - Pekař</t>
  </si>
  <si>
    <t>2954H01</t>
  </si>
  <si>
    <t>2954H</t>
  </si>
  <si>
    <t xml:space="preserve">2954H01 - Cukrář                                                                          </t>
  </si>
  <si>
    <t>2956H01</t>
  </si>
  <si>
    <t>2956H</t>
  </si>
  <si>
    <t>2956H01 - Řezník - uzenář</t>
  </si>
  <si>
    <t>3356H01</t>
  </si>
  <si>
    <t>3356H</t>
  </si>
  <si>
    <t>3356H01 - Truhlář</t>
  </si>
  <si>
    <t>3359H01</t>
  </si>
  <si>
    <t>3359H</t>
  </si>
  <si>
    <t>3359H01 - Čalouník</t>
  </si>
  <si>
    <t>3652H01</t>
  </si>
  <si>
    <t>3652H</t>
  </si>
  <si>
    <t>3652H01 - Instalatér</t>
  </si>
  <si>
    <t>3664H01</t>
  </si>
  <si>
    <t>3664H</t>
  </si>
  <si>
    <t>3664H01 - Tesař</t>
  </si>
  <si>
    <t>3667H01</t>
  </si>
  <si>
    <t>3667H</t>
  </si>
  <si>
    <t>3667H01 - Zedník</t>
  </si>
  <si>
    <t>3667H02</t>
  </si>
  <si>
    <t>3667H02 - Kamnář</t>
  </si>
  <si>
    <t>3751H01</t>
  </si>
  <si>
    <t>3751H</t>
  </si>
  <si>
    <t>3751H01 - Manipulant poštovního provozu a přepravy</t>
  </si>
  <si>
    <t>3752H01</t>
  </si>
  <si>
    <t>3752H</t>
  </si>
  <si>
    <t>3752H01 - Železničář</t>
  </si>
  <si>
    <t>3941H01</t>
  </si>
  <si>
    <t>3941H</t>
  </si>
  <si>
    <t>3941H01 - Malíř a lakýrník</t>
  </si>
  <si>
    <t>4151H01</t>
  </si>
  <si>
    <t>4151H</t>
  </si>
  <si>
    <t>4151H01 - Zemědělec - farmář</t>
  </si>
  <si>
    <t>4152H01</t>
  </si>
  <si>
    <t>4152H</t>
  </si>
  <si>
    <t>4152H0 - Zahradník</t>
  </si>
  <si>
    <t>4152H01 - Zahradník</t>
  </si>
  <si>
    <t>4155H01</t>
  </si>
  <si>
    <t>4155H</t>
  </si>
  <si>
    <t>4155H01 - Opravář zemědělských strojů</t>
  </si>
  <si>
    <t>4156H01</t>
  </si>
  <si>
    <t>4156H</t>
  </si>
  <si>
    <t xml:space="preserve">4156H01 - Lesní mechanizátor                                                              </t>
  </si>
  <si>
    <t>5341H01</t>
  </si>
  <si>
    <t>5341H</t>
  </si>
  <si>
    <t xml:space="preserve">5341H01 - Ošetřovatel                                                                     </t>
  </si>
  <si>
    <t>6551H01</t>
  </si>
  <si>
    <t>6551H</t>
  </si>
  <si>
    <t>6551H01 - Kuchař - číšník</t>
  </si>
  <si>
    <t>6651H01</t>
  </si>
  <si>
    <t>6651H</t>
  </si>
  <si>
    <t xml:space="preserve">6651H01 - Prodavač                                                                        </t>
  </si>
  <si>
    <t>6652H01</t>
  </si>
  <si>
    <t>6652H</t>
  </si>
  <si>
    <t>6652H01 - Aranžér</t>
  </si>
  <si>
    <t>6653H01</t>
  </si>
  <si>
    <t>6653H</t>
  </si>
  <si>
    <t>6653H01 - Operátor skladování</t>
  </si>
  <si>
    <t>6951H01</t>
  </si>
  <si>
    <t>6951H</t>
  </si>
  <si>
    <t>6951H01 - Kadeřník</t>
  </si>
  <si>
    <t>8251H01</t>
  </si>
  <si>
    <t>8251H</t>
  </si>
  <si>
    <t>8251H01 - Umělecký kovář a zámečník, pasíř</t>
  </si>
  <si>
    <t>2344L01</t>
  </si>
  <si>
    <t>2344L</t>
  </si>
  <si>
    <t>L-0</t>
  </si>
  <si>
    <t>2344L01 - Mechanik strojů a zařízení</t>
  </si>
  <si>
    <t>2345L01</t>
  </si>
  <si>
    <t>2345L</t>
  </si>
  <si>
    <t xml:space="preserve">2345L01 - Mechanik seřizovač                                                              </t>
  </si>
  <si>
    <t>2641L01</t>
  </si>
  <si>
    <t>2641L</t>
  </si>
  <si>
    <t xml:space="preserve">2641L01 - Mechanik elektrotechnik                                                         </t>
  </si>
  <si>
    <t>3941L01</t>
  </si>
  <si>
    <t>3941L</t>
  </si>
  <si>
    <t>3941L01 - Autotronik</t>
  </si>
  <si>
    <t>3941L02</t>
  </si>
  <si>
    <t xml:space="preserve">3941L02 - Mechanik instalatérských a elektrotechnických zařízení                          </t>
  </si>
  <si>
    <t>6541L01</t>
  </si>
  <si>
    <t>6541L</t>
  </si>
  <si>
    <t>6541L01 - Gastronomie</t>
  </si>
  <si>
    <t>6641L01</t>
  </si>
  <si>
    <t>6641L</t>
  </si>
  <si>
    <t>6641L01 - Obchodník</t>
  </si>
  <si>
    <t>6941L01</t>
  </si>
  <si>
    <t>6941L</t>
  </si>
  <si>
    <t xml:space="preserve">6941L01 - Kosmetické služby                                                               </t>
  </si>
  <si>
    <t>6941L02</t>
  </si>
  <si>
    <t>6941L02 - Masér sportovní a rekondiční</t>
  </si>
  <si>
    <t>8251L01</t>
  </si>
  <si>
    <t>8251L</t>
  </si>
  <si>
    <t xml:space="preserve">8251L01 - Uměleckořemeslné zpracování kovů                                                </t>
  </si>
  <si>
    <t>8251L02</t>
  </si>
  <si>
    <t xml:space="preserve">8251L02 - Uměleckořemeslné zpracování dřeva                                               </t>
  </si>
  <si>
    <t>8251L04</t>
  </si>
  <si>
    <t xml:space="preserve">8251L04 - Uměleckořemeslné zpracování kamene a keramiky                                   </t>
  </si>
  <si>
    <t>2343L51</t>
  </si>
  <si>
    <t>2343L</t>
  </si>
  <si>
    <t>L-5</t>
  </si>
  <si>
    <t>2343L51 - Provozní technika</t>
  </si>
  <si>
    <t>2641L52</t>
  </si>
  <si>
    <t>52</t>
  </si>
  <si>
    <t>2641L52 - Provozní elektrotechnika</t>
  </si>
  <si>
    <t>3342L51</t>
  </si>
  <si>
    <t>3342L</t>
  </si>
  <si>
    <t>3342L51 - Nábytkářská a dřevařská výroba</t>
  </si>
  <si>
    <t>3644L51</t>
  </si>
  <si>
    <t>3644L</t>
  </si>
  <si>
    <t>3644L51 - Stavební provoz</t>
  </si>
  <si>
    <t>6441L51</t>
  </si>
  <si>
    <t>6441L</t>
  </si>
  <si>
    <t xml:space="preserve">6441L51 - Podnikání                                                                       </t>
  </si>
  <si>
    <t>6541L51</t>
  </si>
  <si>
    <t>6541L51 - Gastronomie</t>
  </si>
  <si>
    <t>1601M01</t>
  </si>
  <si>
    <t>1601M</t>
  </si>
  <si>
    <t>M</t>
  </si>
  <si>
    <t>1601M01 - Ekologie a životní prostředí</t>
  </si>
  <si>
    <t>1820M01</t>
  </si>
  <si>
    <t>1820M</t>
  </si>
  <si>
    <t xml:space="preserve">1820M01 - Informační technologie                                                          </t>
  </si>
  <si>
    <t>2341M01</t>
  </si>
  <si>
    <t>2341M</t>
  </si>
  <si>
    <t>2341M01 - Strojírenství</t>
  </si>
  <si>
    <t>2345M01</t>
  </si>
  <si>
    <t>2345M</t>
  </si>
  <si>
    <t xml:space="preserve">2345M01 - Dopravní prostředky                                                             </t>
  </si>
  <si>
    <t>2641M01</t>
  </si>
  <si>
    <t>2641M</t>
  </si>
  <si>
    <t>2641M01 - Elektrotechnika</t>
  </si>
  <si>
    <t>2645M01</t>
  </si>
  <si>
    <t>2645M</t>
  </si>
  <si>
    <t xml:space="preserve">2645M01 - Telekomunikace                                                                  </t>
  </si>
  <si>
    <t>3143M01</t>
  </si>
  <si>
    <t>3143M</t>
  </si>
  <si>
    <t>3143M01 - Oděvnictví</t>
  </si>
  <si>
    <t>3646M01</t>
  </si>
  <si>
    <t>3646M</t>
  </si>
  <si>
    <t xml:space="preserve">3646M01 - Geodézie a katastr nemovitostí                                                  </t>
  </si>
  <si>
    <t>3647M01</t>
  </si>
  <si>
    <t>3647M</t>
  </si>
  <si>
    <t>3647M01 - Stavebnictví</t>
  </si>
  <si>
    <t>3741M01</t>
  </si>
  <si>
    <t>3741M</t>
  </si>
  <si>
    <t>3741M01 - Provoz a ekonomika dopravy</t>
  </si>
  <si>
    <t>3742M01</t>
  </si>
  <si>
    <t>3742M</t>
  </si>
  <si>
    <t xml:space="preserve">3742M01 - Logistické a finanční služby                                                    </t>
  </si>
  <si>
    <t>4141M01</t>
  </si>
  <si>
    <t>4141M</t>
  </si>
  <si>
    <t>4141M01 - Agropodnikání</t>
  </si>
  <si>
    <t>4145M01</t>
  </si>
  <si>
    <t>4145M</t>
  </si>
  <si>
    <t>4145M01 - Mechanizace a služby</t>
  </si>
  <si>
    <t>4341M01</t>
  </si>
  <si>
    <t>4341M</t>
  </si>
  <si>
    <t xml:space="preserve">4341M01 - Veterinářství                                                                   </t>
  </si>
  <si>
    <t>5341M01</t>
  </si>
  <si>
    <t>5341M</t>
  </si>
  <si>
    <t xml:space="preserve">5341M01 - Zdravotnický asistent                                                           </t>
  </si>
  <si>
    <t>5343M01</t>
  </si>
  <si>
    <t>5343M</t>
  </si>
  <si>
    <t>5343M01 - Laboratorní asistent</t>
  </si>
  <si>
    <t>5344M03</t>
  </si>
  <si>
    <t>5344M</t>
  </si>
  <si>
    <t>5344M03 - Asistent zubního technika</t>
  </si>
  <si>
    <t>6341M01</t>
  </si>
  <si>
    <t>6341M</t>
  </si>
  <si>
    <t>6341M01 - Obchodně podnikatelská činnost</t>
  </si>
  <si>
    <t>6341M02</t>
  </si>
  <si>
    <t>6341M02 - Obchodní akademie</t>
  </si>
  <si>
    <t>6542M01</t>
  </si>
  <si>
    <t>6542M</t>
  </si>
  <si>
    <t xml:space="preserve">6542M01 - Hotelnictví                                                                     </t>
  </si>
  <si>
    <t>6542M02</t>
  </si>
  <si>
    <t xml:space="preserve">6542M02 - Cestovní ruch                                                                   </t>
  </si>
  <si>
    <t>6843M01</t>
  </si>
  <si>
    <t>6843M</t>
  </si>
  <si>
    <t>6843M01 - Veřejnosprávní činnost</t>
  </si>
  <si>
    <t>7241M01</t>
  </si>
  <si>
    <t>7241M</t>
  </si>
  <si>
    <t xml:space="preserve">7241M01 - Informační služby                                                               </t>
  </si>
  <si>
    <t>7531M01</t>
  </si>
  <si>
    <t>7531M</t>
  </si>
  <si>
    <t>7531M01 - Předškolní,mimoškolní pedagogika</t>
  </si>
  <si>
    <t>7541M01</t>
  </si>
  <si>
    <t>7541M</t>
  </si>
  <si>
    <t xml:space="preserve">7541M01 - Sociální činnost                                                                </t>
  </si>
  <si>
    <t>7842M01</t>
  </si>
  <si>
    <t>7842M</t>
  </si>
  <si>
    <t>7842M01 - Technické lyceum</t>
  </si>
  <si>
    <t>7842M02</t>
  </si>
  <si>
    <t>7842M02 - Ekonomické lyceum</t>
  </si>
  <si>
    <t>7842M03</t>
  </si>
  <si>
    <t>7842M03 - Pedagogické lyceum</t>
  </si>
  <si>
    <t>7842M04</t>
  </si>
  <si>
    <t>7842M04 - Zdravotnické lyceum</t>
  </si>
  <si>
    <t>7842M05</t>
  </si>
  <si>
    <t>05</t>
  </si>
  <si>
    <t xml:space="preserve">7842M05 - Přírodovědné lyceum                                                             </t>
  </si>
  <si>
    <t>8241M05</t>
  </si>
  <si>
    <t>8241M</t>
  </si>
  <si>
    <t xml:space="preserve">8241M05 - Grafický design                                                                 </t>
  </si>
  <si>
    <t>8241M07</t>
  </si>
  <si>
    <t>07</t>
  </si>
  <si>
    <t xml:space="preserve">8241M07 - Modelářství a návrhářství oděvů                                                 </t>
  </si>
  <si>
    <t>8241M11</t>
  </si>
  <si>
    <t>8241M11 - Design interiéru</t>
  </si>
  <si>
    <t>8241M12</t>
  </si>
  <si>
    <t>12</t>
  </si>
  <si>
    <t xml:space="preserve">8241M12 - Výtvarné zpracování keramiky a porcelánu                                        </t>
  </si>
  <si>
    <t>8241M17</t>
  </si>
  <si>
    <t>17</t>
  </si>
  <si>
    <t>8241M17 - Multimediální tvorba</t>
  </si>
  <si>
    <t>Střední škola - praktické vyučování</t>
  </si>
  <si>
    <t>E-p</t>
  </si>
  <si>
    <t>H-p</t>
  </si>
  <si>
    <t>L-0p</t>
  </si>
  <si>
    <t xml:space="preserve">8251L01 - Uměleckořemeslné zpracování kovů </t>
  </si>
  <si>
    <t>Příplatky a opravné koeficienty</t>
  </si>
  <si>
    <t>koeficient</t>
  </si>
  <si>
    <t>v případě, že výuka je zajišťována jinou nežli denní formou:</t>
  </si>
  <si>
    <t xml:space="preserve">dálková forma </t>
  </si>
  <si>
    <t>večerní forma</t>
  </si>
  <si>
    <t>distanční forma</t>
  </si>
  <si>
    <t xml:space="preserve">V případě mateřské školy (ve třídě) s celodenním provozem dle § 4 odst. 4) vyhlášky o krajských normativech </t>
  </si>
  <si>
    <t>na dítě se stanovenou délkou pobytu odpovídajícímu polodennímu provozu</t>
  </si>
  <si>
    <t>V případě základní školy - dle § 41 školského zákona</t>
  </si>
  <si>
    <t>na žáka individuálně vzdělávaného</t>
  </si>
  <si>
    <t>V případě školy, v níž lze plnit povinnou školní docházku - dle § 38 školského zákona</t>
  </si>
  <si>
    <t>na žáka plnícího povinnou školní docházku v zahraničí</t>
  </si>
  <si>
    <t>V případě střední školy, konzervatoře, VOŠ (nejedná li se o případ mimořádně nadaných nebo se spec.vzděl.potřebami)</t>
  </si>
  <si>
    <t xml:space="preserve">na žáka vzdělávaného podle individuálního vzdělávacího plánu </t>
  </si>
  <si>
    <t>Rozdělení rozpočtu pro školní jídelnu</t>
  </si>
  <si>
    <t>ŠJ - vývařovnu:</t>
  </si>
  <si>
    <t>ŠJ -výdejnu:</t>
  </si>
  <si>
    <t xml:space="preserve">Počet jednotek výkonu ve školní jídelně dle § 1 písm. t) vyhlášky o krajských normativech </t>
  </si>
  <si>
    <t>Příplatky na zdravotní postižení dle § 3 vyhlášky:</t>
  </si>
  <si>
    <t>Příplatek je násobkem základní částky pro druhy zdravotního postižení, uvedené v § 3</t>
  </si>
  <si>
    <t>odst. 6a): (třídy, školy)</t>
  </si>
  <si>
    <t>lehké mentální postižení, závažné vady řeči, závažné vývojové poruchy učení a chování, závažné vývojové poruchy v MŠ, sluchové postižení, zrakové a tělesné postižení</t>
  </si>
  <si>
    <t>středně těžké mentální postižení, kategorie těžkého zdravotního postižení, postižení více vadami a autismem</t>
  </si>
  <si>
    <t>odst. 6c): (praktická škola)</t>
  </si>
  <si>
    <t>lehké a středně těžké mentální postižení, závažné vady řeči, závažné vývojové poruchy učení a chování, sluchové postižení, zrakové a tělesné postižení</t>
  </si>
  <si>
    <t>kategorie těžkého zdravotního postižení</t>
  </si>
  <si>
    <t>odst. 6d): (škola při zdravotnickém zařízení)</t>
  </si>
  <si>
    <t>odst. 6e,f): (školní družina ve třídě přípravného stupně ZŠ speciální a ZŠ speciální)</t>
  </si>
  <si>
    <t>odst. 6g): (školní družina v oddělení pouze pro žáky se zdravotním postižením</t>
  </si>
  <si>
    <t>pro druhy zdravotního postižení, uvedené v § 3</t>
  </si>
  <si>
    <t>odst. 6h): (ubytovaný se zdravotním postižením)</t>
  </si>
  <si>
    <t>1.</t>
  </si>
  <si>
    <t xml:space="preserve">Opravným koeficientem se základní částka vynásobí, bude uplatněn u těch škol a zařízení, kde je průměrný </t>
  </si>
  <si>
    <t>platový stupeň pedagogických pracovníků vyšší nebo nižší než dále uvedené krajské průměry.</t>
  </si>
  <si>
    <t>2.</t>
  </si>
  <si>
    <t>Krajské průměrné platové stupně za jednotlivé druhy škol a školských zařízení</t>
  </si>
  <si>
    <t>mateřské školy</t>
  </si>
  <si>
    <t>speciálně pedagogická centra</t>
  </si>
  <si>
    <t>základní školy</t>
  </si>
  <si>
    <t>školní družiny a školní kluby</t>
  </si>
  <si>
    <t>střední školy a VOŠ</t>
  </si>
  <si>
    <t>základní umělecké školy</t>
  </si>
  <si>
    <t>střediska volného času</t>
  </si>
  <si>
    <t>dětské domovy</t>
  </si>
  <si>
    <t>domovy mládeže a internáty</t>
  </si>
  <si>
    <t>3.</t>
  </si>
  <si>
    <t xml:space="preserve">Výše opravných koeficientů - podle výše rozdílové hodnoty(±) u školy v intervalu: </t>
  </si>
  <si>
    <t>rozdíl - do ±0,5 (včetně)</t>
  </si>
  <si>
    <t xml:space="preserve"> - není koeficient aplikován</t>
  </si>
  <si>
    <t xml:space="preserve">rozdíl - od ±0,5 do ±1,0 (včetně) - při nižším průměrném stupni je koeficient </t>
  </si>
  <si>
    <t xml:space="preserve">                                                    - při vyšším průměrném stupni je koeficient </t>
  </si>
  <si>
    <t xml:space="preserve">rozdíl - od ±1,0 do ±1,5 (včetně) - při nižším průměrném stupni je koeficient </t>
  </si>
  <si>
    <t xml:space="preserve">                                                 - při vyšším průměrném stupni je koeficient </t>
  </si>
  <si>
    <t xml:space="preserve">rozdíl - nad ±1,5                          - při nižším průměrném stupni je koeficient </t>
  </si>
  <si>
    <t>Příloha 1</t>
  </si>
  <si>
    <t>1 dítě v mateřské škole nebo třídě s celodenním provozem</t>
  </si>
  <si>
    <t>do 12 dětí</t>
  </si>
  <si>
    <t>od 13 do 18 dětí</t>
  </si>
  <si>
    <r>
      <t>2,4*x</t>
    </r>
    <r>
      <rPr>
        <b/>
        <vertAlign val="superscript"/>
        <sz val="10"/>
        <rFont val="Arial CE"/>
        <charset val="238"/>
      </rPr>
      <t>0,5</t>
    </r>
    <r>
      <rPr>
        <b/>
        <sz val="10"/>
        <rFont val="Arial CE"/>
        <family val="2"/>
        <charset val="238"/>
      </rPr>
      <t>-1</t>
    </r>
  </si>
  <si>
    <r>
      <t xml:space="preserve"> -0,0005*x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+0,1103*x+35,00</t>
    </r>
  </si>
  <si>
    <t>od 19 do 29 dětí</t>
  </si>
  <si>
    <r>
      <t>3,89*x</t>
    </r>
    <r>
      <rPr>
        <b/>
        <vertAlign val="superscript"/>
        <sz val="10"/>
        <rFont val="Arial CE"/>
        <charset val="238"/>
      </rPr>
      <t>0,355</t>
    </r>
    <r>
      <rPr>
        <b/>
        <sz val="10"/>
        <rFont val="Arial CE"/>
        <family val="2"/>
        <charset val="238"/>
      </rPr>
      <t>-1,5</t>
    </r>
  </si>
  <si>
    <t>od 30 do 56 dětí</t>
  </si>
  <si>
    <t>od 57 do 110 dětí</t>
  </si>
  <si>
    <t xml:space="preserve">od 111 </t>
  </si>
  <si>
    <t>počet dětí/ žáků</t>
  </si>
  <si>
    <t>PO - ost.</t>
  </si>
  <si>
    <t>do 12</t>
  </si>
  <si>
    <t>Krajské normativy pro rozpis rozpočtu přímých výdajů na rok 2019</t>
  </si>
  <si>
    <t>Příloha 1a</t>
  </si>
  <si>
    <t>1 dítě v mateřské škole nebo třídě s polodenním provozem</t>
  </si>
  <si>
    <r>
      <t>2*(2,4*x</t>
    </r>
    <r>
      <rPr>
        <b/>
        <vertAlign val="superscript"/>
        <sz val="10"/>
        <rFont val="Arial CE"/>
        <charset val="238"/>
      </rPr>
      <t>0,5</t>
    </r>
    <r>
      <rPr>
        <b/>
        <sz val="10"/>
        <rFont val="Arial CE"/>
        <charset val="238"/>
      </rPr>
      <t>-1</t>
    </r>
    <r>
      <rPr>
        <b/>
        <sz val="10"/>
        <rFont val="Arial CE"/>
        <family val="2"/>
        <charset val="238"/>
      </rPr>
      <t>)</t>
    </r>
  </si>
  <si>
    <r>
      <t>2*(-0,0005*x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family val="2"/>
        <charset val="238"/>
      </rPr>
      <t>+0,1103*x +31,00)</t>
    </r>
  </si>
  <si>
    <r>
      <t>2*(3,89*x</t>
    </r>
    <r>
      <rPr>
        <b/>
        <vertAlign val="superscript"/>
        <sz val="10"/>
        <rFont val="Arial CE"/>
        <charset val="238"/>
      </rPr>
      <t>0,355</t>
    </r>
    <r>
      <rPr>
        <b/>
        <sz val="10"/>
        <rFont val="Arial CE"/>
        <charset val="238"/>
      </rPr>
      <t>-1,5</t>
    </r>
    <r>
      <rPr>
        <b/>
        <sz val="10"/>
        <rFont val="Arial CE"/>
        <family val="2"/>
        <charset val="238"/>
      </rPr>
      <t>)</t>
    </r>
  </si>
  <si>
    <t>Příloha 2</t>
  </si>
  <si>
    <t>1 žák v základní škole tvořené pouze třídami prvního stupně</t>
  </si>
  <si>
    <t>do 9 žáků</t>
  </si>
  <si>
    <t>od 10 do 15 žáků</t>
  </si>
  <si>
    <r>
      <t>(-0,00285*x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+0,62285*x +17,497)*0,94</t>
    </r>
  </si>
  <si>
    <t>od 16 do 21 žáků</t>
  </si>
  <si>
    <t>od 22 do 60 žáků</t>
  </si>
  <si>
    <t>od 61 do 99 žáků</t>
  </si>
  <si>
    <t>od 100</t>
  </si>
  <si>
    <t>do 9</t>
  </si>
  <si>
    <t>Příloha 2a</t>
  </si>
  <si>
    <t>1 žák v prvním stupni základní školy tvořené oběma stupni</t>
  </si>
  <si>
    <t>Np - 1. st.</t>
  </si>
  <si>
    <t>do 88 žáků</t>
  </si>
  <si>
    <t>od 89 do 149 žáků</t>
  </si>
  <si>
    <r>
      <t>-0,00000622*x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+0,108211*x+2,2</t>
    </r>
  </si>
  <si>
    <t>od 150 do 230 žáků</t>
  </si>
  <si>
    <t>od 231 do 320 žáků</t>
  </si>
  <si>
    <t>od 321 do 399 žáků</t>
  </si>
  <si>
    <t>od 400</t>
  </si>
  <si>
    <t xml:space="preserve">MP </t>
  </si>
  <si>
    <t>do 88</t>
  </si>
  <si>
    <r>
      <t xml:space="preserve">žák 1.stupně základní školy </t>
    </r>
    <r>
      <rPr>
        <b/>
        <sz val="10"/>
        <rFont val="Arial"/>
        <family val="2"/>
        <charset val="238"/>
      </rPr>
      <t xml:space="preserve">do 88 </t>
    </r>
    <r>
      <rPr>
        <sz val="10"/>
        <rFont val="Arial"/>
        <family val="2"/>
        <charset val="238"/>
      </rPr>
      <t>žáků včetně, tvořené oběma stupni</t>
    </r>
  </si>
  <si>
    <t>Příloha 2b</t>
  </si>
  <si>
    <t>1 žák v druhém stupni základní školy tvořené oběma stupni</t>
  </si>
  <si>
    <t>Np - 2. st.</t>
  </si>
  <si>
    <t>do 69 žáků</t>
  </si>
  <si>
    <t>od 70 do 110 žáků</t>
  </si>
  <si>
    <t>od 111 do 160 žáků</t>
  </si>
  <si>
    <t>od 161 do 210 žáků</t>
  </si>
  <si>
    <t>od 211 do 320 žáků</t>
  </si>
  <si>
    <t>od 321</t>
  </si>
  <si>
    <t>do 69</t>
  </si>
  <si>
    <r>
      <t xml:space="preserve">žák 2.stupně základní školy </t>
    </r>
    <r>
      <rPr>
        <b/>
        <sz val="10"/>
        <rFont val="Arial"/>
        <family val="2"/>
        <charset val="238"/>
      </rPr>
      <t>do 69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</si>
  <si>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základní školy, </t>
    </r>
    <r>
      <rPr>
        <b/>
        <sz val="10"/>
        <rFont val="Arial"/>
        <family val="2"/>
      </rPr>
      <t>od 100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</si>
  <si>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1.stupně základní školy </t>
    </r>
    <r>
      <rPr>
        <b/>
        <sz val="10"/>
        <rFont val="Arial"/>
        <family val="2"/>
        <charset val="238"/>
      </rPr>
      <t xml:space="preserve">od 400 </t>
    </r>
    <r>
      <rPr>
        <sz val="10"/>
        <rFont val="Arial"/>
        <family val="2"/>
        <charset val="238"/>
      </rPr>
      <t>žáků včetně, tvořené oběma stupni</t>
    </r>
  </si>
  <si>
    <r>
      <t xml:space="preserve">žák 2.stupně základní školy </t>
    </r>
    <r>
      <rPr>
        <b/>
        <sz val="10"/>
        <rFont val="Arial"/>
        <family val="2"/>
        <charset val="238"/>
      </rPr>
      <t>od 70 do 110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</si>
  <si>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1.stupně základní školy </t>
    </r>
    <r>
      <rPr>
        <b/>
        <sz val="10"/>
        <rFont val="Arial"/>
        <family val="2"/>
        <charset val="238"/>
      </rPr>
      <t>od 89 do 149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</si>
  <si>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1.stupně základní školy </t>
    </r>
    <r>
      <rPr>
        <b/>
        <sz val="10"/>
        <rFont val="Arial"/>
        <family val="2"/>
        <charset val="238"/>
      </rPr>
      <t>od 150 dož 230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</si>
  <si>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1.stupně základní školy </t>
    </r>
    <r>
      <rPr>
        <b/>
        <sz val="10"/>
        <rFont val="Arial"/>
        <family val="2"/>
        <charset val="238"/>
      </rPr>
      <t>od 231 dož 320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</si>
  <si>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1.stupně základní školy </t>
    </r>
    <r>
      <rPr>
        <b/>
        <sz val="10"/>
        <rFont val="Arial"/>
        <family val="2"/>
        <charset val="238"/>
      </rPr>
      <t>od 321 do 399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</si>
  <si>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2.stupně základní školy </t>
    </r>
    <r>
      <rPr>
        <b/>
        <sz val="10"/>
        <rFont val="Arial"/>
        <family val="2"/>
        <charset val="238"/>
      </rPr>
      <t>od 111 do 160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</si>
  <si>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2.stupně základní školy </t>
    </r>
    <r>
      <rPr>
        <b/>
        <sz val="10"/>
        <rFont val="Arial"/>
        <family val="2"/>
        <charset val="238"/>
      </rPr>
      <t>od 161 dož 210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</si>
  <si>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2.stupně základní školy </t>
    </r>
    <r>
      <rPr>
        <b/>
        <sz val="10"/>
        <rFont val="Arial"/>
        <family val="2"/>
        <charset val="238"/>
      </rPr>
      <t>od 211 do 320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</si>
  <si>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2.stupně základní školy </t>
    </r>
    <r>
      <rPr>
        <b/>
        <sz val="10"/>
        <rFont val="Arial"/>
        <family val="2"/>
        <charset val="238"/>
      </rPr>
      <t xml:space="preserve">od 321 </t>
    </r>
    <r>
      <rPr>
        <sz val="10"/>
        <rFont val="Arial"/>
        <family val="2"/>
        <charset val="238"/>
      </rPr>
      <t>žáků včetně, tvořené oběma stupni</t>
    </r>
  </si>
  <si>
    <t>Příloha 2c</t>
  </si>
  <si>
    <t>1 žák v základní škole tvořené oběma stupni - nepedagogové</t>
  </si>
  <si>
    <t>do 152 žáků</t>
  </si>
  <si>
    <t>od 153 do 753 žáků</t>
  </si>
  <si>
    <r>
      <t>(-0,0000491*x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+0,0818939*x +34) *0,928</t>
    </r>
  </si>
  <si>
    <t>od 754</t>
  </si>
  <si>
    <t>do 152</t>
  </si>
  <si>
    <r>
      <t xml:space="preserve">žák základní školy, tvořené oběma stupni </t>
    </r>
    <r>
      <rPr>
        <b/>
        <sz val="10"/>
        <rFont val="Arial"/>
        <family val="2"/>
        <charset val="238"/>
      </rPr>
      <t>do 152</t>
    </r>
    <r>
      <rPr>
        <sz val="10"/>
        <rFont val="Arial"/>
        <family val="2"/>
        <charset val="238"/>
      </rPr>
      <t xml:space="preserve"> žáků včetně, neped.zam. </t>
    </r>
  </si>
  <si>
    <r>
      <t xml:space="preserve">žák základní školy, tvořené oběma stupni </t>
    </r>
    <r>
      <rPr>
        <b/>
        <sz val="10"/>
        <rFont val="Arial"/>
        <family val="2"/>
        <charset val="238"/>
      </rPr>
      <t>od 153 do 753</t>
    </r>
    <r>
      <rPr>
        <sz val="10"/>
        <rFont val="Arial"/>
        <family val="2"/>
        <charset val="238"/>
      </rPr>
      <t xml:space="preserve"> žáků včetně, neped.zam. </t>
    </r>
  </si>
  <si>
    <r>
      <t xml:space="preserve">žák základní školy, tvořené oběma stupni </t>
    </r>
    <r>
      <rPr>
        <b/>
        <sz val="10"/>
        <rFont val="Arial"/>
        <family val="2"/>
        <charset val="238"/>
      </rPr>
      <t>od 754</t>
    </r>
    <r>
      <rPr>
        <sz val="10"/>
        <rFont val="Arial"/>
        <family val="2"/>
        <charset val="238"/>
      </rPr>
      <t xml:space="preserve"> žáků včetně, neped.zam. </t>
    </r>
  </si>
  <si>
    <t>Příloha 3</t>
  </si>
  <si>
    <t>1 žák ve školní družině</t>
  </si>
  <si>
    <t>Příloha 4</t>
  </si>
  <si>
    <t>1 stravovaný zároveň se vzdělávající v MŠ - oběd+doplňkové jídlo</t>
  </si>
  <si>
    <t>do 12 stravovaných</t>
  </si>
  <si>
    <t>od 13 do 160 stravovaných</t>
  </si>
  <si>
    <r>
      <t xml:space="preserve"> -0,0009*x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+0,2862*x+19</t>
    </r>
  </si>
  <si>
    <t>od 161 stravovaných</t>
  </si>
  <si>
    <r>
      <t xml:space="preserve">stravovaný podle § 1 písm. t), odst. 2.) - </t>
    </r>
    <r>
      <rPr>
        <b/>
        <sz val="10"/>
        <rFont val="Arial"/>
        <family val="2"/>
        <charset val="238"/>
      </rPr>
      <t xml:space="preserve">do 12 </t>
    </r>
    <r>
      <rPr>
        <sz val="10"/>
        <rFont val="Arial"/>
        <family val="2"/>
        <charset val="238"/>
      </rPr>
      <t>stravovaných včetně (MŠ - oběd+doplňkové jídlo)</t>
    </r>
  </si>
  <si>
    <r>
      <t>stravovaný podle § 1 písm. t), odst. 2.) -</t>
    </r>
    <r>
      <rPr>
        <b/>
        <sz val="10"/>
        <rFont val="Arial"/>
        <family val="2"/>
        <charset val="238"/>
      </rPr>
      <t xml:space="preserve"> od 13 do 160</t>
    </r>
    <r>
      <rPr>
        <sz val="10"/>
        <rFont val="Arial"/>
        <family val="2"/>
        <charset val="238"/>
      </rPr>
      <t xml:space="preserve"> stravovaných včetně (MŠ - oběd+doplňkové jídlo)</t>
    </r>
  </si>
  <si>
    <r>
      <t xml:space="preserve">stravovaný podle § 1 písm. t), odst. 2.) - </t>
    </r>
    <r>
      <rPr>
        <b/>
        <sz val="10"/>
        <rFont val="Arial"/>
        <family val="2"/>
        <charset val="238"/>
      </rPr>
      <t xml:space="preserve">od 161 </t>
    </r>
    <r>
      <rPr>
        <sz val="10"/>
        <rFont val="Arial"/>
        <family val="2"/>
        <charset val="238"/>
      </rPr>
      <t>stravovaných včetně (MŠ - oběd+doplňkové jídlo)</t>
    </r>
  </si>
  <si>
    <t>Příloha 4a</t>
  </si>
  <si>
    <t>1 stravovaný zároveň se vzdělávající v ZŠ, SŠ - oběd</t>
  </si>
  <si>
    <t>do 29 stravovaných</t>
  </si>
  <si>
    <t>od 30 stravovaných</t>
  </si>
  <si>
    <t>do 29</t>
  </si>
  <si>
    <r>
      <t xml:space="preserve">stravovaný podle § 1 písm. t), odst.1.) </t>
    </r>
    <r>
      <rPr>
        <b/>
        <sz val="10"/>
        <rFont val="Arial"/>
        <family val="2"/>
        <charset val="238"/>
      </rPr>
      <t xml:space="preserve">do 29 </t>
    </r>
    <r>
      <rPr>
        <sz val="10"/>
        <rFont val="Arial"/>
        <family val="2"/>
        <charset val="238"/>
      </rPr>
      <t>stravovaných včetně - výkony po korekci (ZŠ,SŠ - oběd)</t>
    </r>
  </si>
  <si>
    <r>
      <t xml:space="preserve">stravovaný podle § 1 písm. t), odst. 1.) </t>
    </r>
    <r>
      <rPr>
        <b/>
        <sz val="10"/>
        <rFont val="Arial"/>
        <family val="2"/>
        <charset val="238"/>
      </rPr>
      <t>od 30</t>
    </r>
    <r>
      <rPr>
        <sz val="10"/>
        <rFont val="Arial"/>
        <family val="2"/>
        <charset val="238"/>
      </rPr>
      <t xml:space="preserve"> stravovaných včetně - výkony po korekci (ZŠ,SŠ - oběd)</t>
    </r>
  </si>
  <si>
    <t>Příloha 4b</t>
  </si>
  <si>
    <t>1 stravovaný zároveň jemuž je poskytován oběd a večeře</t>
  </si>
  <si>
    <t>(10,899*Ln(x)+x/200)*0,5-1,5</t>
  </si>
  <si>
    <r>
      <t>stravovaný podle § 1 písm. t), odst. 3.)</t>
    </r>
    <r>
      <rPr>
        <b/>
        <sz val="10"/>
        <rFont val="Arial"/>
        <family val="2"/>
        <charset val="238"/>
      </rPr>
      <t xml:space="preserve"> do 29 </t>
    </r>
    <r>
      <rPr>
        <sz val="10"/>
        <rFont val="Arial"/>
        <family val="2"/>
        <charset val="238"/>
      </rPr>
      <t>stravovaných včetně - výkony po korekci (oběd+večeře)</t>
    </r>
  </si>
  <si>
    <r>
      <t xml:space="preserve">stravovaný podle § 1 písm. t), odst. 3.) </t>
    </r>
    <r>
      <rPr>
        <b/>
        <sz val="10"/>
        <rFont val="Arial"/>
        <family val="2"/>
        <charset val="238"/>
      </rPr>
      <t xml:space="preserve">od 30 </t>
    </r>
    <r>
      <rPr>
        <sz val="10"/>
        <rFont val="Arial"/>
        <family val="2"/>
        <charset val="238"/>
      </rPr>
      <t>stravovaných včetně - výkony po korekci (oběd+večeře)</t>
    </r>
  </si>
  <si>
    <t>Příloha 4c</t>
  </si>
  <si>
    <t>1 stravovaný zároveň jemuž jsou poskytovány strav. služby kromě oběda</t>
  </si>
  <si>
    <t>(10,899*Ln(x)+x/200)*1,667</t>
  </si>
  <si>
    <r>
      <t xml:space="preserve">stravovaný podle § 1 písm. t), odst. 4) </t>
    </r>
    <r>
      <rPr>
        <b/>
        <sz val="10"/>
        <rFont val="Arial"/>
        <family val="2"/>
        <charset val="238"/>
      </rPr>
      <t>do 29</t>
    </r>
    <r>
      <rPr>
        <sz val="10"/>
        <rFont val="Arial"/>
        <family val="2"/>
        <charset val="238"/>
      </rPr>
      <t xml:space="preserve"> stravovaných včetně - výkony po korekci (strav. služby kromě oběda)</t>
    </r>
  </si>
  <si>
    <r>
      <t xml:space="preserve">stravovaný podle § 1 písm. t), odst. 4) </t>
    </r>
    <r>
      <rPr>
        <b/>
        <sz val="10"/>
        <rFont val="Arial"/>
        <family val="2"/>
        <charset val="238"/>
      </rPr>
      <t>od 30</t>
    </r>
    <r>
      <rPr>
        <sz val="10"/>
        <rFont val="Arial"/>
        <family val="2"/>
        <charset val="238"/>
      </rPr>
      <t xml:space="preserve"> stravovaných včetně - výkony po korekci (strav. služby kromě oběda)</t>
    </r>
  </si>
  <si>
    <t>Příloha 5</t>
  </si>
  <si>
    <t>1 ubytovaný v domově mládeže, který se zároveň vzdělává v ZŠ, SŠ nebo konzervatoři</t>
  </si>
  <si>
    <t>do 22 ubytovaných včetně</t>
  </si>
  <si>
    <t>od 23 do 275 ubyt. včetně</t>
  </si>
  <si>
    <t>od 276 ubytovaných</t>
  </si>
  <si>
    <r>
      <t xml:space="preserve">1 ubytovaný v DM, který se zároveň vzdělává v ZŠ, SŠ nebo konzervatoři </t>
    </r>
    <r>
      <rPr>
        <b/>
        <sz val="10"/>
        <rFont val="Arial"/>
        <family val="2"/>
        <charset val="238"/>
      </rPr>
      <t>do 22 žáků</t>
    </r>
    <r>
      <rPr>
        <sz val="10"/>
        <rFont val="Arial"/>
        <family val="2"/>
        <charset val="238"/>
      </rPr>
      <t xml:space="preserve"> včetně</t>
    </r>
  </si>
  <si>
    <r>
      <t xml:space="preserve">1 ubytovaný v DM, který se zároveň vzdělává  v ZŠ, SŠ  nebo konzervatoři </t>
    </r>
    <r>
      <rPr>
        <b/>
        <sz val="10"/>
        <rFont val="Arial"/>
        <family val="2"/>
        <charset val="238"/>
      </rPr>
      <t>od 23 do 275</t>
    </r>
    <r>
      <rPr>
        <sz val="10"/>
        <rFont val="Arial"/>
        <family val="2"/>
        <charset val="238"/>
      </rPr>
      <t xml:space="preserve"> žáků včetně</t>
    </r>
  </si>
  <si>
    <r>
      <t xml:space="preserve">1 ubytovaný v DM, který se zároveň vzdělává  v ZŠ, SŠ  nebo konzervatoři </t>
    </r>
    <r>
      <rPr>
        <b/>
        <sz val="10"/>
        <rFont val="Arial"/>
        <family val="2"/>
        <charset val="238"/>
      </rPr>
      <t>od 276</t>
    </r>
    <r>
      <rPr>
        <sz val="10"/>
        <rFont val="Arial"/>
        <family val="2"/>
        <charset val="238"/>
      </rPr>
      <t xml:space="preserve"> žáků včetně</t>
    </r>
  </si>
  <si>
    <t>Příloha 5a</t>
  </si>
  <si>
    <t>(1,1233*Ln(x)+17)*1,11</t>
  </si>
  <si>
    <r>
      <t xml:space="preserve">K základní normativní částce budou použity opravné koeficienty: </t>
    </r>
    <r>
      <rPr>
        <sz val="12"/>
        <rFont val="Arial"/>
        <family val="2"/>
        <charset val="238"/>
      </rPr>
      <t>(násobky základní částky)</t>
    </r>
  </si>
  <si>
    <t>V případě mateřské školy - dle § 34b školského zákona</t>
  </si>
  <si>
    <t>na dítě individuálně vzdělávané</t>
  </si>
  <si>
    <t>bude stanoven v souladu s § 4 odst. 10) opravným koeficientem</t>
  </si>
  <si>
    <t>Zásady uplatnění opravného koeficientu podle § 4 odst. 6 vyhlášky MŠMT č. 492/2005 Sb., o krajských normativech</t>
  </si>
  <si>
    <r>
      <t xml:space="preserve"> -0,00000622*x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+0,108211*x +2,2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</si>
</sst>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40" x14ac:knownFonts="1">
    <font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  <scheme val="minor"/>
    </font>
    <font>
      <b/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vertAlign val="superscript"/>
      <sz val="9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b/>
      <sz val="10"/>
      <name val="Arial"/>
      <family val="2"/>
    </font>
    <font>
      <sz val="10"/>
      <name val="Arial CE"/>
      <charset val="238"/>
    </font>
    <font>
      <b/>
      <i/>
      <sz val="1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0"/>
      <name val="Arial CE"/>
      <charset val="238"/>
    </font>
    <font>
      <b/>
      <vertAlign val="superscript"/>
      <sz val="10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2">
    <xf numFmtId="0" fontId="0" fillId="0" borderId="0" xfId="0"/>
    <xf numFmtId="0" fontId="2" fillId="0" borderId="0" xfId="1" applyFont="1" applyAlignment="1">
      <alignment vertical="center"/>
    </xf>
    <xf numFmtId="0" fontId="1" fillId="0" borderId="0" xfId="2"/>
    <xf numFmtId="0" fontId="1" fillId="0" borderId="0" xfId="1"/>
    <xf numFmtId="0" fontId="1" fillId="0" borderId="0" xfId="1" applyFill="1"/>
    <xf numFmtId="0" fontId="3" fillId="0" borderId="1" xfId="1" applyFont="1" applyBorder="1" applyAlignment="1">
      <alignment vertical="center"/>
    </xf>
    <xf numFmtId="0" fontId="1" fillId="0" borderId="2" xfId="2" applyBorder="1"/>
    <xf numFmtId="1" fontId="3" fillId="0" borderId="3" xfId="3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1" fontId="5" fillId="0" borderId="5" xfId="1" applyNumberFormat="1" applyFont="1" applyFill="1" applyBorder="1" applyAlignment="1">
      <alignment vertical="center" wrapText="1"/>
    </xf>
    <xf numFmtId="1" fontId="6" fillId="0" borderId="6" xfId="1" applyNumberFormat="1" applyFont="1" applyFill="1" applyBorder="1" applyAlignment="1">
      <alignment vertical="center" wrapText="1"/>
    </xf>
    <xf numFmtId="1" fontId="5" fillId="0" borderId="6" xfId="1" applyNumberFormat="1" applyFont="1" applyFill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1" fillId="0" borderId="11" xfId="3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1" fillId="0" borderId="12" xfId="3" applyBorder="1" applyAlignment="1">
      <alignment horizontal="center" vertical="center" wrapText="1"/>
    </xf>
    <xf numFmtId="0" fontId="1" fillId="0" borderId="13" xfId="3" applyBorder="1" applyAlignment="1">
      <alignment horizontal="center" vertical="center" wrapText="1"/>
    </xf>
    <xf numFmtId="0" fontId="1" fillId="0" borderId="14" xfId="3" applyBorder="1" applyAlignment="1">
      <alignment horizontal="center" vertical="center" wrapText="1"/>
    </xf>
    <xf numFmtId="0" fontId="1" fillId="0" borderId="15" xfId="3" applyBorder="1" applyAlignment="1">
      <alignment horizontal="center" vertical="center" wrapText="1"/>
    </xf>
    <xf numFmtId="0" fontId="10" fillId="0" borderId="14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0" fillId="0" borderId="17" xfId="3" applyFont="1" applyFill="1" applyBorder="1" applyAlignment="1">
      <alignment horizontal="center" vertical="center" wrapText="1"/>
    </xf>
    <xf numFmtId="0" fontId="1" fillId="0" borderId="11" xfId="3" applyFill="1" applyBorder="1" applyAlignment="1">
      <alignment horizontal="center" vertical="center" wrapText="1"/>
    </xf>
    <xf numFmtId="0" fontId="1" fillId="0" borderId="12" xfId="3" applyFill="1" applyBorder="1" applyAlignment="1">
      <alignment horizontal="center" vertical="center" wrapText="1"/>
    </xf>
    <xf numFmtId="0" fontId="1" fillId="0" borderId="18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0" fontId="9" fillId="0" borderId="19" xfId="1" applyFont="1" applyBorder="1" applyAlignment="1">
      <alignment vertical="center"/>
    </xf>
    <xf numFmtId="1" fontId="11" fillId="2" borderId="19" xfId="1" applyNumberFormat="1" applyFont="1" applyFill="1" applyBorder="1" applyAlignment="1">
      <alignment horizontal="left" vertical="center" wrapText="1"/>
    </xf>
    <xf numFmtId="2" fontId="12" fillId="0" borderId="19" xfId="1" applyNumberFormat="1" applyFont="1" applyFill="1" applyBorder="1" applyAlignment="1">
      <alignment horizontal="center" vertical="center" wrapText="1"/>
    </xf>
    <xf numFmtId="1" fontId="12" fillId="0" borderId="19" xfId="1" applyNumberFormat="1" applyFont="1" applyFill="1" applyBorder="1" applyAlignment="1">
      <alignment horizontal="right" vertical="center" wrapText="1"/>
    </xf>
    <xf numFmtId="1" fontId="12" fillId="0" borderId="19" xfId="1" applyNumberFormat="1" applyFont="1" applyFill="1" applyBorder="1" applyAlignment="1">
      <alignment horizontal="center" vertical="center" wrapText="1"/>
    </xf>
    <xf numFmtId="1" fontId="12" fillId="0" borderId="20" xfId="1" applyNumberFormat="1" applyFont="1" applyFill="1" applyBorder="1" applyAlignment="1">
      <alignment horizontal="center" vertical="center" wrapText="1"/>
    </xf>
    <xf numFmtId="0" fontId="1" fillId="0" borderId="21" xfId="1" applyFont="1" applyBorder="1" applyAlignment="1">
      <alignment horizontal="left" vertical="center"/>
    </xf>
    <xf numFmtId="0" fontId="9" fillId="0" borderId="21" xfId="1" applyFont="1" applyFill="1" applyBorder="1" applyAlignment="1">
      <alignment horizontal="left" vertical="center"/>
    </xf>
    <xf numFmtId="0" fontId="9" fillId="0" borderId="21" xfId="1" applyFont="1" applyFill="1" applyBorder="1" applyAlignment="1">
      <alignment vertical="center"/>
    </xf>
    <xf numFmtId="1" fontId="13" fillId="0" borderId="21" xfId="1" applyNumberFormat="1" applyFont="1" applyFill="1" applyBorder="1" applyAlignment="1">
      <alignment horizontal="left" vertical="center" wrapText="1"/>
    </xf>
    <xf numFmtId="2" fontId="11" fillId="0" borderId="5" xfId="1" applyNumberFormat="1" applyFont="1" applyFill="1" applyBorder="1" applyAlignment="1">
      <alignment horizontal="center" vertical="center"/>
    </xf>
    <xf numFmtId="2" fontId="11" fillId="0" borderId="7" xfId="1" applyNumberFormat="1" applyFont="1" applyFill="1" applyBorder="1" applyAlignment="1">
      <alignment horizontal="right" vertical="center" indent="2"/>
    </xf>
    <xf numFmtId="3" fontId="11" fillId="0" borderId="21" xfId="1" applyNumberFormat="1" applyFont="1" applyFill="1" applyBorder="1" applyAlignment="1">
      <alignment horizontal="right" vertical="center" indent="1"/>
    </xf>
    <xf numFmtId="3" fontId="11" fillId="0" borderId="5" xfId="1" applyNumberFormat="1" applyFont="1" applyFill="1" applyBorder="1" applyAlignment="1">
      <alignment horizontal="right" vertical="center" indent="1"/>
    </xf>
    <xf numFmtId="3" fontId="11" fillId="0" borderId="7" xfId="1" applyNumberFormat="1" applyFont="1" applyFill="1" applyBorder="1" applyAlignment="1">
      <alignment horizontal="right" vertical="center" indent="1"/>
    </xf>
    <xf numFmtId="1" fontId="11" fillId="0" borderId="9" xfId="1" applyNumberFormat="1" applyFont="1" applyFill="1" applyBorder="1" applyAlignment="1">
      <alignment horizontal="right" vertical="center" indent="1"/>
    </xf>
    <xf numFmtId="0" fontId="1" fillId="0" borderId="22" xfId="1" applyFont="1" applyBorder="1" applyAlignment="1">
      <alignment horizontal="left" vertical="center"/>
    </xf>
    <xf numFmtId="0" fontId="9" fillId="0" borderId="22" xfId="1" applyFont="1" applyFill="1" applyBorder="1" applyAlignment="1">
      <alignment horizontal="left" vertical="center"/>
    </xf>
    <xf numFmtId="0" fontId="9" fillId="0" borderId="22" xfId="1" applyFont="1" applyFill="1" applyBorder="1" applyAlignment="1">
      <alignment vertical="center"/>
    </xf>
    <xf numFmtId="1" fontId="13" fillId="0" borderId="22" xfId="1" applyNumberFormat="1" applyFont="1" applyFill="1" applyBorder="1" applyAlignment="1">
      <alignment horizontal="left" vertical="center" wrapText="1"/>
    </xf>
    <xf numFmtId="2" fontId="10" fillId="0" borderId="23" xfId="1" applyNumberFormat="1" applyFont="1" applyFill="1" applyBorder="1" applyAlignment="1">
      <alignment horizontal="center" vertical="center" wrapText="1"/>
    </xf>
    <xf numFmtId="2" fontId="18" fillId="0" borderId="22" xfId="1" applyNumberFormat="1" applyFont="1" applyFill="1" applyBorder="1" applyAlignment="1" applyProtection="1">
      <alignment horizontal="right" vertical="center" indent="1"/>
      <protection locked="0"/>
    </xf>
    <xf numFmtId="2" fontId="18" fillId="0" borderId="26" xfId="1" applyNumberFormat="1" applyFont="1" applyFill="1" applyBorder="1" applyAlignment="1" applyProtection="1">
      <alignment horizontal="right" vertical="center" indent="1"/>
      <protection locked="0"/>
    </xf>
    <xf numFmtId="3" fontId="11" fillId="0" borderId="26" xfId="1" applyNumberFormat="1" applyFont="1" applyFill="1" applyBorder="1" applyAlignment="1">
      <alignment horizontal="right" vertical="center" indent="1"/>
    </xf>
    <xf numFmtId="3" fontId="11" fillId="0" borderId="27" xfId="1" applyNumberFormat="1" applyFont="1" applyFill="1" applyBorder="1" applyAlignment="1">
      <alignment horizontal="right" vertical="center" indent="1"/>
    </xf>
    <xf numFmtId="1" fontId="11" fillId="0" borderId="25" xfId="1" applyNumberFormat="1" applyFont="1" applyFill="1" applyBorder="1" applyAlignment="1">
      <alignment horizontal="right" vertical="center" indent="1"/>
    </xf>
    <xf numFmtId="0" fontId="1" fillId="0" borderId="28" xfId="1" applyFont="1" applyBorder="1" applyAlignment="1">
      <alignment horizontal="left" vertical="center"/>
    </xf>
    <xf numFmtId="0" fontId="9" fillId="0" borderId="28" xfId="1" applyFont="1" applyFill="1" applyBorder="1" applyAlignment="1">
      <alignment horizontal="left" vertical="center"/>
    </xf>
    <xf numFmtId="0" fontId="9" fillId="0" borderId="28" xfId="1" applyFont="1" applyFill="1" applyBorder="1" applyAlignment="1">
      <alignment vertical="center"/>
    </xf>
    <xf numFmtId="1" fontId="13" fillId="0" borderId="28" xfId="1" applyNumberFormat="1" applyFont="1" applyFill="1" applyBorder="1" applyAlignment="1">
      <alignment horizontal="left" vertical="center" wrapText="1"/>
    </xf>
    <xf numFmtId="2" fontId="10" fillId="0" borderId="29" xfId="1" applyNumberFormat="1" applyFont="1" applyFill="1" applyBorder="1" applyAlignment="1">
      <alignment horizontal="center" vertical="center" wrapText="1"/>
    </xf>
    <xf numFmtId="2" fontId="11" fillId="0" borderId="30" xfId="1" applyNumberFormat="1" applyFont="1" applyFill="1" applyBorder="1" applyAlignment="1">
      <alignment horizontal="right" vertical="center" indent="2"/>
    </xf>
    <xf numFmtId="2" fontId="18" fillId="0" borderId="28" xfId="1" applyNumberFormat="1" applyFont="1" applyFill="1" applyBorder="1" applyAlignment="1" applyProtection="1">
      <alignment horizontal="right" vertical="center" indent="1"/>
      <protection locked="0"/>
    </xf>
    <xf numFmtId="2" fontId="18" fillId="0" borderId="32" xfId="1" applyNumberFormat="1" applyFont="1" applyFill="1" applyBorder="1" applyAlignment="1" applyProtection="1">
      <alignment horizontal="right" vertical="center" indent="1"/>
      <protection locked="0"/>
    </xf>
    <xf numFmtId="3" fontId="11" fillId="0" borderId="32" xfId="1" applyNumberFormat="1" applyFont="1" applyFill="1" applyBorder="1" applyAlignment="1">
      <alignment horizontal="right" vertical="center" indent="1"/>
    </xf>
    <xf numFmtId="3" fontId="11" fillId="0" borderId="30" xfId="1" applyNumberFormat="1" applyFont="1" applyFill="1" applyBorder="1" applyAlignment="1">
      <alignment horizontal="right" vertical="center" indent="1"/>
    </xf>
    <xf numFmtId="1" fontId="11" fillId="0" borderId="31" xfId="1" applyNumberFormat="1" applyFont="1" applyFill="1" applyBorder="1" applyAlignment="1">
      <alignment horizontal="right" vertical="center" indent="1"/>
    </xf>
    <xf numFmtId="0" fontId="9" fillId="0" borderId="21" xfId="1" applyFont="1" applyBorder="1" applyAlignment="1">
      <alignment horizontal="left" vertical="center"/>
    </xf>
    <xf numFmtId="0" fontId="9" fillId="0" borderId="21" xfId="1" applyFont="1" applyBorder="1" applyAlignment="1">
      <alignment vertical="center"/>
    </xf>
    <xf numFmtId="0" fontId="9" fillId="0" borderId="22" xfId="1" applyFont="1" applyBorder="1" applyAlignment="1">
      <alignment horizontal="left" vertical="center"/>
    </xf>
    <xf numFmtId="0" fontId="9" fillId="0" borderId="22" xfId="1" applyFont="1" applyBorder="1" applyAlignment="1">
      <alignment vertical="center"/>
    </xf>
    <xf numFmtId="0" fontId="9" fillId="0" borderId="28" xfId="1" applyFont="1" applyBorder="1" applyAlignment="1">
      <alignment horizontal="left" vertical="center"/>
    </xf>
    <xf numFmtId="0" fontId="9" fillId="0" borderId="28" xfId="1" applyFont="1" applyBorder="1" applyAlignment="1">
      <alignment vertical="center"/>
    </xf>
    <xf numFmtId="2" fontId="20" fillId="0" borderId="19" xfId="1" applyNumberFormat="1" applyFont="1" applyFill="1" applyBorder="1" applyAlignment="1">
      <alignment horizontal="center" vertical="center" wrapText="1"/>
    </xf>
    <xf numFmtId="3" fontId="20" fillId="0" borderId="19" xfId="1" applyNumberFormat="1" applyFont="1" applyFill="1" applyBorder="1" applyAlignment="1">
      <alignment horizontal="right" vertical="center" indent="1"/>
    </xf>
    <xf numFmtId="1" fontId="20" fillId="0" borderId="19" xfId="1" applyNumberFormat="1" applyFont="1" applyFill="1" applyBorder="1" applyAlignment="1">
      <alignment horizontal="right" vertical="center" indent="1"/>
    </xf>
    <xf numFmtId="1" fontId="20" fillId="0" borderId="20" xfId="1" applyNumberFormat="1" applyFont="1" applyFill="1" applyBorder="1" applyAlignment="1">
      <alignment horizontal="right" vertical="center" indent="1"/>
    </xf>
    <xf numFmtId="0" fontId="1" fillId="0" borderId="21" xfId="1" applyFont="1" applyBorder="1" applyAlignment="1">
      <alignment horizontal="left" vertical="center" wrapText="1"/>
    </xf>
    <xf numFmtId="3" fontId="11" fillId="0" borderId="9" xfId="1" applyNumberFormat="1" applyFont="1" applyFill="1" applyBorder="1" applyAlignment="1">
      <alignment horizontal="right" vertical="center" indent="1"/>
    </xf>
    <xf numFmtId="0" fontId="1" fillId="0" borderId="21" xfId="1" applyFont="1" applyFill="1" applyBorder="1" applyAlignment="1">
      <alignment horizontal="left" vertical="center" wrapText="1"/>
    </xf>
    <xf numFmtId="0" fontId="1" fillId="0" borderId="22" xfId="1" applyFont="1" applyBorder="1" applyAlignment="1">
      <alignment horizontal="left" vertical="center" wrapText="1"/>
    </xf>
    <xf numFmtId="2" fontId="18" fillId="0" borderId="22" xfId="1" applyNumberFormat="1" applyFont="1" applyFill="1" applyBorder="1" applyAlignment="1">
      <alignment horizontal="right" vertical="center" indent="1"/>
    </xf>
    <xf numFmtId="2" fontId="18" fillId="0" borderId="26" xfId="1" applyNumberFormat="1" applyFont="1" applyFill="1" applyBorder="1" applyAlignment="1">
      <alignment horizontal="right" vertical="center" indent="1"/>
    </xf>
    <xf numFmtId="3" fontId="11" fillId="0" borderId="33" xfId="1" applyNumberFormat="1" applyFont="1" applyFill="1" applyBorder="1" applyAlignment="1">
      <alignment horizontal="right" vertical="center" indent="1"/>
    </xf>
    <xf numFmtId="0" fontId="1" fillId="0" borderId="22" xfId="1" applyFont="1" applyFill="1" applyBorder="1" applyAlignment="1">
      <alignment horizontal="left" vertical="center" wrapText="1"/>
    </xf>
    <xf numFmtId="3" fontId="19" fillId="0" borderId="33" xfId="1" applyNumberFormat="1" applyFont="1" applyFill="1" applyBorder="1" applyAlignment="1">
      <alignment horizontal="right" vertical="center" indent="1"/>
    </xf>
    <xf numFmtId="164" fontId="10" fillId="0" borderId="23" xfId="1" applyNumberFormat="1" applyFont="1" applyFill="1" applyBorder="1" applyAlignment="1">
      <alignment horizontal="center" vertical="center" wrapText="1"/>
    </xf>
    <xf numFmtId="0" fontId="1" fillId="0" borderId="28" xfId="1" applyFont="1" applyBorder="1" applyAlignment="1">
      <alignment horizontal="left" vertical="center" wrapText="1"/>
    </xf>
    <xf numFmtId="2" fontId="10" fillId="0" borderId="32" xfId="1" applyNumberFormat="1" applyFont="1" applyFill="1" applyBorder="1" applyAlignment="1">
      <alignment horizontal="right" vertical="center" indent="2"/>
    </xf>
    <xf numFmtId="3" fontId="19" fillId="0" borderId="28" xfId="1" applyNumberFormat="1" applyFont="1" applyFill="1" applyBorder="1" applyAlignment="1">
      <alignment horizontal="right" vertical="center" indent="1"/>
    </xf>
    <xf numFmtId="3" fontId="22" fillId="0" borderId="28" xfId="1" applyNumberFormat="1" applyFont="1" applyFill="1" applyBorder="1" applyAlignment="1">
      <alignment horizontal="right" vertical="center" indent="1"/>
    </xf>
    <xf numFmtId="3" fontId="22" fillId="0" borderId="32" xfId="1" applyNumberFormat="1" applyFont="1" applyFill="1" applyBorder="1" applyAlignment="1">
      <alignment horizontal="right" vertical="center" indent="1"/>
    </xf>
    <xf numFmtId="3" fontId="19" fillId="0" borderId="31" xfId="1" applyNumberFormat="1" applyFont="1" applyFill="1" applyBorder="1" applyAlignment="1">
      <alignment horizontal="right" vertical="center" indent="1"/>
    </xf>
    <xf numFmtId="0" fontId="1" fillId="0" borderId="28" xfId="1" applyFont="1" applyFill="1" applyBorder="1" applyAlignment="1">
      <alignment horizontal="left" vertical="center" wrapText="1"/>
    </xf>
    <xf numFmtId="2" fontId="11" fillId="0" borderId="5" xfId="1" applyNumberFormat="1" applyFont="1" applyFill="1" applyBorder="1" applyAlignment="1">
      <alignment horizontal="right" vertical="center" indent="2"/>
    </xf>
    <xf numFmtId="2" fontId="10" fillId="0" borderId="7" xfId="1" applyNumberFormat="1" applyFont="1" applyFill="1" applyBorder="1" applyAlignment="1">
      <alignment horizontal="right" vertical="center" indent="2"/>
    </xf>
    <xf numFmtId="3" fontId="19" fillId="0" borderId="21" xfId="1" applyNumberFormat="1" applyFont="1" applyFill="1" applyBorder="1" applyAlignment="1">
      <alignment horizontal="right" vertical="center" indent="1"/>
    </xf>
    <xf numFmtId="3" fontId="19" fillId="0" borderId="5" xfId="1" applyNumberFormat="1" applyFont="1" applyFill="1" applyBorder="1" applyAlignment="1">
      <alignment horizontal="right" vertical="center" indent="1"/>
    </xf>
    <xf numFmtId="3" fontId="19" fillId="0" borderId="9" xfId="1" applyNumberFormat="1" applyFont="1" applyFill="1" applyBorder="1" applyAlignment="1">
      <alignment horizontal="right" vertical="center" indent="1"/>
    </xf>
    <xf numFmtId="2" fontId="11" fillId="0" borderId="32" xfId="1" applyNumberFormat="1" applyFont="1" applyFill="1" applyBorder="1" applyAlignment="1">
      <alignment horizontal="right" vertical="center" indent="2"/>
    </xf>
    <xf numFmtId="3" fontId="11" fillId="0" borderId="31" xfId="1" applyNumberFormat="1" applyFont="1" applyFill="1" applyBorder="1" applyAlignment="1">
      <alignment horizontal="right" vertical="center" indent="1"/>
    </xf>
    <xf numFmtId="3" fontId="19" fillId="0" borderId="32" xfId="1" applyNumberFormat="1" applyFont="1" applyFill="1" applyBorder="1" applyAlignment="1">
      <alignment horizontal="right" vertical="center" indent="1"/>
    </xf>
    <xf numFmtId="0" fontId="1" fillId="3" borderId="22" xfId="1" applyFont="1" applyFill="1" applyBorder="1" applyAlignment="1">
      <alignment horizontal="left" vertical="center" wrapText="1"/>
    </xf>
    <xf numFmtId="2" fontId="10" fillId="0" borderId="27" xfId="1" applyNumberFormat="1" applyFont="1" applyFill="1" applyBorder="1" applyAlignment="1">
      <alignment horizontal="right" vertical="center" indent="2"/>
    </xf>
    <xf numFmtId="0" fontId="1" fillId="3" borderId="28" xfId="1" applyFont="1" applyFill="1" applyBorder="1" applyAlignment="1">
      <alignment horizontal="left" vertical="center" wrapText="1"/>
    </xf>
    <xf numFmtId="0" fontId="1" fillId="0" borderId="34" xfId="1" applyFont="1" applyBorder="1" applyAlignment="1">
      <alignment horizontal="left" vertical="center"/>
    </xf>
    <xf numFmtId="0" fontId="9" fillId="0" borderId="34" xfId="1" applyFont="1" applyBorder="1" applyAlignment="1">
      <alignment horizontal="left" vertical="center"/>
    </xf>
    <xf numFmtId="0" fontId="9" fillId="0" borderId="34" xfId="1" applyFont="1" applyBorder="1" applyAlignment="1">
      <alignment vertical="center"/>
    </xf>
    <xf numFmtId="0" fontId="1" fillId="0" borderId="34" xfId="1" applyFont="1" applyBorder="1" applyAlignment="1">
      <alignment horizontal="left" vertical="center" wrapText="1"/>
    </xf>
    <xf numFmtId="2" fontId="11" fillId="0" borderId="24" xfId="1" applyNumberFormat="1" applyFont="1" applyFill="1" applyBorder="1" applyAlignment="1">
      <alignment horizontal="right" vertical="center" indent="2"/>
    </xf>
    <xf numFmtId="2" fontId="11" fillId="0" borderId="35" xfId="1" applyNumberFormat="1" applyFont="1" applyFill="1" applyBorder="1" applyAlignment="1">
      <alignment horizontal="right" vertical="center" indent="2"/>
    </xf>
    <xf numFmtId="3" fontId="10" fillId="0" borderId="24" xfId="1" applyNumberFormat="1" applyFont="1" applyFill="1" applyBorder="1" applyAlignment="1">
      <alignment horizontal="right" vertical="center" indent="1"/>
    </xf>
    <xf numFmtId="3" fontId="19" fillId="0" borderId="34" xfId="1" applyNumberFormat="1" applyFont="1" applyFill="1" applyBorder="1" applyAlignment="1">
      <alignment horizontal="right" vertical="center" indent="1"/>
    </xf>
    <xf numFmtId="3" fontId="19" fillId="0" borderId="24" xfId="1" applyNumberFormat="1" applyFont="1" applyFill="1" applyBorder="1" applyAlignment="1">
      <alignment horizontal="right" vertical="center" indent="1"/>
    </xf>
    <xf numFmtId="3" fontId="19" fillId="0" borderId="25" xfId="1" applyNumberFormat="1" applyFont="1" applyFill="1" applyBorder="1" applyAlignment="1">
      <alignment horizontal="right" vertical="center" indent="1"/>
    </xf>
    <xf numFmtId="0" fontId="9" fillId="0" borderId="34" xfId="1" applyFont="1" applyFill="1" applyBorder="1" applyAlignment="1">
      <alignment vertical="center"/>
    </xf>
    <xf numFmtId="0" fontId="1" fillId="0" borderId="34" xfId="1" applyFont="1" applyFill="1" applyBorder="1" applyAlignment="1">
      <alignment horizontal="left" vertical="center" wrapText="1"/>
    </xf>
    <xf numFmtId="3" fontId="10" fillId="0" borderId="26" xfId="1" applyNumberFormat="1" applyFont="1" applyFill="1" applyBorder="1" applyAlignment="1">
      <alignment horizontal="right" vertical="center" indent="1"/>
    </xf>
    <xf numFmtId="2" fontId="10" fillId="0" borderId="32" xfId="1" applyNumberFormat="1" applyFont="1" applyFill="1" applyBorder="1" applyAlignment="1">
      <alignment horizontal="right" vertical="center" wrapText="1" indent="2"/>
    </xf>
    <xf numFmtId="2" fontId="11" fillId="0" borderId="30" xfId="1" applyNumberFormat="1" applyFont="1" applyFill="1" applyBorder="1" applyAlignment="1">
      <alignment horizontal="right" vertical="center" wrapText="1" indent="2"/>
    </xf>
    <xf numFmtId="0" fontId="1" fillId="0" borderId="36" xfId="1" applyFont="1" applyBorder="1" applyAlignment="1">
      <alignment horizontal="left" vertical="center"/>
    </xf>
    <xf numFmtId="0" fontId="9" fillId="0" borderId="36" xfId="1" applyFont="1" applyBorder="1" applyAlignment="1">
      <alignment horizontal="left" vertical="center"/>
    </xf>
    <xf numFmtId="0" fontId="9" fillId="0" borderId="36" xfId="1" applyFont="1" applyBorder="1" applyAlignment="1">
      <alignment vertical="center"/>
    </xf>
    <xf numFmtId="1" fontId="1" fillId="0" borderId="36" xfId="1" applyNumberFormat="1" applyFont="1" applyFill="1" applyBorder="1" applyAlignment="1">
      <alignment horizontal="left" vertical="center" wrapText="1"/>
    </xf>
    <xf numFmtId="2" fontId="11" fillId="0" borderId="37" xfId="1" applyNumberFormat="1" applyFont="1" applyFill="1" applyBorder="1" applyAlignment="1">
      <alignment horizontal="right" vertical="center" wrapText="1" indent="2"/>
    </xf>
    <xf numFmtId="2" fontId="11" fillId="0" borderId="3" xfId="1" applyNumberFormat="1" applyFont="1" applyFill="1" applyBorder="1" applyAlignment="1">
      <alignment horizontal="right" vertical="center" wrapText="1" indent="2"/>
    </xf>
    <xf numFmtId="3" fontId="19" fillId="0" borderId="36" xfId="1" applyNumberFormat="1" applyFont="1" applyFill="1" applyBorder="1" applyAlignment="1">
      <alignment horizontal="right" vertical="center" indent="1"/>
    </xf>
    <xf numFmtId="3" fontId="19" fillId="0" borderId="37" xfId="1" applyNumberFormat="1" applyFont="1" applyFill="1" applyBorder="1" applyAlignment="1">
      <alignment horizontal="right" vertical="center" indent="1"/>
    </xf>
    <xf numFmtId="3" fontId="11" fillId="0" borderId="37" xfId="1" applyNumberFormat="1" applyFont="1" applyFill="1" applyBorder="1" applyAlignment="1">
      <alignment horizontal="right" vertical="center" indent="1"/>
    </xf>
    <xf numFmtId="3" fontId="11" fillId="0" borderId="4" xfId="1" applyNumberFormat="1" applyFont="1" applyFill="1" applyBorder="1" applyAlignment="1">
      <alignment horizontal="right" vertical="center" indent="1"/>
    </xf>
    <xf numFmtId="3" fontId="19" fillId="0" borderId="4" xfId="1" applyNumberFormat="1" applyFont="1" applyFill="1" applyBorder="1" applyAlignment="1">
      <alignment horizontal="right" vertical="center" indent="1"/>
    </xf>
    <xf numFmtId="2" fontId="11" fillId="0" borderId="0" xfId="1" applyNumberFormat="1" applyFont="1" applyFill="1" applyBorder="1" applyAlignment="1">
      <alignment horizontal="right" vertical="center" wrapText="1" indent="2"/>
    </xf>
    <xf numFmtId="3" fontId="23" fillId="0" borderId="20" xfId="1" applyNumberFormat="1" applyFont="1" applyFill="1" applyBorder="1" applyAlignment="1">
      <alignment horizontal="right" vertical="center" indent="1"/>
    </xf>
    <xf numFmtId="1" fontId="1" fillId="0" borderId="21" xfId="1" applyNumberFormat="1" applyFont="1" applyFill="1" applyBorder="1" applyAlignment="1">
      <alignment horizontal="left" vertical="center" wrapText="1"/>
    </xf>
    <xf numFmtId="1" fontId="11" fillId="0" borderId="7" xfId="1" applyNumberFormat="1" applyFont="1" applyFill="1" applyBorder="1" applyAlignment="1">
      <alignment horizontal="right" vertical="center" indent="2"/>
    </xf>
    <xf numFmtId="1" fontId="1" fillId="0" borderId="22" xfId="1" applyNumberFormat="1" applyFont="1" applyFill="1" applyBorder="1" applyAlignment="1">
      <alignment horizontal="left" vertical="center" wrapText="1"/>
    </xf>
    <xf numFmtId="2" fontId="11" fillId="0" borderId="26" xfId="1" applyNumberFormat="1" applyFont="1" applyFill="1" applyBorder="1" applyAlignment="1">
      <alignment horizontal="right" vertical="center" indent="2"/>
    </xf>
    <xf numFmtId="1" fontId="11" fillId="0" borderId="27" xfId="1" applyNumberFormat="1" applyFont="1" applyFill="1" applyBorder="1" applyAlignment="1">
      <alignment horizontal="right" vertical="center" indent="2"/>
    </xf>
    <xf numFmtId="1" fontId="1" fillId="0" borderId="28" xfId="1" applyNumberFormat="1" applyFont="1" applyFill="1" applyBorder="1" applyAlignment="1">
      <alignment horizontal="left" vertical="center" wrapText="1"/>
    </xf>
    <xf numFmtId="1" fontId="11" fillId="0" borderId="30" xfId="1" applyNumberFormat="1" applyFont="1" applyFill="1" applyBorder="1" applyAlignment="1">
      <alignment horizontal="right" vertical="center" indent="2"/>
    </xf>
    <xf numFmtId="3" fontId="19" fillId="0" borderId="39" xfId="1" applyNumberFormat="1" applyFont="1" applyFill="1" applyBorder="1" applyAlignment="1">
      <alignment horizontal="right" vertical="center" indent="1"/>
    </xf>
    <xf numFmtId="3" fontId="19" fillId="0" borderId="14" xfId="1" applyNumberFormat="1" applyFont="1" applyFill="1" applyBorder="1" applyAlignment="1">
      <alignment horizontal="right" vertical="center" indent="1"/>
    </xf>
    <xf numFmtId="1" fontId="11" fillId="2" borderId="36" xfId="1" applyNumberFormat="1" applyFont="1" applyFill="1" applyBorder="1" applyAlignment="1">
      <alignment horizontal="left" vertical="center" wrapText="1"/>
    </xf>
    <xf numFmtId="1" fontId="10" fillId="0" borderId="40" xfId="1" applyNumberFormat="1" applyFont="1" applyFill="1" applyBorder="1" applyAlignment="1">
      <alignment horizontal="center" vertical="center" wrapText="1"/>
    </xf>
    <xf numFmtId="1" fontId="10" fillId="0" borderId="4" xfId="1" applyNumberFormat="1" applyFont="1" applyFill="1" applyBorder="1" applyAlignment="1">
      <alignment horizontal="right" vertical="center" wrapText="1" indent="2"/>
    </xf>
    <xf numFmtId="2" fontId="18" fillId="0" borderId="36" xfId="1" applyNumberFormat="1" applyFont="1" applyFill="1" applyBorder="1" applyAlignment="1">
      <alignment horizontal="right" vertical="center" indent="1"/>
    </xf>
    <xf numFmtId="2" fontId="18" fillId="0" borderId="37" xfId="1" applyNumberFormat="1" applyFont="1" applyFill="1" applyBorder="1" applyAlignment="1">
      <alignment horizontal="right" vertical="center" indent="1"/>
    </xf>
    <xf numFmtId="0" fontId="1" fillId="0" borderId="36" xfId="1" applyFont="1" applyBorder="1" applyAlignment="1">
      <alignment horizontal="left" vertical="center" wrapText="1"/>
    </xf>
    <xf numFmtId="0" fontId="9" fillId="0" borderId="36" xfId="1" applyFont="1" applyBorder="1" applyAlignment="1">
      <alignment horizontal="left" vertical="center" wrapText="1"/>
    </xf>
    <xf numFmtId="2" fontId="11" fillId="0" borderId="37" xfId="1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left" vertical="center" wrapText="1"/>
    </xf>
    <xf numFmtId="0" fontId="9" fillId="0" borderId="39" xfId="1" applyFont="1" applyBorder="1" applyAlignment="1">
      <alignment horizontal="left" vertical="center" wrapText="1"/>
    </xf>
    <xf numFmtId="0" fontId="9" fillId="0" borderId="39" xfId="1" applyFont="1" applyBorder="1" applyAlignment="1">
      <alignment vertical="center"/>
    </xf>
    <xf numFmtId="1" fontId="11" fillId="2" borderId="39" xfId="1" applyNumberFormat="1" applyFont="1" applyFill="1" applyBorder="1" applyAlignment="1">
      <alignment horizontal="left" vertical="center" wrapText="1"/>
    </xf>
    <xf numFmtId="1" fontId="11" fillId="0" borderId="17" xfId="1" applyNumberFormat="1" applyFont="1" applyFill="1" applyBorder="1" applyAlignment="1">
      <alignment horizontal="right" vertical="center" wrapText="1" indent="2"/>
    </xf>
    <xf numFmtId="3" fontId="11" fillId="0" borderId="14" xfId="1" applyNumberFormat="1" applyFont="1" applyFill="1" applyBorder="1" applyAlignment="1">
      <alignment horizontal="right" vertical="center" indent="1"/>
    </xf>
    <xf numFmtId="3" fontId="11" fillId="0" borderId="16" xfId="1" applyNumberFormat="1" applyFont="1" applyFill="1" applyBorder="1" applyAlignment="1">
      <alignment horizontal="right" vertical="center" indent="1"/>
    </xf>
    <xf numFmtId="0" fontId="9" fillId="0" borderId="21" xfId="1" applyFont="1" applyFill="1" applyBorder="1" applyAlignment="1">
      <alignment horizontal="left" vertical="center" wrapText="1"/>
    </xf>
    <xf numFmtId="1" fontId="10" fillId="0" borderId="41" xfId="1" applyNumberFormat="1" applyFont="1" applyFill="1" applyBorder="1" applyAlignment="1">
      <alignment horizontal="center" vertical="center" wrapText="1"/>
    </xf>
    <xf numFmtId="2" fontId="11" fillId="0" borderId="41" xfId="1" applyNumberFormat="1" applyFont="1" applyFill="1" applyBorder="1" applyAlignment="1">
      <alignment horizontal="right" vertical="center" wrapText="1" indent="2"/>
    </xf>
    <xf numFmtId="0" fontId="9" fillId="0" borderId="22" xfId="1" applyFont="1" applyFill="1" applyBorder="1" applyAlignment="1">
      <alignment horizontal="left" vertical="center" wrapText="1"/>
    </xf>
    <xf numFmtId="1" fontId="10" fillId="0" borderId="23" xfId="1" applyNumberFormat="1" applyFont="1" applyFill="1" applyBorder="1" applyAlignment="1">
      <alignment horizontal="center" vertical="center" wrapText="1"/>
    </xf>
    <xf numFmtId="3" fontId="22" fillId="0" borderId="34" xfId="1" applyNumberFormat="1" applyFont="1" applyFill="1" applyBorder="1" applyAlignment="1">
      <alignment horizontal="right" vertical="center" indent="1"/>
    </xf>
    <xf numFmtId="3" fontId="22" fillId="0" borderId="24" xfId="1" applyNumberFormat="1" applyFont="1" applyFill="1" applyBorder="1" applyAlignment="1">
      <alignment horizontal="right" vertical="center" indent="1"/>
    </xf>
    <xf numFmtId="0" fontId="9" fillId="0" borderId="28" xfId="1" applyFont="1" applyFill="1" applyBorder="1" applyAlignment="1">
      <alignment horizontal="left" vertical="center" wrapText="1"/>
    </xf>
    <xf numFmtId="1" fontId="10" fillId="0" borderId="29" xfId="1" applyNumberFormat="1" applyFont="1" applyFill="1" applyBorder="1" applyAlignment="1">
      <alignment horizontal="center" vertical="center" wrapText="1"/>
    </xf>
    <xf numFmtId="2" fontId="11" fillId="0" borderId="29" xfId="1" applyNumberFormat="1" applyFont="1" applyFill="1" applyBorder="1" applyAlignment="1">
      <alignment horizontal="right" vertical="center" wrapText="1" indent="2"/>
    </xf>
    <xf numFmtId="3" fontId="10" fillId="0" borderId="5" xfId="1" applyNumberFormat="1" applyFont="1" applyFill="1" applyBorder="1" applyAlignment="1">
      <alignment horizontal="right" vertical="center" indent="1"/>
    </xf>
    <xf numFmtId="3" fontId="10" fillId="0" borderId="32" xfId="1" applyNumberFormat="1" applyFont="1" applyFill="1" applyBorder="1" applyAlignment="1">
      <alignment horizontal="right" vertical="center" indent="1"/>
    </xf>
    <xf numFmtId="3" fontId="22" fillId="0" borderId="39" xfId="1" applyNumberFormat="1" applyFont="1" applyFill="1" applyBorder="1" applyAlignment="1">
      <alignment horizontal="right" vertical="center" indent="1"/>
    </xf>
    <xf numFmtId="3" fontId="22" fillId="0" borderId="14" xfId="1" applyNumberFormat="1" applyFont="1" applyFill="1" applyBorder="1" applyAlignment="1">
      <alignment horizontal="right" vertical="center" indent="1"/>
    </xf>
    <xf numFmtId="2" fontId="19" fillId="0" borderId="41" xfId="1" applyNumberFormat="1" applyFont="1" applyFill="1" applyBorder="1" applyAlignment="1">
      <alignment horizontal="right" vertical="center" wrapText="1" indent="2"/>
    </xf>
    <xf numFmtId="0" fontId="9" fillId="0" borderId="34" xfId="1" applyFont="1" applyFill="1" applyBorder="1" applyAlignment="1">
      <alignment horizontal="left" vertical="center" wrapText="1"/>
    </xf>
    <xf numFmtId="1" fontId="1" fillId="0" borderId="34" xfId="1" applyNumberFormat="1" applyFont="1" applyFill="1" applyBorder="1" applyAlignment="1">
      <alignment horizontal="left" vertical="center" wrapText="1"/>
    </xf>
    <xf numFmtId="2" fontId="11" fillId="0" borderId="42" xfId="1" applyNumberFormat="1" applyFont="1" applyFill="1" applyBorder="1" applyAlignment="1">
      <alignment horizontal="right" vertical="center" wrapText="1" indent="2"/>
    </xf>
    <xf numFmtId="3" fontId="11" fillId="0" borderId="24" xfId="1" applyNumberFormat="1" applyFont="1" applyFill="1" applyBorder="1" applyAlignment="1">
      <alignment horizontal="right" vertical="center" indent="1"/>
    </xf>
    <xf numFmtId="1" fontId="10" fillId="0" borderId="31" xfId="1" applyNumberFormat="1" applyFont="1" applyFill="1" applyBorder="1" applyAlignment="1">
      <alignment horizontal="center" vertical="center" wrapText="1"/>
    </xf>
    <xf numFmtId="2" fontId="18" fillId="0" borderId="43" xfId="1" applyNumberFormat="1" applyFont="1" applyFill="1" applyBorder="1" applyAlignment="1">
      <alignment horizontal="right" vertical="center" indent="1"/>
    </xf>
    <xf numFmtId="2" fontId="18" fillId="0" borderId="44" xfId="1" applyNumberFormat="1" applyFont="1" applyFill="1" applyBorder="1" applyAlignment="1">
      <alignment horizontal="right" vertical="center" indent="1"/>
    </xf>
    <xf numFmtId="0" fontId="1" fillId="0" borderId="45" xfId="1" applyFont="1" applyFill="1" applyBorder="1" applyAlignment="1">
      <alignment horizontal="left" vertical="center" wrapText="1"/>
    </xf>
    <xf numFmtId="0" fontId="9" fillId="0" borderId="45" xfId="1" applyFont="1" applyFill="1" applyBorder="1" applyAlignment="1">
      <alignment horizontal="left" vertical="center" wrapText="1"/>
    </xf>
    <xf numFmtId="0" fontId="9" fillId="0" borderId="45" xfId="1" applyFont="1" applyFill="1" applyBorder="1" applyAlignment="1">
      <alignment vertical="center"/>
    </xf>
    <xf numFmtId="1" fontId="11" fillId="2" borderId="45" xfId="1" applyNumberFormat="1" applyFont="1" applyFill="1" applyBorder="1" applyAlignment="1">
      <alignment horizontal="left" vertical="center" wrapText="1"/>
    </xf>
    <xf numFmtId="3" fontId="20" fillId="0" borderId="46" xfId="1" applyNumberFormat="1" applyFont="1" applyFill="1" applyBorder="1" applyAlignment="1">
      <alignment horizontal="right" vertical="center" indent="1"/>
    </xf>
    <xf numFmtId="3" fontId="20" fillId="0" borderId="20" xfId="1" applyNumberFormat="1" applyFont="1" applyFill="1" applyBorder="1" applyAlignment="1">
      <alignment horizontal="right" vertical="center" indent="1"/>
    </xf>
    <xf numFmtId="1" fontId="20" fillId="0" borderId="45" xfId="1" applyNumberFormat="1" applyFont="1" applyFill="1" applyBorder="1" applyAlignment="1">
      <alignment horizontal="right" vertical="center" indent="1"/>
    </xf>
    <xf numFmtId="1" fontId="20" fillId="0" borderId="46" xfId="1" applyNumberFormat="1" applyFont="1" applyFill="1" applyBorder="1" applyAlignment="1">
      <alignment horizontal="right" vertical="center" indent="1"/>
    </xf>
    <xf numFmtId="2" fontId="11" fillId="0" borderId="41" xfId="1" applyNumberFormat="1" applyFont="1" applyFill="1" applyBorder="1" applyAlignment="1">
      <alignment horizontal="right" vertical="center" indent="2"/>
    </xf>
    <xf numFmtId="1" fontId="10" fillId="0" borderId="42" xfId="1" applyNumberFormat="1" applyFont="1" applyFill="1" applyBorder="1" applyAlignment="1">
      <alignment horizontal="center" vertical="center" wrapText="1"/>
    </xf>
    <xf numFmtId="2" fontId="11" fillId="0" borderId="23" xfId="1" applyNumberFormat="1" applyFont="1" applyFill="1" applyBorder="1" applyAlignment="1">
      <alignment horizontal="right" vertical="center" indent="2"/>
    </xf>
    <xf numFmtId="2" fontId="19" fillId="0" borderId="29" xfId="1" applyNumberFormat="1" applyFont="1" applyFill="1" applyBorder="1" applyAlignment="1">
      <alignment horizontal="right" vertical="center" wrapText="1" indent="2"/>
    </xf>
    <xf numFmtId="2" fontId="11" fillId="0" borderId="29" xfId="1" applyNumberFormat="1" applyFont="1" applyFill="1" applyBorder="1" applyAlignment="1">
      <alignment horizontal="right" vertical="center" indent="2"/>
    </xf>
    <xf numFmtId="2" fontId="11" fillId="0" borderId="42" xfId="1" applyNumberFormat="1" applyFont="1" applyFill="1" applyBorder="1" applyAlignment="1">
      <alignment horizontal="right" vertical="center" indent="2"/>
    </xf>
    <xf numFmtId="2" fontId="18" fillId="0" borderId="38" xfId="1" applyNumberFormat="1" applyFont="1" applyFill="1" applyBorder="1" applyAlignment="1">
      <alignment horizontal="right" vertical="center" indent="1"/>
    </xf>
    <xf numFmtId="2" fontId="18" fillId="0" borderId="47" xfId="1" applyNumberFormat="1" applyFont="1" applyFill="1" applyBorder="1" applyAlignment="1">
      <alignment horizontal="right" vertical="center" indent="1"/>
    </xf>
    <xf numFmtId="3" fontId="11" fillId="0" borderId="25" xfId="1" applyNumberFormat="1" applyFont="1" applyFill="1" applyBorder="1" applyAlignment="1">
      <alignment horizontal="right" vertical="center" indent="1"/>
    </xf>
    <xf numFmtId="2" fontId="19" fillId="0" borderId="40" xfId="1" applyNumberFormat="1" applyFont="1" applyFill="1" applyBorder="1" applyAlignment="1">
      <alignment horizontal="right" vertical="center" wrapText="1" indent="2"/>
    </xf>
    <xf numFmtId="1" fontId="19" fillId="0" borderId="40" xfId="1" applyNumberFormat="1" applyFont="1" applyFill="1" applyBorder="1" applyAlignment="1">
      <alignment horizontal="right" vertical="center" wrapText="1" indent="2"/>
    </xf>
    <xf numFmtId="1" fontId="24" fillId="0" borderId="0" xfId="1" applyNumberFormat="1" applyFont="1" applyFill="1" applyBorder="1" applyAlignment="1"/>
    <xf numFmtId="0" fontId="1" fillId="0" borderId="0" xfId="1" applyBorder="1"/>
    <xf numFmtId="0" fontId="25" fillId="0" borderId="0" xfId="1" applyFont="1" applyBorder="1" applyAlignment="1"/>
    <xf numFmtId="0" fontId="25" fillId="0" borderId="0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3" fontId="25" fillId="0" borderId="0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/>
    </xf>
    <xf numFmtId="0" fontId="26" fillId="0" borderId="0" xfId="1" applyFont="1"/>
    <xf numFmtId="0" fontId="3" fillId="0" borderId="5" xfId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/>
    </xf>
    <xf numFmtId="1" fontId="3" fillId="0" borderId="19" xfId="3" applyNumberFormat="1" applyFont="1" applyFill="1" applyBorder="1" applyAlignment="1">
      <alignment vertical="center"/>
    </xf>
    <xf numFmtId="2" fontId="4" fillId="0" borderId="48" xfId="3" applyNumberFormat="1" applyFont="1" applyFill="1" applyBorder="1" applyAlignment="1">
      <alignment horizontal="left" vertical="center"/>
    </xf>
    <xf numFmtId="2" fontId="4" fillId="0" borderId="9" xfId="3" applyNumberFormat="1" applyFont="1" applyFill="1" applyBorder="1" applyAlignment="1">
      <alignment horizontal="center" vertical="center" wrapText="1"/>
    </xf>
    <xf numFmtId="3" fontId="4" fillId="0" borderId="18" xfId="3" applyNumberFormat="1" applyFont="1" applyFill="1" applyBorder="1" applyAlignment="1">
      <alignment horizontal="left" vertical="center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left" vertical="center"/>
    </xf>
    <xf numFmtId="0" fontId="1" fillId="0" borderId="0" xfId="3"/>
    <xf numFmtId="0" fontId="6" fillId="0" borderId="26" xfId="1" applyFont="1" applyFill="1" applyBorder="1" applyAlignment="1">
      <alignment horizontal="center" vertical="center" wrapText="1"/>
    </xf>
    <xf numFmtId="0" fontId="6" fillId="0" borderId="49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wrapText="1"/>
    </xf>
    <xf numFmtId="2" fontId="6" fillId="0" borderId="26" xfId="1" applyNumberFormat="1" applyFont="1" applyFill="1" applyBorder="1" applyAlignment="1">
      <alignment horizontal="center" vertical="center" wrapText="1"/>
    </xf>
    <xf numFmtId="2" fontId="6" fillId="0" borderId="27" xfId="1" applyNumberFormat="1" applyFont="1" applyFill="1" applyBorder="1" applyAlignment="1">
      <alignment horizontal="center" vertical="center" wrapText="1"/>
    </xf>
    <xf numFmtId="3" fontId="27" fillId="0" borderId="26" xfId="1" applyNumberFormat="1" applyFont="1" applyFill="1" applyBorder="1" applyAlignment="1">
      <alignment horizontal="center" vertical="center" wrapText="1"/>
    </xf>
    <xf numFmtId="3" fontId="27" fillId="0" borderId="27" xfId="1" applyNumberFormat="1" applyFont="1" applyFill="1" applyBorder="1" applyAlignment="1">
      <alignment horizontal="center" vertical="center" wrapText="1"/>
    </xf>
    <xf numFmtId="3" fontId="27" fillId="0" borderId="22" xfId="1" applyNumberFormat="1" applyFont="1" applyFill="1" applyBorder="1" applyAlignment="1">
      <alignment horizontal="center" vertical="center" wrapText="1"/>
    </xf>
    <xf numFmtId="3" fontId="27" fillId="0" borderId="23" xfId="1" applyNumberFormat="1" applyFont="1" applyFill="1" applyBorder="1" applyAlignment="1">
      <alignment horizontal="center" vertical="center" wrapText="1"/>
    </xf>
    <xf numFmtId="3" fontId="6" fillId="0" borderId="27" xfId="1" applyNumberFormat="1" applyFont="1" applyFill="1" applyBorder="1" applyAlignment="1">
      <alignment horizontal="center" vertical="center" wrapText="1"/>
    </xf>
    <xf numFmtId="0" fontId="1" fillId="0" borderId="0" xfId="3" applyAlignment="1">
      <alignment vertical="top" wrapText="1"/>
    </xf>
    <xf numFmtId="0" fontId="9" fillId="0" borderId="15" xfId="3" applyFont="1" applyFill="1" applyBorder="1" applyAlignment="1">
      <alignment horizontal="center" vertical="center" wrapText="1"/>
    </xf>
    <xf numFmtId="2" fontId="9" fillId="0" borderId="11" xfId="3" applyNumberFormat="1" applyFont="1" applyFill="1" applyBorder="1" applyAlignment="1">
      <alignment horizontal="center" vertical="center" wrapText="1"/>
    </xf>
    <xf numFmtId="2" fontId="9" fillId="0" borderId="13" xfId="3" applyNumberFormat="1" applyFont="1" applyFill="1" applyBorder="1" applyAlignment="1">
      <alignment horizontal="center" vertical="center" wrapText="1"/>
    </xf>
    <xf numFmtId="3" fontId="4" fillId="0" borderId="14" xfId="3" applyNumberFormat="1" applyFont="1" applyFill="1" applyBorder="1" applyAlignment="1">
      <alignment horizontal="center" vertical="center" wrapText="1"/>
    </xf>
    <xf numFmtId="3" fontId="4" fillId="0" borderId="13" xfId="3" applyNumberFormat="1" applyFont="1" applyFill="1" applyBorder="1" applyAlignment="1">
      <alignment horizontal="center" vertical="center" wrapText="1"/>
    </xf>
    <xf numFmtId="3" fontId="4" fillId="0" borderId="39" xfId="3" applyNumberFormat="1" applyFont="1" applyFill="1" applyBorder="1" applyAlignment="1">
      <alignment horizontal="center" vertical="center" wrapText="1"/>
    </xf>
    <xf numFmtId="3" fontId="4" fillId="0" borderId="32" xfId="3" applyNumberFormat="1" applyFont="1" applyFill="1" applyBorder="1" applyAlignment="1">
      <alignment horizontal="center" vertical="center" wrapText="1"/>
    </xf>
    <xf numFmtId="3" fontId="4" fillId="0" borderId="16" xfId="3" applyNumberFormat="1" applyFont="1" applyFill="1" applyBorder="1" applyAlignment="1">
      <alignment horizontal="center" vertical="center" wrapText="1"/>
    </xf>
    <xf numFmtId="1" fontId="11" fillId="0" borderId="1" xfId="4" applyNumberFormat="1" applyFont="1" applyFill="1" applyBorder="1" applyAlignment="1">
      <alignment horizontal="left"/>
    </xf>
    <xf numFmtId="1" fontId="11" fillId="0" borderId="2" xfId="4" applyNumberFormat="1" applyFont="1" applyFill="1" applyBorder="1" applyAlignment="1">
      <alignment horizontal="left"/>
    </xf>
    <xf numFmtId="0" fontId="1" fillId="0" borderId="2" xfId="3" applyFill="1" applyBorder="1"/>
    <xf numFmtId="2" fontId="1" fillId="0" borderId="1" xfId="3" applyNumberFormat="1" applyFill="1" applyBorder="1"/>
    <xf numFmtId="2" fontId="1" fillId="0" borderId="4" xfId="3" applyNumberFormat="1" applyFill="1" applyBorder="1"/>
    <xf numFmtId="3" fontId="1" fillId="0" borderId="1" xfId="3" applyNumberFormat="1" applyFill="1" applyBorder="1"/>
    <xf numFmtId="3" fontId="1" fillId="0" borderId="4" xfId="3" applyNumberFormat="1" applyFill="1" applyBorder="1"/>
    <xf numFmtId="3" fontId="1" fillId="0" borderId="45" xfId="3" applyNumberFormat="1" applyFill="1" applyBorder="1"/>
    <xf numFmtId="3" fontId="1" fillId="0" borderId="2" xfId="3" applyNumberFormat="1" applyFill="1" applyBorder="1"/>
    <xf numFmtId="3" fontId="1" fillId="0" borderId="0" xfId="3" applyNumberFormat="1" applyFill="1"/>
    <xf numFmtId="49" fontId="28" fillId="0" borderId="24" xfId="1" applyNumberFormat="1" applyFont="1" applyFill="1" applyBorder="1" applyAlignment="1"/>
    <xf numFmtId="49" fontId="28" fillId="0" borderId="51" xfId="1" applyNumberFormat="1" applyFont="1" applyFill="1" applyBorder="1" applyAlignment="1"/>
    <xf numFmtId="0" fontId="29" fillId="0" borderId="52" xfId="1" applyNumberFormat="1" applyFont="1" applyFill="1" applyBorder="1" applyAlignment="1"/>
    <xf numFmtId="2" fontId="28" fillId="0" borderId="5" xfId="1" applyNumberFormat="1" applyFont="1" applyFill="1" applyBorder="1" applyAlignment="1">
      <alignment horizontal="right" indent="1"/>
    </xf>
    <xf numFmtId="2" fontId="28" fillId="0" borderId="7" xfId="1" applyNumberFormat="1" applyFont="1" applyFill="1" applyBorder="1" applyAlignment="1">
      <alignment horizontal="right" indent="1"/>
    </xf>
    <xf numFmtId="3" fontId="28" fillId="0" borderId="21" xfId="1" applyNumberFormat="1" applyFont="1" applyFill="1" applyBorder="1" applyAlignment="1">
      <alignment horizontal="right" indent="1"/>
    </xf>
    <xf numFmtId="3" fontId="28" fillId="0" borderId="41" xfId="1" applyNumberFormat="1" applyFont="1" applyFill="1" applyBorder="1" applyAlignment="1">
      <alignment horizontal="right" indent="1"/>
    </xf>
    <xf numFmtId="49" fontId="28" fillId="0" borderId="5" xfId="1" applyNumberFormat="1" applyFont="1" applyFill="1" applyBorder="1" applyAlignment="1"/>
    <xf numFmtId="49" fontId="28" fillId="0" borderId="6" xfId="1" applyNumberFormat="1" applyFont="1" applyFill="1" applyBorder="1" applyAlignment="1"/>
    <xf numFmtId="0" fontId="29" fillId="0" borderId="8" xfId="1" applyNumberFormat="1" applyFont="1" applyFill="1" applyBorder="1" applyAlignment="1"/>
    <xf numFmtId="3" fontId="28" fillId="0" borderId="5" xfId="1" applyNumberFormat="1" applyFont="1" applyFill="1" applyBorder="1" applyAlignment="1">
      <alignment horizontal="right" indent="1"/>
    </xf>
    <xf numFmtId="3" fontId="28" fillId="0" borderId="7" xfId="1" applyNumberFormat="1" applyFont="1" applyFill="1" applyBorder="1" applyAlignment="1">
      <alignment horizontal="right" indent="1"/>
    </xf>
    <xf numFmtId="2" fontId="28" fillId="0" borderId="24" xfId="1" applyNumberFormat="1" applyFont="1" applyFill="1" applyBorder="1" applyAlignment="1">
      <alignment horizontal="right" indent="1"/>
    </xf>
    <xf numFmtId="2" fontId="28" fillId="0" borderId="35" xfId="1" applyNumberFormat="1" applyFont="1" applyFill="1" applyBorder="1" applyAlignment="1">
      <alignment horizontal="right" indent="1"/>
    </xf>
    <xf numFmtId="3" fontId="28" fillId="0" borderId="22" xfId="1" applyNumberFormat="1" applyFont="1" applyFill="1" applyBorder="1" applyAlignment="1">
      <alignment horizontal="right" indent="1"/>
    </xf>
    <xf numFmtId="3" fontId="28" fillId="0" borderId="42" xfId="1" applyNumberFormat="1" applyFont="1" applyFill="1" applyBorder="1" applyAlignment="1">
      <alignment horizontal="right" indent="1"/>
    </xf>
    <xf numFmtId="3" fontId="28" fillId="0" borderId="0" xfId="1" applyNumberFormat="1" applyFont="1" applyFill="1" applyBorder="1" applyAlignment="1">
      <alignment horizontal="right" indent="1"/>
    </xf>
    <xf numFmtId="3" fontId="28" fillId="0" borderId="26" xfId="1" applyNumberFormat="1" applyFont="1" applyFill="1" applyBorder="1" applyAlignment="1">
      <alignment horizontal="right" indent="1"/>
    </xf>
    <xf numFmtId="3" fontId="28" fillId="0" borderId="27" xfId="1" applyNumberFormat="1" applyFont="1" applyFill="1" applyBorder="1" applyAlignment="1">
      <alignment horizontal="right" indent="1"/>
    </xf>
    <xf numFmtId="3" fontId="28" fillId="0" borderId="35" xfId="1" applyNumberFormat="1" applyFont="1" applyFill="1" applyBorder="1" applyAlignment="1">
      <alignment horizontal="right" indent="1"/>
    </xf>
    <xf numFmtId="49" fontId="28" fillId="0" borderId="26" xfId="1" applyNumberFormat="1" applyFont="1" applyFill="1" applyBorder="1" applyAlignment="1"/>
    <xf numFmtId="49" fontId="28" fillId="0" borderId="49" xfId="1" applyNumberFormat="1" applyFont="1" applyFill="1" applyBorder="1" applyAlignment="1"/>
    <xf numFmtId="0" fontId="29" fillId="0" borderId="50" xfId="1" applyNumberFormat="1" applyFont="1" applyFill="1" applyBorder="1" applyAlignment="1"/>
    <xf numFmtId="2" fontId="28" fillId="0" borderId="26" xfId="1" applyNumberFormat="1" applyFont="1" applyFill="1" applyBorder="1" applyAlignment="1">
      <alignment horizontal="right" indent="1"/>
    </xf>
    <xf numFmtId="2" fontId="28" fillId="0" borderId="27" xfId="1" applyNumberFormat="1" applyFont="1" applyFill="1" applyBorder="1" applyAlignment="1">
      <alignment horizontal="right" indent="1"/>
    </xf>
    <xf numFmtId="3" fontId="28" fillId="0" borderId="23" xfId="1" applyNumberFormat="1" applyFont="1" applyFill="1" applyBorder="1" applyAlignment="1">
      <alignment horizontal="right" indent="1"/>
    </xf>
    <xf numFmtId="2" fontId="28" fillId="0" borderId="32" xfId="1" applyNumberFormat="1" applyFont="1" applyFill="1" applyBorder="1" applyAlignment="1">
      <alignment horizontal="right" indent="1"/>
    </xf>
    <xf numFmtId="2" fontId="28" fillId="0" borderId="30" xfId="1" applyNumberFormat="1" applyFont="1" applyFill="1" applyBorder="1" applyAlignment="1">
      <alignment horizontal="right" indent="1"/>
    </xf>
    <xf numFmtId="3" fontId="28" fillId="0" borderId="28" xfId="1" applyNumberFormat="1" applyFont="1" applyFill="1" applyBorder="1" applyAlignment="1">
      <alignment horizontal="right" indent="1"/>
    </xf>
    <xf numFmtId="3" fontId="28" fillId="0" borderId="29" xfId="1" applyNumberFormat="1" applyFont="1" applyFill="1" applyBorder="1" applyAlignment="1">
      <alignment horizontal="right" indent="1"/>
    </xf>
    <xf numFmtId="49" fontId="28" fillId="0" borderId="32" xfId="1" applyNumberFormat="1" applyFont="1" applyFill="1" applyBorder="1" applyAlignment="1"/>
    <xf numFmtId="49" fontId="28" fillId="0" borderId="53" xfId="1" applyNumberFormat="1" applyFont="1" applyFill="1" applyBorder="1" applyAlignment="1"/>
    <xf numFmtId="0" fontId="29" fillId="0" borderId="54" xfId="1" applyNumberFormat="1" applyFont="1" applyFill="1" applyBorder="1" applyAlignment="1"/>
    <xf numFmtId="3" fontId="28" fillId="0" borderId="32" xfId="1" applyNumberFormat="1" applyFont="1" applyFill="1" applyBorder="1" applyAlignment="1">
      <alignment horizontal="right" indent="1"/>
    </xf>
    <xf numFmtId="3" fontId="28" fillId="0" borderId="30" xfId="1" applyNumberFormat="1" applyFont="1" applyFill="1" applyBorder="1" applyAlignment="1">
      <alignment horizontal="right" indent="1"/>
    </xf>
    <xf numFmtId="3" fontId="28" fillId="0" borderId="13" xfId="1" applyNumberFormat="1" applyFont="1" applyFill="1" applyBorder="1" applyAlignment="1">
      <alignment horizontal="right" indent="1"/>
    </xf>
    <xf numFmtId="49" fontId="28" fillId="0" borderId="55" xfId="1" applyNumberFormat="1" applyFont="1" applyFill="1" applyBorder="1" applyAlignment="1"/>
    <xf numFmtId="49" fontId="28" fillId="0" borderId="0" xfId="1" applyNumberFormat="1" applyFont="1" applyFill="1" applyBorder="1" applyAlignment="1"/>
    <xf numFmtId="0" fontId="29" fillId="0" borderId="0" xfId="1" applyNumberFormat="1" applyFont="1" applyFill="1" applyBorder="1" applyAlignment="1"/>
    <xf numFmtId="2" fontId="28" fillId="0" borderId="0" xfId="1" applyNumberFormat="1" applyFont="1" applyFill="1" applyBorder="1" applyAlignment="1">
      <alignment horizontal="right" indent="1"/>
    </xf>
    <xf numFmtId="3" fontId="28" fillId="0" borderId="56" xfId="1" applyNumberFormat="1" applyFont="1" applyFill="1" applyBorder="1" applyAlignment="1">
      <alignment horizontal="right" indent="1"/>
    </xf>
    <xf numFmtId="49" fontId="11" fillId="0" borderId="1" xfId="4" applyNumberFormat="1" applyFont="1" applyFill="1" applyBorder="1" applyAlignment="1">
      <alignment horizontal="left"/>
    </xf>
    <xf numFmtId="49" fontId="11" fillId="0" borderId="2" xfId="4" applyNumberFormat="1" applyFont="1" applyFill="1" applyBorder="1" applyAlignment="1">
      <alignment horizontal="left"/>
    </xf>
    <xf numFmtId="0" fontId="9" fillId="0" borderId="2" xfId="3" applyFont="1" applyFill="1" applyBorder="1"/>
    <xf numFmtId="2" fontId="1" fillId="0" borderId="2" xfId="3" applyNumberFormat="1" applyFill="1" applyBorder="1" applyAlignment="1">
      <alignment horizontal="right" indent="1"/>
    </xf>
    <xf numFmtId="3" fontId="1" fillId="0" borderId="2" xfId="3" applyNumberFormat="1" applyFill="1" applyBorder="1" applyAlignment="1">
      <alignment horizontal="right" indent="1"/>
    </xf>
    <xf numFmtId="3" fontId="1" fillId="0" borderId="19" xfId="3" applyNumberFormat="1" applyFill="1" applyBorder="1" applyAlignment="1">
      <alignment horizontal="right" indent="1"/>
    </xf>
    <xf numFmtId="3" fontId="1" fillId="0" borderId="4" xfId="3" applyNumberFormat="1" applyFill="1" applyBorder="1" applyAlignment="1">
      <alignment horizontal="right" indent="1"/>
    </xf>
    <xf numFmtId="49" fontId="28" fillId="0" borderId="44" xfId="1" applyNumberFormat="1" applyFont="1" applyFill="1" applyBorder="1" applyAlignment="1"/>
    <xf numFmtId="49" fontId="28" fillId="0" borderId="57" xfId="1" applyNumberFormat="1" applyFont="1" applyFill="1" applyBorder="1" applyAlignment="1"/>
    <xf numFmtId="0" fontId="29" fillId="0" borderId="58" xfId="1" applyNumberFormat="1" applyFont="1" applyFill="1" applyBorder="1" applyAlignment="1"/>
    <xf numFmtId="2" fontId="28" fillId="0" borderId="44" xfId="1" applyNumberFormat="1" applyFont="1" applyFill="1" applyBorder="1" applyAlignment="1">
      <alignment horizontal="right" indent="1"/>
    </xf>
    <xf numFmtId="2" fontId="28" fillId="0" borderId="59" xfId="1" applyNumberFormat="1" applyFont="1" applyFill="1" applyBorder="1" applyAlignment="1">
      <alignment horizontal="right" indent="1"/>
    </xf>
    <xf numFmtId="3" fontId="28" fillId="0" borderId="60" xfId="1" applyNumberFormat="1" applyFont="1" applyFill="1" applyBorder="1" applyAlignment="1">
      <alignment horizontal="right" indent="1"/>
    </xf>
    <xf numFmtId="3" fontId="28" fillId="0" borderId="59" xfId="1" applyNumberFormat="1" applyFont="1" applyFill="1" applyBorder="1" applyAlignment="1">
      <alignment horizontal="right" indent="1"/>
    </xf>
    <xf numFmtId="49" fontId="18" fillId="0" borderId="26" xfId="1" applyNumberFormat="1" applyFont="1" applyFill="1" applyBorder="1" applyAlignment="1"/>
    <xf numFmtId="49" fontId="18" fillId="0" borderId="49" xfId="1" applyNumberFormat="1" applyFont="1" applyFill="1" applyBorder="1" applyAlignment="1"/>
    <xf numFmtId="49" fontId="18" fillId="0" borderId="44" xfId="1" applyNumberFormat="1" applyFont="1" applyFill="1" applyBorder="1" applyAlignment="1"/>
    <xf numFmtId="49" fontId="18" fillId="0" borderId="57" xfId="1" applyNumberFormat="1" applyFont="1" applyFill="1" applyBorder="1" applyAlignment="1"/>
    <xf numFmtId="49" fontId="28" fillId="0" borderId="14" xfId="1" applyNumberFormat="1" applyFont="1" applyFill="1" applyBorder="1" applyAlignment="1"/>
    <xf numFmtId="49" fontId="28" fillId="0" borderId="12" xfId="1" applyNumberFormat="1" applyFont="1" applyFill="1" applyBorder="1" applyAlignment="1"/>
    <xf numFmtId="0" fontId="29" fillId="0" borderId="15" xfId="1" applyNumberFormat="1" applyFont="1" applyFill="1" applyBorder="1" applyAlignment="1"/>
    <xf numFmtId="2" fontId="28" fillId="0" borderId="14" xfId="1" applyNumberFormat="1" applyFont="1" applyFill="1" applyBorder="1" applyAlignment="1">
      <alignment horizontal="right" indent="1"/>
    </xf>
    <xf numFmtId="2" fontId="28" fillId="0" borderId="13" xfId="1" applyNumberFormat="1" applyFont="1" applyFill="1" applyBorder="1" applyAlignment="1">
      <alignment horizontal="right" indent="1"/>
    </xf>
    <xf numFmtId="3" fontId="28" fillId="0" borderId="38" xfId="1" applyNumberFormat="1" applyFont="1" applyFill="1" applyBorder="1" applyAlignment="1">
      <alignment horizontal="right" indent="1"/>
    </xf>
    <xf numFmtId="3" fontId="28" fillId="0" borderId="17" xfId="1" applyNumberFormat="1" applyFont="1" applyFill="1" applyBorder="1" applyAlignment="1">
      <alignment horizontal="right" indent="1"/>
    </xf>
    <xf numFmtId="49" fontId="11" fillId="0" borderId="18" xfId="4" applyNumberFormat="1" applyFont="1" applyFill="1" applyBorder="1" applyAlignment="1">
      <alignment horizontal="left"/>
    </xf>
    <xf numFmtId="49" fontId="11" fillId="0" borderId="19" xfId="4" applyNumberFormat="1" applyFont="1" applyFill="1" applyBorder="1" applyAlignment="1">
      <alignment horizontal="left"/>
    </xf>
    <xf numFmtId="0" fontId="9" fillId="0" borderId="19" xfId="3" applyFont="1" applyFill="1" applyBorder="1"/>
    <xf numFmtId="2" fontId="1" fillId="0" borderId="19" xfId="3" applyNumberFormat="1" applyFill="1" applyBorder="1" applyAlignment="1">
      <alignment horizontal="right" indent="1"/>
    </xf>
    <xf numFmtId="3" fontId="28" fillId="0" borderId="19" xfId="1" applyNumberFormat="1" applyFont="1" applyFill="1" applyBorder="1" applyAlignment="1">
      <alignment horizontal="right" indent="1"/>
    </xf>
    <xf numFmtId="3" fontId="1" fillId="0" borderId="20" xfId="3" applyNumberFormat="1" applyFill="1" applyBorder="1" applyAlignment="1">
      <alignment horizontal="right" indent="1"/>
    </xf>
    <xf numFmtId="0" fontId="1" fillId="0" borderId="0" xfId="3" applyFill="1"/>
    <xf numFmtId="2" fontId="1" fillId="0" borderId="0" xfId="3" applyNumberFormat="1" applyFill="1"/>
    <xf numFmtId="0" fontId="1" fillId="0" borderId="0" xfId="5"/>
    <xf numFmtId="0" fontId="30" fillId="0" borderId="0" xfId="5" applyFont="1" applyAlignment="1">
      <alignment horizontal="right" vertical="center"/>
    </xf>
    <xf numFmtId="1" fontId="3" fillId="0" borderId="1" xfId="1" applyNumberFormat="1" applyFont="1" applyFill="1" applyBorder="1" applyAlignment="1">
      <alignment horizontal="left" vertical="center"/>
    </xf>
    <xf numFmtId="0" fontId="25" fillId="0" borderId="2" xfId="1" applyFont="1" applyBorder="1" applyAlignment="1">
      <alignment horizontal="left" vertical="center"/>
    </xf>
    <xf numFmtId="0" fontId="25" fillId="0" borderId="2" xfId="1" applyFont="1" applyBorder="1" applyAlignment="1"/>
    <xf numFmtId="0" fontId="24" fillId="0" borderId="4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0" fontId="25" fillId="0" borderId="0" xfId="1" applyFont="1" applyBorder="1" applyAlignment="1">
      <alignment horizontal="left" vertical="center"/>
    </xf>
    <xf numFmtId="0" fontId="24" fillId="0" borderId="61" xfId="1" applyFont="1" applyBorder="1" applyAlignment="1">
      <alignment horizontal="center" vertical="center"/>
    </xf>
    <xf numFmtId="0" fontId="25" fillId="0" borderId="18" xfId="1" applyFont="1" applyBorder="1" applyAlignment="1">
      <alignment horizontal="left" vertical="center"/>
    </xf>
    <xf numFmtId="0" fontId="25" fillId="0" borderId="19" xfId="1" applyFont="1" applyBorder="1" applyAlignment="1">
      <alignment horizontal="left" vertical="center"/>
    </xf>
    <xf numFmtId="0" fontId="25" fillId="0" borderId="19" xfId="1" applyFont="1" applyBorder="1" applyAlignment="1"/>
    <xf numFmtId="0" fontId="24" fillId="0" borderId="62" xfId="1" applyFont="1" applyBorder="1" applyAlignment="1">
      <alignment horizontal="center" vertical="center"/>
    </xf>
    <xf numFmtId="0" fontId="24" fillId="0" borderId="63" xfId="1" applyFont="1" applyBorder="1" applyAlignment="1">
      <alignment horizontal="center" vertical="center"/>
    </xf>
    <xf numFmtId="1" fontId="25" fillId="0" borderId="64" xfId="1" applyNumberFormat="1" applyFont="1" applyFill="1" applyBorder="1" applyAlignment="1">
      <alignment horizontal="left" vertical="center"/>
    </xf>
    <xf numFmtId="0" fontId="25" fillId="0" borderId="64" xfId="1" applyFont="1" applyBorder="1" applyAlignment="1"/>
    <xf numFmtId="0" fontId="24" fillId="0" borderId="65" xfId="1" applyFont="1" applyBorder="1" applyAlignment="1">
      <alignment horizontal="center" vertical="center"/>
    </xf>
    <xf numFmtId="0" fontId="25" fillId="0" borderId="55" xfId="1" applyFont="1" applyBorder="1" applyAlignment="1">
      <alignment horizontal="left" vertical="center"/>
    </xf>
    <xf numFmtId="2" fontId="24" fillId="0" borderId="66" xfId="1" applyNumberFormat="1" applyFont="1" applyBorder="1" applyAlignment="1">
      <alignment horizontal="right" vertical="center" indent="1"/>
    </xf>
    <xf numFmtId="1" fontId="25" fillId="0" borderId="51" xfId="1" applyNumberFormat="1" applyFont="1" applyFill="1" applyBorder="1" applyAlignment="1">
      <alignment horizontal="left" vertical="center"/>
    </xf>
    <xf numFmtId="0" fontId="25" fillId="0" borderId="51" xfId="1" applyFont="1" applyBorder="1" applyAlignment="1"/>
    <xf numFmtId="0" fontId="24" fillId="0" borderId="42" xfId="1" applyFont="1" applyBorder="1" applyAlignment="1">
      <alignment horizontal="center" vertical="center"/>
    </xf>
    <xf numFmtId="0" fontId="25" fillId="0" borderId="67" xfId="1" applyFont="1" applyBorder="1" applyAlignment="1">
      <alignment horizontal="left" vertical="center"/>
    </xf>
    <xf numFmtId="2" fontId="24" fillId="0" borderId="68" xfId="1" applyNumberFormat="1" applyFont="1" applyBorder="1" applyAlignment="1">
      <alignment horizontal="right" vertical="center" indent="1"/>
    </xf>
    <xf numFmtId="1" fontId="25" fillId="0" borderId="57" xfId="1" applyNumberFormat="1" applyFont="1" applyFill="1" applyBorder="1" applyAlignment="1">
      <alignment horizontal="left" vertical="center"/>
    </xf>
    <xf numFmtId="0" fontId="25" fillId="0" borderId="57" xfId="1" applyFont="1" applyBorder="1" applyAlignment="1"/>
    <xf numFmtId="0" fontId="24" fillId="0" borderId="60" xfId="1" applyFont="1" applyBorder="1" applyAlignment="1">
      <alignment horizontal="center" vertical="center"/>
    </xf>
    <xf numFmtId="0" fontId="25" fillId="0" borderId="70" xfId="1" applyFont="1" applyBorder="1" applyAlignment="1">
      <alignment horizontal="left" vertical="center"/>
    </xf>
    <xf numFmtId="2" fontId="24" fillId="0" borderId="59" xfId="1" applyNumberFormat="1" applyFont="1" applyBorder="1" applyAlignment="1">
      <alignment horizontal="center" vertical="center"/>
    </xf>
    <xf numFmtId="2" fontId="24" fillId="0" borderId="35" xfId="1" applyNumberFormat="1" applyFont="1" applyBorder="1" applyAlignment="1">
      <alignment horizontal="right" vertical="center" indent="1"/>
    </xf>
    <xf numFmtId="2" fontId="24" fillId="0" borderId="59" xfId="1" applyNumberFormat="1" applyFont="1" applyBorder="1" applyAlignment="1">
      <alignment horizontal="right" vertical="center" indent="1"/>
    </xf>
    <xf numFmtId="0" fontId="25" fillId="0" borderId="64" xfId="1" applyFont="1" applyBorder="1" applyAlignment="1">
      <alignment horizontal="left" vertical="center"/>
    </xf>
    <xf numFmtId="0" fontId="1" fillId="0" borderId="64" xfId="1" applyFont="1" applyBorder="1"/>
    <xf numFmtId="0" fontId="25" fillId="0" borderId="11" xfId="1" applyFont="1" applyBorder="1" applyAlignment="1">
      <alignment horizontal="left" vertical="center"/>
    </xf>
    <xf numFmtId="1" fontId="25" fillId="0" borderId="12" xfId="1" applyNumberFormat="1" applyFont="1" applyFill="1" applyBorder="1" applyAlignment="1">
      <alignment horizontal="left" vertical="center"/>
    </xf>
    <xf numFmtId="0" fontId="25" fillId="0" borderId="12" xfId="1" applyFont="1" applyBorder="1" applyAlignment="1"/>
    <xf numFmtId="0" fontId="24" fillId="0" borderId="17" xfId="1" applyFont="1" applyBorder="1" applyAlignment="1">
      <alignment horizontal="center" vertical="center"/>
    </xf>
    <xf numFmtId="2" fontId="24" fillId="0" borderId="13" xfId="1" applyNumberFormat="1" applyFont="1" applyBorder="1" applyAlignment="1">
      <alignment horizontal="right" vertical="center" indent="1"/>
    </xf>
    <xf numFmtId="1" fontId="25" fillId="0" borderId="0" xfId="1" applyNumberFormat="1" applyFont="1" applyFill="1" applyBorder="1" applyAlignment="1">
      <alignment horizontal="left" vertical="center"/>
    </xf>
    <xf numFmtId="0" fontId="24" fillId="0" borderId="0" xfId="1" applyFont="1" applyBorder="1" applyAlignment="1">
      <alignment horizontal="center" vertical="center"/>
    </xf>
    <xf numFmtId="2" fontId="24" fillId="0" borderId="0" xfId="1" applyNumberFormat="1" applyFont="1" applyBorder="1" applyAlignment="1">
      <alignment horizontal="right" vertical="center" indent="1"/>
    </xf>
    <xf numFmtId="2" fontId="24" fillId="0" borderId="51" xfId="1" applyNumberFormat="1" applyFont="1" applyBorder="1" applyAlignment="1">
      <alignment horizontal="right" vertical="center" indent="1"/>
    </xf>
    <xf numFmtId="1" fontId="24" fillId="0" borderId="0" xfId="1" applyNumberFormat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19" xfId="1" applyFont="1" applyBorder="1" applyAlignment="1">
      <alignment horizontal="left" vertical="center"/>
    </xf>
    <xf numFmtId="0" fontId="1" fillId="0" borderId="57" xfId="1" applyFont="1" applyBorder="1" applyAlignment="1">
      <alignment horizontal="left" vertical="center"/>
    </xf>
    <xf numFmtId="1" fontId="25" fillId="0" borderId="70" xfId="1" applyNumberFormat="1" applyFont="1" applyFill="1" applyBorder="1" applyAlignment="1">
      <alignment horizontal="left" vertical="center"/>
    </xf>
    <xf numFmtId="2" fontId="24" fillId="0" borderId="75" xfId="1" applyNumberFormat="1" applyFont="1" applyFill="1" applyBorder="1" applyAlignment="1">
      <alignment horizontal="right" vertical="center" indent="1"/>
    </xf>
    <xf numFmtId="1" fontId="25" fillId="0" borderId="49" xfId="1" applyNumberFormat="1" applyFont="1" applyFill="1" applyBorder="1" applyAlignment="1">
      <alignment horizontal="left" vertical="center"/>
    </xf>
    <xf numFmtId="0" fontId="25" fillId="0" borderId="49" xfId="1" applyFont="1" applyBorder="1" applyAlignment="1"/>
    <xf numFmtId="0" fontId="24" fillId="0" borderId="23" xfId="1" applyFont="1" applyBorder="1" applyAlignment="1">
      <alignment horizontal="center" vertical="center"/>
    </xf>
    <xf numFmtId="1" fontId="25" fillId="0" borderId="77" xfId="1" applyNumberFormat="1" applyFont="1" applyFill="1" applyBorder="1" applyAlignment="1">
      <alignment horizontal="left" vertical="center"/>
    </xf>
    <xf numFmtId="2" fontId="24" fillId="0" borderId="27" xfId="1" applyNumberFormat="1" applyFont="1" applyBorder="1" applyAlignment="1">
      <alignment horizontal="right" vertical="center" indent="1"/>
    </xf>
    <xf numFmtId="0" fontId="14" fillId="0" borderId="0" xfId="1" applyFont="1" applyBorder="1"/>
    <xf numFmtId="0" fontId="25" fillId="0" borderId="0" xfId="1" applyFont="1" applyBorder="1"/>
    <xf numFmtId="0" fontId="25" fillId="0" borderId="18" xfId="1" applyFont="1" applyBorder="1" applyAlignment="1">
      <alignment horizontal="center" vertical="center"/>
    </xf>
    <xf numFmtId="0" fontId="25" fillId="0" borderId="19" xfId="1" applyFont="1" applyBorder="1"/>
    <xf numFmtId="0" fontId="25" fillId="0" borderId="63" xfId="1" applyFont="1" applyBorder="1"/>
    <xf numFmtId="0" fontId="24" fillId="0" borderId="0" xfId="1" applyFont="1" applyBorder="1" applyAlignment="1">
      <alignment horizontal="center"/>
    </xf>
    <xf numFmtId="0" fontId="25" fillId="0" borderId="55" xfId="1" applyFont="1" applyBorder="1" applyAlignment="1">
      <alignment horizontal="center"/>
    </xf>
    <xf numFmtId="2" fontId="24" fillId="0" borderId="64" xfId="1" applyNumberFormat="1" applyFont="1" applyFill="1" applyBorder="1" applyAlignment="1">
      <alignment horizontal="center"/>
    </xf>
    <xf numFmtId="0" fontId="1" fillId="0" borderId="68" xfId="1" applyBorder="1"/>
    <xf numFmtId="1" fontId="25" fillId="0" borderId="73" xfId="1" applyNumberFormat="1" applyFont="1" applyFill="1" applyBorder="1" applyAlignment="1">
      <alignment horizontal="left" vertical="center"/>
    </xf>
    <xf numFmtId="2" fontId="24" fillId="0" borderId="73" xfId="1" applyNumberFormat="1" applyFont="1" applyFill="1" applyBorder="1" applyAlignment="1">
      <alignment horizontal="center"/>
    </xf>
    <xf numFmtId="2" fontId="24" fillId="0" borderId="0" xfId="1" applyNumberFormat="1" applyFont="1" applyFill="1" applyBorder="1" applyAlignment="1">
      <alignment horizontal="center"/>
    </xf>
    <xf numFmtId="0" fontId="25" fillId="0" borderId="68" xfId="1" applyFont="1" applyBorder="1"/>
    <xf numFmtId="0" fontId="25" fillId="0" borderId="73" xfId="1" applyFont="1" applyBorder="1"/>
    <xf numFmtId="0" fontId="1" fillId="0" borderId="73" xfId="1" applyBorder="1"/>
    <xf numFmtId="0" fontId="5" fillId="0" borderId="73" xfId="1" applyFont="1" applyBorder="1"/>
    <xf numFmtId="0" fontId="5" fillId="0" borderId="75" xfId="1" applyFont="1" applyBorder="1" applyAlignment="1">
      <alignment horizontal="right" indent="1"/>
    </xf>
    <xf numFmtId="0" fontId="24" fillId="0" borderId="73" xfId="1" applyFont="1" applyBorder="1" applyAlignment="1">
      <alignment horizontal="center"/>
    </xf>
    <xf numFmtId="2" fontId="24" fillId="0" borderId="75" xfId="1" applyNumberFormat="1" applyFont="1" applyFill="1" applyBorder="1" applyAlignment="1">
      <alignment horizontal="right" indent="1"/>
    </xf>
    <xf numFmtId="0" fontId="25" fillId="0" borderId="11" xfId="1" applyFont="1" applyBorder="1" applyAlignment="1">
      <alignment horizontal="center"/>
    </xf>
    <xf numFmtId="0" fontId="25" fillId="0" borderId="12" xfId="1" applyFont="1" applyBorder="1"/>
    <xf numFmtId="0" fontId="1" fillId="0" borderId="12" xfId="1" applyBorder="1"/>
    <xf numFmtId="0" fontId="24" fillId="0" borderId="12" xfId="1" applyFont="1" applyBorder="1" applyAlignment="1">
      <alignment horizontal="center"/>
    </xf>
    <xf numFmtId="2" fontId="24" fillId="0" borderId="13" xfId="1" applyNumberFormat="1" applyFont="1" applyFill="1" applyBorder="1" applyAlignment="1">
      <alignment horizontal="right" indent="1"/>
    </xf>
    <xf numFmtId="3" fontId="11" fillId="0" borderId="20" xfId="1" applyNumberFormat="1" applyFont="1" applyFill="1" applyBorder="1" applyAlignment="1">
      <alignment horizontal="right" vertical="center" indent="1"/>
    </xf>
    <xf numFmtId="0" fontId="1" fillId="0" borderId="0" xfId="6"/>
    <xf numFmtId="0" fontId="31" fillId="0" borderId="0" xfId="6" applyFont="1" applyFill="1" applyBorder="1" applyAlignment="1">
      <alignment vertical="center"/>
    </xf>
    <xf numFmtId="0" fontId="32" fillId="0" borderId="0" xfId="6" applyFont="1" applyFill="1" applyBorder="1" applyAlignment="1">
      <alignment vertical="center"/>
    </xf>
    <xf numFmtId="0" fontId="33" fillId="0" borderId="0" xfId="6" applyFont="1" applyAlignment="1"/>
    <xf numFmtId="0" fontId="1" fillId="0" borderId="0" xfId="6" applyFill="1" applyBorder="1" applyAlignment="1"/>
    <xf numFmtId="0" fontId="34" fillId="0" borderId="0" xfId="6" applyFont="1" applyFill="1" applyAlignment="1"/>
    <xf numFmtId="0" fontId="1" fillId="0" borderId="0" xfId="6" applyFill="1" applyAlignment="1"/>
    <xf numFmtId="0" fontId="34" fillId="0" borderId="0" xfId="6" applyFont="1"/>
    <xf numFmtId="165" fontId="34" fillId="0" borderId="0" xfId="6" applyNumberFormat="1" applyFont="1"/>
    <xf numFmtId="0" fontId="34" fillId="0" borderId="0" xfId="6" applyFont="1" applyAlignment="1">
      <alignment horizontal="left"/>
    </xf>
    <xf numFmtId="0" fontId="34" fillId="0" borderId="0" xfId="6" applyFont="1" applyFill="1" applyAlignment="1">
      <alignment horizontal="left"/>
    </xf>
    <xf numFmtId="0" fontId="13" fillId="0" borderId="0" xfId="6" applyFont="1" applyFill="1" applyAlignment="1"/>
    <xf numFmtId="2" fontId="11" fillId="0" borderId="0" xfId="6" applyNumberFormat="1" applyFont="1" applyFill="1" applyBorder="1" applyAlignment="1">
      <alignment horizontal="left" vertical="center"/>
    </xf>
    <xf numFmtId="165" fontId="11" fillId="0" borderId="0" xfId="6" applyNumberFormat="1" applyFont="1" applyFill="1" applyBorder="1" applyAlignment="1"/>
    <xf numFmtId="165" fontId="11" fillId="0" borderId="0" xfId="6" applyNumberFormat="1" applyFont="1" applyFill="1" applyBorder="1" applyAlignment="1">
      <alignment horizontal="left" vertical="center"/>
    </xf>
    <xf numFmtId="165" fontId="35" fillId="0" borderId="0" xfId="6" applyNumberFormat="1" applyFont="1" applyFill="1" applyBorder="1" applyAlignment="1">
      <alignment horizontal="left" vertical="center"/>
    </xf>
    <xf numFmtId="2" fontId="1" fillId="0" borderId="0" xfId="6" applyNumberFormat="1"/>
    <xf numFmtId="0" fontId="13" fillId="0" borderId="0" xfId="6" applyFont="1" applyBorder="1" applyAlignment="1"/>
    <xf numFmtId="165" fontId="13" fillId="0" borderId="0" xfId="6" applyNumberFormat="1" applyFont="1" applyBorder="1" applyAlignment="1"/>
    <xf numFmtId="0" fontId="13" fillId="0" borderId="0" xfId="6" applyFont="1" applyBorder="1"/>
    <xf numFmtId="165" fontId="13" fillId="0" borderId="0" xfId="6" applyNumberFormat="1" applyFont="1" applyBorder="1"/>
    <xf numFmtId="2" fontId="11" fillId="0" borderId="0" xfId="6" applyNumberFormat="1" applyFont="1" applyFill="1" applyBorder="1" applyAlignment="1">
      <alignment horizontal="left" vertical="center" wrapText="1"/>
    </xf>
    <xf numFmtId="165" fontId="35" fillId="0" borderId="0" xfId="6" applyNumberFormat="1" applyFont="1" applyFill="1" applyBorder="1" applyAlignment="1">
      <alignment horizontal="center" vertical="center" wrapText="1"/>
    </xf>
    <xf numFmtId="165" fontId="11" fillId="0" borderId="0" xfId="6" applyNumberFormat="1" applyFont="1" applyFill="1" applyAlignment="1">
      <alignment horizontal="left"/>
    </xf>
    <xf numFmtId="165" fontId="11" fillId="0" borderId="0" xfId="6" applyNumberFormat="1" applyFont="1" applyFill="1" applyAlignment="1"/>
    <xf numFmtId="165" fontId="11" fillId="0" borderId="0" xfId="6" applyNumberFormat="1" applyFont="1" applyAlignment="1">
      <alignment horizontal="left"/>
    </xf>
    <xf numFmtId="1" fontId="3" fillId="0" borderId="18" xfId="6" applyNumberFormat="1" applyFont="1" applyFill="1" applyBorder="1" applyAlignment="1">
      <alignment vertical="center"/>
    </xf>
    <xf numFmtId="0" fontId="4" fillId="0" borderId="18" xfId="6" applyFont="1" applyFill="1" applyBorder="1" applyAlignment="1">
      <alignment horizontal="left" vertical="center"/>
    </xf>
    <xf numFmtId="0" fontId="4" fillId="0" borderId="20" xfId="6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/>
    </xf>
    <xf numFmtId="0" fontId="24" fillId="0" borderId="78" xfId="6" applyFont="1" applyBorder="1" applyAlignment="1">
      <alignment horizontal="center" vertical="center" wrapText="1"/>
    </xf>
    <xf numFmtId="0" fontId="38" fillId="0" borderId="78" xfId="6" applyFont="1" applyFill="1" applyBorder="1" applyAlignment="1">
      <alignment horizontal="center" vertical="center" wrapText="1"/>
    </xf>
    <xf numFmtId="0" fontId="38" fillId="0" borderId="30" xfId="6" applyFont="1" applyFill="1" applyBorder="1" applyAlignment="1">
      <alignment horizontal="center" vertical="center" wrapText="1"/>
    </xf>
    <xf numFmtId="0" fontId="35" fillId="0" borderId="32" xfId="6" applyFont="1" applyFill="1" applyBorder="1" applyAlignment="1">
      <alignment horizontal="center" vertical="center" wrapText="1"/>
    </xf>
    <xf numFmtId="0" fontId="35" fillId="0" borderId="30" xfId="6" applyFont="1" applyFill="1" applyBorder="1" applyAlignment="1">
      <alignment horizontal="center" vertical="center" wrapText="1"/>
    </xf>
    <xf numFmtId="0" fontId="35" fillId="0" borderId="79" xfId="6" applyFont="1" applyFill="1" applyBorder="1" applyAlignment="1">
      <alignment horizontal="center" vertical="center" wrapText="1"/>
    </xf>
    <xf numFmtId="0" fontId="1" fillId="0" borderId="48" xfId="6" applyBorder="1" applyAlignment="1">
      <alignment horizontal="center"/>
    </xf>
    <xf numFmtId="2" fontId="1" fillId="0" borderId="5" xfId="6" applyNumberFormat="1" applyBorder="1" applyAlignment="1">
      <alignment horizontal="center"/>
    </xf>
    <xf numFmtId="2" fontId="1" fillId="0" borderId="8" xfId="6" applyNumberFormat="1" applyBorder="1" applyAlignment="1">
      <alignment horizontal="center"/>
    </xf>
    <xf numFmtId="3" fontId="1" fillId="0" borderId="5" xfId="6" applyNumberFormat="1" applyFill="1" applyBorder="1"/>
    <xf numFmtId="3" fontId="1" fillId="0" borderId="6" xfId="6" applyNumberFormat="1" applyFill="1" applyBorder="1"/>
    <xf numFmtId="3" fontId="1" fillId="0" borderId="7" xfId="6" applyNumberFormat="1" applyFill="1" applyBorder="1"/>
    <xf numFmtId="0" fontId="1" fillId="0" borderId="77" xfId="6" applyBorder="1" applyAlignment="1">
      <alignment horizontal="center"/>
    </xf>
    <xf numFmtId="2" fontId="1" fillId="0" borderId="26" xfId="6" applyNumberFormat="1" applyBorder="1" applyAlignment="1">
      <alignment horizontal="center"/>
    </xf>
    <xf numFmtId="2" fontId="1" fillId="0" borderId="50" xfId="6" applyNumberFormat="1" applyBorder="1" applyAlignment="1">
      <alignment horizontal="center"/>
    </xf>
    <xf numFmtId="3" fontId="1" fillId="0" borderId="26" xfId="6" applyNumberFormat="1" applyFill="1" applyBorder="1"/>
    <xf numFmtId="3" fontId="1" fillId="0" borderId="27" xfId="6" applyNumberFormat="1" applyFill="1" applyBorder="1"/>
    <xf numFmtId="3" fontId="1" fillId="0" borderId="51" xfId="6" applyNumberFormat="1" applyFill="1" applyBorder="1"/>
    <xf numFmtId="3" fontId="1" fillId="0" borderId="35" xfId="6" applyNumberFormat="1" applyFill="1" applyBorder="1"/>
    <xf numFmtId="0" fontId="1" fillId="0" borderId="78" xfId="6" applyBorder="1" applyAlignment="1">
      <alignment horizontal="center"/>
    </xf>
    <xf numFmtId="2" fontId="1" fillId="0" borderId="32" xfId="6" applyNumberFormat="1" applyBorder="1" applyAlignment="1">
      <alignment horizontal="center"/>
    </xf>
    <xf numFmtId="2" fontId="1" fillId="0" borderId="54" xfId="6" applyNumberFormat="1" applyBorder="1" applyAlignment="1">
      <alignment horizontal="center"/>
    </xf>
    <xf numFmtId="3" fontId="1" fillId="0" borderId="32" xfId="6" applyNumberFormat="1" applyFill="1" applyBorder="1"/>
    <xf numFmtId="3" fontId="1" fillId="0" borderId="30" xfId="6" applyNumberFormat="1" applyFill="1" applyBorder="1"/>
    <xf numFmtId="3" fontId="1" fillId="0" borderId="53" xfId="6" applyNumberFormat="1" applyFill="1" applyBorder="1"/>
    <xf numFmtId="3" fontId="1" fillId="0" borderId="13" xfId="6" applyNumberFormat="1" applyFill="1" applyBorder="1"/>
    <xf numFmtId="3" fontId="1" fillId="0" borderId="41" xfId="6" applyNumberFormat="1" applyFill="1" applyBorder="1"/>
    <xf numFmtId="3" fontId="1" fillId="0" borderId="23" xfId="6" applyNumberFormat="1" applyFill="1" applyBorder="1"/>
    <xf numFmtId="3" fontId="1" fillId="0" borderId="29" xfId="6" applyNumberFormat="1" applyFill="1" applyBorder="1"/>
    <xf numFmtId="0" fontId="35" fillId="0" borderId="59" xfId="6" applyFont="1" applyFill="1" applyBorder="1" applyAlignment="1">
      <alignment horizontal="center" vertical="center" wrapText="1"/>
    </xf>
    <xf numFmtId="3" fontId="1" fillId="0" borderId="76" xfId="6" applyNumberFormat="1" applyFill="1" applyBorder="1"/>
    <xf numFmtId="0" fontId="35" fillId="0" borderId="44" xfId="6" applyFont="1" applyFill="1" applyBorder="1" applyAlignment="1">
      <alignment horizontal="center" vertical="center" wrapText="1"/>
    </xf>
    <xf numFmtId="0" fontId="1" fillId="0" borderId="0" xfId="7"/>
    <xf numFmtId="0" fontId="31" fillId="0" borderId="0" xfId="7" applyFont="1" applyFill="1" applyBorder="1" applyAlignment="1">
      <alignment vertical="center"/>
    </xf>
    <xf numFmtId="0" fontId="32" fillId="0" borderId="0" xfId="7" applyFont="1" applyFill="1" applyBorder="1" applyAlignment="1">
      <alignment vertical="center"/>
    </xf>
    <xf numFmtId="0" fontId="33" fillId="0" borderId="0" xfId="7" applyFont="1" applyAlignment="1"/>
    <xf numFmtId="0" fontId="1" fillId="0" borderId="0" xfId="7" applyFill="1" applyBorder="1" applyAlignment="1"/>
    <xf numFmtId="0" fontId="39" fillId="0" borderId="0" xfId="7" applyFont="1" applyFill="1" applyAlignment="1"/>
    <xf numFmtId="0" fontId="1" fillId="0" borderId="0" xfId="7" applyFill="1" applyAlignment="1"/>
    <xf numFmtId="0" fontId="34" fillId="0" borderId="0" xfId="7" applyFont="1"/>
    <xf numFmtId="165" fontId="34" fillId="0" borderId="0" xfId="7" applyNumberFormat="1" applyFont="1"/>
    <xf numFmtId="0" fontId="34" fillId="0" borderId="0" xfId="7" applyFont="1" applyAlignment="1">
      <alignment horizontal="left"/>
    </xf>
    <xf numFmtId="0" fontId="34" fillId="0" borderId="0" xfId="7" applyFont="1" applyFill="1" applyAlignment="1">
      <alignment horizontal="left"/>
    </xf>
    <xf numFmtId="2" fontId="11" fillId="0" borderId="0" xfId="7" applyNumberFormat="1" applyFont="1" applyFill="1" applyBorder="1" applyAlignment="1">
      <alignment horizontal="left" vertical="center"/>
    </xf>
    <xf numFmtId="165" fontId="11" fillId="0" borderId="0" xfId="7" applyNumberFormat="1" applyFont="1" applyFill="1" applyBorder="1" applyAlignment="1">
      <alignment horizontal="left" vertical="center"/>
    </xf>
    <xf numFmtId="165" fontId="11" fillId="0" borderId="0" xfId="7" applyNumberFormat="1" applyFont="1" applyFill="1" applyAlignment="1">
      <alignment horizontal="left"/>
    </xf>
    <xf numFmtId="165" fontId="11" fillId="0" borderId="0" xfId="7" applyNumberFormat="1" applyFont="1" applyAlignment="1">
      <alignment horizontal="left"/>
    </xf>
    <xf numFmtId="1" fontId="3" fillId="0" borderId="18" xfId="7" applyNumberFormat="1" applyFont="1" applyFill="1" applyBorder="1" applyAlignment="1">
      <alignment vertical="center"/>
    </xf>
    <xf numFmtId="0" fontId="4" fillId="0" borderId="18" xfId="7" applyFont="1" applyFill="1" applyBorder="1" applyAlignment="1">
      <alignment horizontal="left" vertical="center"/>
    </xf>
    <xf numFmtId="0" fontId="4" fillId="0" borderId="20" xfId="7" applyFont="1" applyFill="1" applyBorder="1" applyAlignment="1">
      <alignment horizontal="center" vertical="center" wrapText="1"/>
    </xf>
    <xf numFmtId="0" fontId="4" fillId="0" borderId="5" xfId="7" applyFont="1" applyFill="1" applyBorder="1" applyAlignment="1">
      <alignment horizontal="left" vertical="center"/>
    </xf>
    <xf numFmtId="0" fontId="4" fillId="0" borderId="5" xfId="7" applyFont="1" applyFill="1" applyBorder="1" applyAlignment="1">
      <alignment horizontal="center" vertical="center"/>
    </xf>
    <xf numFmtId="0" fontId="24" fillId="0" borderId="78" xfId="7" applyFont="1" applyBorder="1" applyAlignment="1">
      <alignment horizontal="center" vertical="center" wrapText="1"/>
    </xf>
    <xf numFmtId="0" fontId="38" fillId="0" borderId="78" xfId="7" applyFont="1" applyFill="1" applyBorder="1" applyAlignment="1">
      <alignment horizontal="center" vertical="center" wrapText="1"/>
    </xf>
    <xf numFmtId="0" fontId="38" fillId="0" borderId="30" xfId="7" applyFont="1" applyFill="1" applyBorder="1" applyAlignment="1">
      <alignment horizontal="center" vertical="center" wrapText="1"/>
    </xf>
    <xf numFmtId="0" fontId="35" fillId="0" borderId="32" xfId="7" applyFont="1" applyFill="1" applyBorder="1" applyAlignment="1">
      <alignment horizontal="center" vertical="center" wrapText="1"/>
    </xf>
    <xf numFmtId="0" fontId="35" fillId="0" borderId="44" xfId="7" applyFont="1" applyFill="1" applyBorder="1" applyAlignment="1">
      <alignment horizontal="center" vertical="center" wrapText="1"/>
    </xf>
    <xf numFmtId="0" fontId="35" fillId="0" borderId="69" xfId="7" applyFont="1" applyFill="1" applyBorder="1" applyAlignment="1">
      <alignment horizontal="center" vertical="center" wrapText="1"/>
    </xf>
    <xf numFmtId="0" fontId="35" fillId="0" borderId="59" xfId="7" applyFont="1" applyFill="1" applyBorder="1" applyAlignment="1">
      <alignment horizontal="center" vertical="center" wrapText="1"/>
    </xf>
    <xf numFmtId="0" fontId="1" fillId="0" borderId="21" xfId="7" applyBorder="1" applyAlignment="1">
      <alignment horizontal="center"/>
    </xf>
    <xf numFmtId="2" fontId="1" fillId="0" borderId="41" xfId="7" applyNumberFormat="1" applyBorder="1" applyAlignment="1">
      <alignment horizontal="center"/>
    </xf>
    <xf numFmtId="2" fontId="1" fillId="0" borderId="8" xfId="7" applyNumberFormat="1" applyBorder="1" applyAlignment="1">
      <alignment horizontal="center"/>
    </xf>
    <xf numFmtId="3" fontId="1" fillId="0" borderId="5" xfId="7" applyNumberFormat="1" applyFill="1" applyBorder="1"/>
    <xf numFmtId="3" fontId="1" fillId="0" borderId="7" xfId="7" applyNumberFormat="1" applyFill="1" applyBorder="1"/>
    <xf numFmtId="3" fontId="1" fillId="0" borderId="10" xfId="7" applyNumberFormat="1" applyFill="1" applyBorder="1"/>
    <xf numFmtId="0" fontId="1" fillId="0" borderId="7" xfId="7" applyFill="1" applyBorder="1"/>
    <xf numFmtId="0" fontId="1" fillId="0" borderId="77" xfId="7" applyBorder="1" applyAlignment="1">
      <alignment horizontal="center"/>
    </xf>
    <xf numFmtId="2" fontId="1" fillId="0" borderId="26" xfId="7" applyNumberFormat="1" applyBorder="1" applyAlignment="1">
      <alignment horizontal="center"/>
    </xf>
    <xf numFmtId="2" fontId="1" fillId="0" borderId="50" xfId="7" applyNumberFormat="1" applyBorder="1" applyAlignment="1">
      <alignment horizontal="center"/>
    </xf>
    <xf numFmtId="3" fontId="1" fillId="0" borderId="26" xfId="7" applyNumberFormat="1" applyFill="1" applyBorder="1"/>
    <xf numFmtId="3" fontId="1" fillId="0" borderId="27" xfId="7" applyNumberFormat="1" applyFill="1" applyBorder="1"/>
    <xf numFmtId="3" fontId="1" fillId="0" borderId="71" xfId="7" applyNumberFormat="1" applyFill="1" applyBorder="1"/>
    <xf numFmtId="0" fontId="1" fillId="0" borderId="27" xfId="7" applyFill="1" applyBorder="1"/>
    <xf numFmtId="2" fontId="1" fillId="0" borderId="27" xfId="7" applyNumberFormat="1" applyBorder="1" applyAlignment="1">
      <alignment horizontal="center"/>
    </xf>
    <xf numFmtId="0" fontId="1" fillId="0" borderId="70" xfId="7" applyBorder="1" applyAlignment="1">
      <alignment horizontal="center"/>
    </xf>
    <xf numFmtId="2" fontId="1" fillId="0" borderId="59" xfId="7" applyNumberFormat="1" applyBorder="1" applyAlignment="1">
      <alignment horizontal="center"/>
    </xf>
    <xf numFmtId="2" fontId="1" fillId="0" borderId="35" xfId="7" applyNumberFormat="1" applyBorder="1" applyAlignment="1">
      <alignment horizontal="center"/>
    </xf>
    <xf numFmtId="0" fontId="1" fillId="0" borderId="78" xfId="7" applyBorder="1" applyAlignment="1">
      <alignment horizontal="center"/>
    </xf>
    <xf numFmtId="2" fontId="1" fillId="0" borderId="32" xfId="7" applyNumberFormat="1" applyBorder="1" applyAlignment="1">
      <alignment horizontal="center"/>
    </xf>
    <xf numFmtId="2" fontId="1" fillId="0" borderId="30" xfId="7" applyNumberFormat="1" applyBorder="1" applyAlignment="1">
      <alignment horizontal="center"/>
    </xf>
    <xf numFmtId="3" fontId="1" fillId="0" borderId="32" xfId="7" applyNumberFormat="1" applyFill="1" applyBorder="1"/>
    <xf numFmtId="3" fontId="1" fillId="0" borderId="30" xfId="7" applyNumberFormat="1" applyFill="1" applyBorder="1"/>
    <xf numFmtId="3" fontId="1" fillId="0" borderId="79" xfId="7" applyNumberFormat="1" applyFill="1" applyBorder="1"/>
    <xf numFmtId="0" fontId="1" fillId="0" borderId="30" xfId="7" applyFill="1" applyBorder="1"/>
    <xf numFmtId="0" fontId="1" fillId="0" borderId="55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1" fontId="1" fillId="0" borderId="0" xfId="1" applyNumberFormat="1" applyFont="1" applyFill="1" applyBorder="1" applyAlignment="1">
      <alignment horizontal="left" vertical="center" wrapText="1"/>
    </xf>
    <xf numFmtId="3" fontId="11" fillId="0" borderId="0" xfId="1" applyNumberFormat="1" applyFont="1" applyFill="1" applyBorder="1" applyAlignment="1">
      <alignment horizontal="right" vertical="center" indent="1"/>
    </xf>
    <xf numFmtId="3" fontId="11" fillId="0" borderId="19" xfId="1" applyNumberFormat="1" applyFont="1" applyFill="1" applyBorder="1" applyAlignment="1">
      <alignment horizontal="right" vertical="center" indent="1"/>
    </xf>
    <xf numFmtId="3" fontId="19" fillId="0" borderId="0" xfId="1" applyNumberFormat="1" applyFont="1" applyFill="1" applyBorder="1" applyAlignment="1">
      <alignment horizontal="right" vertical="center" indent="1"/>
    </xf>
    <xf numFmtId="3" fontId="19" fillId="0" borderId="56" xfId="1" applyNumberFormat="1" applyFont="1" applyFill="1" applyBorder="1" applyAlignment="1">
      <alignment horizontal="right" vertical="center" indent="1"/>
    </xf>
    <xf numFmtId="0" fontId="1" fillId="0" borderId="0" xfId="8"/>
    <xf numFmtId="0" fontId="31" fillId="0" borderId="0" xfId="8" applyFont="1" applyFill="1" applyBorder="1" applyAlignment="1">
      <alignment vertical="center"/>
    </xf>
    <xf numFmtId="0" fontId="32" fillId="0" borderId="0" xfId="8" applyFont="1" applyFill="1" applyBorder="1" applyAlignment="1">
      <alignment vertical="center"/>
    </xf>
    <xf numFmtId="0" fontId="33" fillId="0" borderId="0" xfId="8" applyFont="1" applyAlignment="1"/>
    <xf numFmtId="0" fontId="1" fillId="0" borderId="0" xfId="8" applyFill="1" applyBorder="1" applyAlignment="1"/>
    <xf numFmtId="0" fontId="39" fillId="0" borderId="0" xfId="8" applyFont="1" applyFill="1" applyAlignment="1"/>
    <xf numFmtId="0" fontId="1" fillId="0" borderId="0" xfId="8" applyFill="1" applyAlignment="1"/>
    <xf numFmtId="0" fontId="34" fillId="0" borderId="0" xfId="8" applyFont="1"/>
    <xf numFmtId="165" fontId="34" fillId="0" borderId="0" xfId="8" applyNumberFormat="1" applyFont="1"/>
    <xf numFmtId="0" fontId="34" fillId="0" borderId="0" xfId="8" applyFont="1" applyAlignment="1">
      <alignment horizontal="left"/>
    </xf>
    <xf numFmtId="0" fontId="34" fillId="0" borderId="0" xfId="8" applyFont="1" applyFill="1" applyAlignment="1">
      <alignment horizontal="left"/>
    </xf>
    <xf numFmtId="0" fontId="13" fillId="0" borderId="0" xfId="8" applyFont="1" applyFill="1" applyAlignment="1"/>
    <xf numFmtId="2" fontId="11" fillId="0" borderId="0" xfId="8" applyNumberFormat="1" applyFont="1" applyFill="1" applyBorder="1" applyAlignment="1">
      <alignment horizontal="left" vertical="center"/>
    </xf>
    <xf numFmtId="165" fontId="11" fillId="0" borderId="0" xfId="8" applyNumberFormat="1" applyFont="1" applyFill="1" applyBorder="1" applyAlignment="1"/>
    <xf numFmtId="2" fontId="19" fillId="0" borderId="0" xfId="8" applyNumberFormat="1" applyFont="1" applyFill="1" applyBorder="1" applyAlignment="1">
      <alignment horizontal="left" vertical="center"/>
    </xf>
    <xf numFmtId="165" fontId="11" fillId="0" borderId="0" xfId="8" applyNumberFormat="1" applyFont="1" applyFill="1" applyAlignment="1">
      <alignment horizontal="left"/>
    </xf>
    <xf numFmtId="165" fontId="11" fillId="0" borderId="0" xfId="8" applyNumberFormat="1" applyFont="1" applyFill="1" applyAlignment="1"/>
    <xf numFmtId="165" fontId="11" fillId="0" borderId="0" xfId="8" applyNumberFormat="1" applyFont="1" applyAlignment="1">
      <alignment horizontal="left"/>
    </xf>
    <xf numFmtId="1" fontId="3" fillId="0" borderId="18" xfId="8" applyNumberFormat="1" applyFont="1" applyFill="1" applyBorder="1" applyAlignment="1">
      <alignment vertical="center"/>
    </xf>
    <xf numFmtId="0" fontId="4" fillId="0" borderId="18" xfId="8" applyFont="1" applyFill="1" applyBorder="1" applyAlignment="1">
      <alignment horizontal="left" vertical="center"/>
    </xf>
    <xf numFmtId="0" fontId="4" fillId="0" borderId="20" xfId="8" applyFont="1" applyFill="1" applyBorder="1" applyAlignment="1">
      <alignment horizontal="center" vertical="center" wrapText="1"/>
    </xf>
    <xf numFmtId="0" fontId="4" fillId="0" borderId="5" xfId="8" applyFont="1" applyFill="1" applyBorder="1" applyAlignment="1">
      <alignment horizontal="center" vertical="center"/>
    </xf>
    <xf numFmtId="0" fontId="24" fillId="0" borderId="78" xfId="8" applyFont="1" applyBorder="1" applyAlignment="1">
      <alignment horizontal="center" vertical="center" wrapText="1"/>
    </xf>
    <xf numFmtId="0" fontId="38" fillId="0" borderId="78" xfId="8" applyFont="1" applyFill="1" applyBorder="1" applyAlignment="1">
      <alignment horizontal="center" vertical="center" wrapText="1"/>
    </xf>
    <xf numFmtId="0" fontId="38" fillId="0" borderId="30" xfId="8" applyFont="1" applyFill="1" applyBorder="1" applyAlignment="1">
      <alignment horizontal="center" vertical="center" wrapText="1"/>
    </xf>
    <xf numFmtId="0" fontId="35" fillId="0" borderId="44" xfId="8" applyFont="1" applyFill="1" applyBorder="1" applyAlignment="1">
      <alignment horizontal="center" vertical="center" wrapText="1"/>
    </xf>
    <xf numFmtId="0" fontId="35" fillId="0" borderId="59" xfId="8" applyFont="1" applyFill="1" applyBorder="1" applyAlignment="1">
      <alignment horizontal="center" vertical="center" wrapText="1"/>
    </xf>
    <xf numFmtId="0" fontId="35" fillId="0" borderId="69" xfId="8" applyFont="1" applyFill="1" applyBorder="1" applyAlignment="1">
      <alignment horizontal="center" vertical="center" wrapText="1"/>
    </xf>
    <xf numFmtId="0" fontId="1" fillId="0" borderId="48" xfId="8" applyBorder="1" applyAlignment="1">
      <alignment horizontal="center"/>
    </xf>
    <xf numFmtId="2" fontId="1" fillId="0" borderId="5" xfId="8" applyNumberFormat="1" applyBorder="1" applyAlignment="1">
      <alignment horizontal="center"/>
    </xf>
    <xf numFmtId="2" fontId="1" fillId="0" borderId="8" xfId="8" applyNumberFormat="1" applyBorder="1" applyAlignment="1">
      <alignment horizontal="center"/>
    </xf>
    <xf numFmtId="3" fontId="1" fillId="0" borderId="5" xfId="8" applyNumberFormat="1" applyFill="1" applyBorder="1"/>
    <xf numFmtId="3" fontId="1" fillId="0" borderId="10" xfId="8" applyNumberFormat="1" applyFill="1" applyBorder="1"/>
    <xf numFmtId="3" fontId="1" fillId="0" borderId="7" xfId="8" applyNumberFormat="1" applyFill="1" applyBorder="1"/>
    <xf numFmtId="0" fontId="1" fillId="0" borderId="67" xfId="8" applyBorder="1" applyAlignment="1">
      <alignment horizontal="center"/>
    </xf>
    <xf numFmtId="2" fontId="1" fillId="0" borderId="26" xfId="8" applyNumberFormat="1" applyBorder="1" applyAlignment="1">
      <alignment horizontal="center"/>
    </xf>
    <xf numFmtId="2" fontId="1" fillId="0" borderId="52" xfId="8" applyNumberFormat="1" applyBorder="1" applyAlignment="1">
      <alignment horizontal="center"/>
    </xf>
    <xf numFmtId="3" fontId="1" fillId="0" borderId="26" xfId="8" applyNumberFormat="1" applyFill="1" applyBorder="1"/>
    <xf numFmtId="3" fontId="1" fillId="0" borderId="27" xfId="8" applyNumberFormat="1" applyFill="1" applyBorder="1"/>
    <xf numFmtId="3" fontId="1" fillId="0" borderId="76" xfId="8" applyNumberFormat="1" applyFill="1" applyBorder="1"/>
    <xf numFmtId="0" fontId="1" fillId="0" borderId="77" xfId="8" applyBorder="1" applyAlignment="1">
      <alignment horizontal="center"/>
    </xf>
    <xf numFmtId="2" fontId="1" fillId="0" borderId="50" xfId="8" applyNumberFormat="1" applyBorder="1" applyAlignment="1">
      <alignment horizontal="center"/>
    </xf>
    <xf numFmtId="0" fontId="1" fillId="0" borderId="78" xfId="8" applyBorder="1" applyAlignment="1">
      <alignment horizontal="center"/>
    </xf>
    <xf numFmtId="2" fontId="1" fillId="0" borderId="32" xfId="8" applyNumberFormat="1" applyBorder="1" applyAlignment="1">
      <alignment horizontal="center"/>
    </xf>
    <xf numFmtId="2" fontId="1" fillId="0" borderId="54" xfId="8" applyNumberFormat="1" applyBorder="1" applyAlignment="1">
      <alignment horizontal="center"/>
    </xf>
    <xf numFmtId="3" fontId="1" fillId="0" borderId="32" xfId="8" applyNumberFormat="1" applyFill="1" applyBorder="1"/>
    <xf numFmtId="3" fontId="1" fillId="0" borderId="30" xfId="8" applyNumberFormat="1" applyFill="1" applyBorder="1"/>
    <xf numFmtId="3" fontId="1" fillId="0" borderId="79" xfId="8" applyNumberFormat="1" applyFill="1" applyBorder="1"/>
    <xf numFmtId="0" fontId="13" fillId="0" borderId="0" xfId="7" applyFont="1" applyFill="1" applyAlignment="1"/>
    <xf numFmtId="165" fontId="11" fillId="0" borderId="0" xfId="7" applyNumberFormat="1" applyFont="1" applyFill="1" applyBorder="1" applyAlignment="1"/>
    <xf numFmtId="165" fontId="11" fillId="0" borderId="0" xfId="7" applyNumberFormat="1" applyFont="1" applyFill="1" applyAlignment="1"/>
    <xf numFmtId="0" fontId="4" fillId="0" borderId="19" xfId="7" applyFont="1" applyFill="1" applyBorder="1" applyAlignment="1">
      <alignment horizontal="center" vertical="center"/>
    </xf>
    <xf numFmtId="0" fontId="35" fillId="0" borderId="30" xfId="7" applyFont="1" applyFill="1" applyBorder="1" applyAlignment="1">
      <alignment horizontal="center" vertical="center" wrapText="1"/>
    </xf>
    <xf numFmtId="0" fontId="35" fillId="0" borderId="79" xfId="7" applyFont="1" applyFill="1" applyBorder="1" applyAlignment="1">
      <alignment horizontal="center" vertical="center" wrapText="1"/>
    </xf>
    <xf numFmtId="0" fontId="1" fillId="0" borderId="48" xfId="7" applyBorder="1" applyAlignment="1">
      <alignment horizontal="center"/>
    </xf>
    <xf numFmtId="2" fontId="1" fillId="0" borderId="5" xfId="7" applyNumberFormat="1" applyBorder="1" applyAlignment="1">
      <alignment horizontal="center"/>
    </xf>
    <xf numFmtId="0" fontId="1" fillId="0" borderId="8" xfId="7" applyBorder="1" applyAlignment="1">
      <alignment horizontal="center"/>
    </xf>
    <xf numFmtId="3" fontId="1" fillId="0" borderId="8" xfId="7" applyNumberFormat="1" applyFill="1" applyBorder="1"/>
    <xf numFmtId="0" fontId="1" fillId="0" borderId="67" xfId="7" applyBorder="1" applyAlignment="1">
      <alignment horizontal="center"/>
    </xf>
    <xf numFmtId="0" fontId="1" fillId="0" borderId="52" xfId="7" applyBorder="1" applyAlignment="1">
      <alignment horizontal="center"/>
    </xf>
    <xf numFmtId="3" fontId="1" fillId="0" borderId="76" xfId="7" applyNumberFormat="1" applyFill="1" applyBorder="1"/>
    <xf numFmtId="0" fontId="1" fillId="0" borderId="54" xfId="7" applyBorder="1" applyAlignment="1">
      <alignment horizontal="center"/>
    </xf>
    <xf numFmtId="0" fontId="1" fillId="0" borderId="0" xfId="7" applyBorder="1" applyAlignment="1">
      <alignment horizontal="center"/>
    </xf>
    <xf numFmtId="3" fontId="1" fillId="0" borderId="35" xfId="7" applyNumberFormat="1" applyFill="1" applyBorder="1"/>
    <xf numFmtId="0" fontId="35" fillId="0" borderId="32" xfId="8" applyFont="1" applyFill="1" applyBorder="1" applyAlignment="1">
      <alignment horizontal="center" vertical="center" wrapText="1"/>
    </xf>
    <xf numFmtId="0" fontId="35" fillId="0" borderId="30" xfId="8" applyFont="1" applyFill="1" applyBorder="1" applyAlignment="1">
      <alignment horizontal="center" vertical="center" wrapText="1"/>
    </xf>
    <xf numFmtId="0" fontId="35" fillId="0" borderId="79" xfId="8" applyFont="1" applyFill="1" applyBorder="1" applyAlignment="1">
      <alignment horizontal="center" vertical="center" wrapText="1"/>
    </xf>
    <xf numFmtId="0" fontId="1" fillId="0" borderId="48" xfId="8" applyFont="1" applyBorder="1" applyAlignment="1">
      <alignment horizontal="center"/>
    </xf>
    <xf numFmtId="2" fontId="1" fillId="0" borderId="5" xfId="8" applyNumberFormat="1" applyFont="1" applyBorder="1" applyAlignment="1">
      <alignment horizontal="center"/>
    </xf>
    <xf numFmtId="0" fontId="1" fillId="0" borderId="8" xfId="8" applyFont="1" applyBorder="1" applyAlignment="1">
      <alignment horizontal="center"/>
    </xf>
    <xf numFmtId="3" fontId="1" fillId="0" borderId="5" xfId="8" applyNumberFormat="1" applyFont="1" applyFill="1" applyBorder="1"/>
    <xf numFmtId="3" fontId="1" fillId="0" borderId="10" xfId="8" applyNumberFormat="1" applyFont="1" applyFill="1" applyBorder="1"/>
    <xf numFmtId="3" fontId="1" fillId="0" borderId="7" xfId="8" applyNumberFormat="1" applyFont="1" applyFill="1" applyBorder="1"/>
    <xf numFmtId="0" fontId="1" fillId="0" borderId="67" xfId="8" applyFont="1" applyBorder="1" applyAlignment="1">
      <alignment horizontal="center"/>
    </xf>
    <xf numFmtId="2" fontId="1" fillId="0" borderId="24" xfId="8" applyNumberFormat="1" applyFont="1" applyBorder="1" applyAlignment="1">
      <alignment horizontal="center"/>
    </xf>
    <xf numFmtId="0" fontId="1" fillId="0" borderId="52" xfId="8" applyFont="1" applyBorder="1" applyAlignment="1">
      <alignment horizontal="center"/>
    </xf>
    <xf numFmtId="3" fontId="1" fillId="0" borderId="26" xfId="8" applyNumberFormat="1" applyFont="1" applyFill="1" applyBorder="1"/>
    <xf numFmtId="3" fontId="1" fillId="0" borderId="76" xfId="8" applyNumberFormat="1" applyFont="1" applyFill="1" applyBorder="1"/>
    <xf numFmtId="3" fontId="1" fillId="0" borderId="27" xfId="8" applyNumberFormat="1" applyFont="1" applyFill="1" applyBorder="1"/>
    <xf numFmtId="2" fontId="1" fillId="0" borderId="26" xfId="8" applyNumberFormat="1" applyFont="1" applyBorder="1" applyAlignment="1">
      <alignment horizontal="center"/>
    </xf>
    <xf numFmtId="0" fontId="1" fillId="0" borderId="77" xfId="8" applyFont="1" applyBorder="1" applyAlignment="1">
      <alignment horizontal="center"/>
    </xf>
    <xf numFmtId="0" fontId="1" fillId="0" borderId="50" xfId="8" applyFont="1" applyBorder="1" applyAlignment="1">
      <alignment horizontal="center"/>
    </xf>
    <xf numFmtId="0" fontId="1" fillId="0" borderId="78" xfId="8" applyFont="1" applyBorder="1" applyAlignment="1">
      <alignment horizontal="center"/>
    </xf>
    <xf numFmtId="2" fontId="1" fillId="0" borderId="32" xfId="8" applyNumberFormat="1" applyFont="1" applyBorder="1" applyAlignment="1">
      <alignment horizontal="center"/>
    </xf>
    <xf numFmtId="0" fontId="1" fillId="0" borderId="54" xfId="8" applyFont="1" applyBorder="1" applyAlignment="1">
      <alignment horizontal="center"/>
    </xf>
    <xf numFmtId="3" fontId="1" fillId="0" borderId="32" xfId="8" applyNumberFormat="1" applyFont="1" applyFill="1" applyBorder="1"/>
    <xf numFmtId="3" fontId="1" fillId="0" borderId="79" xfId="8" applyNumberFormat="1" applyFont="1" applyFill="1" applyBorder="1"/>
    <xf numFmtId="3" fontId="1" fillId="0" borderId="30" xfId="8" applyNumberFormat="1" applyFont="1" applyFill="1" applyBorder="1"/>
    <xf numFmtId="3" fontId="1" fillId="0" borderId="35" xfId="8" applyNumberFormat="1" applyFont="1" applyFill="1" applyBorder="1"/>
    <xf numFmtId="2" fontId="19" fillId="0" borderId="0" xfId="7" applyNumberFormat="1" applyFont="1" applyFill="1" applyBorder="1" applyAlignment="1">
      <alignment horizontal="left" vertical="center"/>
    </xf>
    <xf numFmtId="0" fontId="4" fillId="0" borderId="6" xfId="7" applyFont="1" applyFill="1" applyBorder="1" applyAlignment="1">
      <alignment horizontal="center" vertical="center"/>
    </xf>
    <xf numFmtId="3" fontId="1" fillId="0" borderId="5" xfId="7" applyNumberFormat="1" applyBorder="1"/>
    <xf numFmtId="3" fontId="1" fillId="0" borderId="7" xfId="7" applyNumberFormat="1" applyBorder="1"/>
    <xf numFmtId="3" fontId="1" fillId="0" borderId="24" xfId="7" applyNumberFormat="1" applyBorder="1"/>
    <xf numFmtId="3" fontId="1" fillId="0" borderId="27" xfId="7" applyNumberFormat="1" applyBorder="1"/>
    <xf numFmtId="3" fontId="1" fillId="0" borderId="32" xfId="7" applyNumberFormat="1" applyBorder="1"/>
    <xf numFmtId="3" fontId="1" fillId="0" borderId="30" xfId="7" applyNumberFormat="1" applyBorder="1"/>
    <xf numFmtId="2" fontId="1" fillId="0" borderId="24" xfId="7" applyNumberFormat="1" applyBorder="1" applyAlignment="1">
      <alignment horizontal="center"/>
    </xf>
    <xf numFmtId="2" fontId="1" fillId="0" borderId="52" xfId="7" applyNumberFormat="1" applyBorder="1" applyAlignment="1">
      <alignment horizontal="center"/>
    </xf>
    <xf numFmtId="2" fontId="1" fillId="0" borderId="54" xfId="7" applyNumberFormat="1" applyBorder="1" applyAlignment="1">
      <alignment horizontal="center"/>
    </xf>
    <xf numFmtId="1" fontId="3" fillId="0" borderId="48" xfId="7" applyNumberFormat="1" applyFont="1" applyFill="1" applyBorder="1" applyAlignment="1">
      <alignment vertical="center"/>
    </xf>
    <xf numFmtId="0" fontId="4" fillId="0" borderId="48" xfId="7" applyFont="1" applyFill="1" applyBorder="1" applyAlignment="1">
      <alignment horizontal="left" vertical="center"/>
    </xf>
    <xf numFmtId="0" fontId="4" fillId="0" borderId="9" xfId="7" applyFont="1" applyFill="1" applyBorder="1" applyAlignment="1">
      <alignment horizontal="center" vertical="center" wrapText="1"/>
    </xf>
    <xf numFmtId="0" fontId="24" fillId="0" borderId="11" xfId="7" applyFont="1" applyBorder="1" applyAlignment="1">
      <alignment horizontal="center" vertical="center" wrapText="1"/>
    </xf>
    <xf numFmtId="0" fontId="38" fillId="0" borderId="11" xfId="7" applyFont="1" applyFill="1" applyBorder="1" applyAlignment="1">
      <alignment horizontal="center" vertical="center" wrapText="1"/>
    </xf>
    <xf numFmtId="0" fontId="38" fillId="0" borderId="13" xfId="7" applyFont="1" applyFill="1" applyBorder="1" applyAlignment="1">
      <alignment horizontal="center" vertical="center" wrapText="1"/>
    </xf>
    <xf numFmtId="0" fontId="35" fillId="0" borderId="14" xfId="7" applyFont="1" applyFill="1" applyBorder="1" applyAlignment="1">
      <alignment horizontal="center" vertical="center" wrapText="1"/>
    </xf>
    <xf numFmtId="0" fontId="35" fillId="0" borderId="13" xfId="7" applyFont="1" applyFill="1" applyBorder="1" applyAlignment="1">
      <alignment horizontal="center" vertical="center" wrapText="1"/>
    </xf>
    <xf numFmtId="0" fontId="1" fillId="0" borderId="7" xfId="7" applyBorder="1" applyAlignment="1">
      <alignment horizontal="center"/>
    </xf>
    <xf numFmtId="0" fontId="39" fillId="0" borderId="0" xfId="6" applyFont="1" applyFill="1" applyAlignment="1"/>
    <xf numFmtId="1" fontId="3" fillId="0" borderId="48" xfId="6" applyNumberFormat="1" applyFont="1" applyFill="1" applyBorder="1" applyAlignment="1">
      <alignment vertical="center"/>
    </xf>
    <xf numFmtId="0" fontId="4" fillId="0" borderId="48" xfId="6" applyFont="1" applyFill="1" applyBorder="1" applyAlignment="1">
      <alignment horizontal="left" vertical="center"/>
    </xf>
    <xf numFmtId="0" fontId="4" fillId="0" borderId="9" xfId="6" applyFont="1" applyFill="1" applyBorder="1" applyAlignment="1">
      <alignment horizontal="center" vertical="center" wrapText="1"/>
    </xf>
    <xf numFmtId="0" fontId="24" fillId="0" borderId="11" xfId="6" applyFont="1" applyBorder="1" applyAlignment="1">
      <alignment horizontal="center" vertical="center" wrapText="1"/>
    </xf>
    <xf numFmtId="0" fontId="38" fillId="0" borderId="11" xfId="6" applyFont="1" applyFill="1" applyBorder="1" applyAlignment="1">
      <alignment horizontal="center" vertical="center" wrapText="1"/>
    </xf>
    <xf numFmtId="0" fontId="38" fillId="0" borderId="13" xfId="6" applyFont="1" applyFill="1" applyBorder="1" applyAlignment="1">
      <alignment horizontal="center" vertical="center" wrapText="1"/>
    </xf>
    <xf numFmtId="0" fontId="35" fillId="0" borderId="14" xfId="6" applyFont="1" applyFill="1" applyBorder="1" applyAlignment="1">
      <alignment horizontal="center" vertical="center" wrapText="1"/>
    </xf>
    <xf numFmtId="0" fontId="35" fillId="0" borderId="13" xfId="6" applyFont="1" applyFill="1" applyBorder="1" applyAlignment="1">
      <alignment horizontal="center" vertical="center" wrapText="1"/>
    </xf>
    <xf numFmtId="2" fontId="1" fillId="0" borderId="7" xfId="6" applyNumberFormat="1" applyBorder="1" applyAlignment="1">
      <alignment horizontal="center"/>
    </xf>
    <xf numFmtId="3" fontId="1" fillId="0" borderId="5" xfId="6" applyNumberFormat="1" applyBorder="1"/>
    <xf numFmtId="3" fontId="1" fillId="0" borderId="10" xfId="6" applyNumberFormat="1" applyFill="1" applyBorder="1"/>
    <xf numFmtId="0" fontId="1" fillId="0" borderId="67" xfId="6" applyBorder="1" applyAlignment="1">
      <alignment horizontal="center"/>
    </xf>
    <xf numFmtId="2" fontId="1" fillId="0" borderId="35" xfId="6" applyNumberFormat="1" applyBorder="1" applyAlignment="1">
      <alignment horizontal="center"/>
    </xf>
    <xf numFmtId="3" fontId="1" fillId="0" borderId="24" xfId="6" applyNumberFormat="1" applyBorder="1"/>
    <xf numFmtId="2" fontId="1" fillId="0" borderId="30" xfId="6" applyNumberFormat="1" applyBorder="1" applyAlignment="1">
      <alignment horizontal="center"/>
    </xf>
    <xf numFmtId="3" fontId="1" fillId="0" borderId="32" xfId="6" applyNumberFormat="1" applyBorder="1"/>
    <xf numFmtId="3" fontId="1" fillId="0" borderId="79" xfId="6" applyNumberFormat="1" applyFill="1" applyBorder="1"/>
    <xf numFmtId="2" fontId="1" fillId="0" borderId="7" xfId="7" applyNumberFormat="1" applyBorder="1" applyAlignment="1">
      <alignment horizontal="center"/>
    </xf>
    <xf numFmtId="0" fontId="1" fillId="0" borderId="11" xfId="7" applyBorder="1" applyAlignment="1">
      <alignment horizontal="center"/>
    </xf>
    <xf numFmtId="4" fontId="1" fillId="0" borderId="5" xfId="7" applyNumberFormat="1" applyBorder="1"/>
    <xf numFmtId="4" fontId="1" fillId="0" borderId="24" xfId="7" applyNumberFormat="1" applyBorder="1"/>
    <xf numFmtId="2" fontId="1" fillId="0" borderId="13" xfId="7" applyNumberFormat="1" applyBorder="1" applyAlignment="1">
      <alignment horizontal="center"/>
    </xf>
    <xf numFmtId="4" fontId="1" fillId="0" borderId="14" xfId="7" applyNumberFormat="1" applyBorder="1"/>
    <xf numFmtId="0" fontId="11" fillId="0" borderId="0" xfId="7" applyFont="1" applyFill="1" applyAlignment="1"/>
    <xf numFmtId="0" fontId="1" fillId="0" borderId="0" xfId="7" applyFont="1" applyBorder="1" applyAlignment="1"/>
    <xf numFmtId="3" fontId="1" fillId="0" borderId="10" xfId="7" applyNumberFormat="1" applyFont="1" applyFill="1" applyBorder="1"/>
    <xf numFmtId="3" fontId="1" fillId="0" borderId="76" xfId="7" applyNumberFormat="1" applyFont="1" applyFill="1" applyBorder="1"/>
    <xf numFmtId="3" fontId="1" fillId="0" borderId="79" xfId="7" applyNumberFormat="1" applyFont="1" applyFill="1" applyBorder="1"/>
    <xf numFmtId="0" fontId="1" fillId="0" borderId="2" xfId="1" applyFont="1" applyBorder="1" applyAlignment="1">
      <alignment horizontal="left" vertical="center"/>
    </xf>
    <xf numFmtId="1" fontId="25" fillId="0" borderId="18" xfId="1" applyNumberFormat="1" applyFont="1" applyFill="1" applyBorder="1" applyAlignment="1">
      <alignment horizontal="left" vertical="center"/>
    </xf>
    <xf numFmtId="2" fontId="24" fillId="0" borderId="63" xfId="1" applyNumberFormat="1" applyFont="1" applyBorder="1" applyAlignment="1">
      <alignment horizontal="right" vertical="center" indent="1"/>
    </xf>
    <xf numFmtId="1" fontId="25" fillId="0" borderId="78" xfId="1" applyNumberFormat="1" applyFont="1" applyFill="1" applyBorder="1" applyAlignment="1">
      <alignment horizontal="left" vertical="center"/>
    </xf>
    <xf numFmtId="0" fontId="1" fillId="0" borderId="53" xfId="1" applyFont="1" applyBorder="1" applyAlignment="1">
      <alignment horizontal="left" vertical="center"/>
    </xf>
    <xf numFmtId="0" fontId="25" fillId="0" borderId="53" xfId="1" applyFont="1" applyBorder="1" applyAlignment="1"/>
    <xf numFmtId="0" fontId="24" fillId="0" borderId="29" xfId="1" applyFont="1" applyBorder="1" applyAlignment="1">
      <alignment horizontal="center" vertical="center"/>
    </xf>
    <xf numFmtId="2" fontId="24" fillId="0" borderId="30" xfId="1" applyNumberFormat="1" applyFont="1" applyBorder="1" applyAlignment="1">
      <alignment horizontal="right" vertical="center" indent="1"/>
    </xf>
    <xf numFmtId="1" fontId="3" fillId="0" borderId="0" xfId="1" applyNumberFormat="1" applyFont="1" applyFill="1" applyBorder="1" applyAlignment="1">
      <alignment horizontal="left" vertical="center"/>
    </xf>
    <xf numFmtId="0" fontId="25" fillId="0" borderId="55" xfId="1" applyFont="1" applyBorder="1" applyAlignment="1">
      <alignment horizontal="center" vertical="center"/>
    </xf>
    <xf numFmtId="3" fontId="28" fillId="0" borderId="24" xfId="1" applyNumberFormat="1" applyFont="1" applyFill="1" applyBorder="1" applyAlignment="1">
      <alignment horizontal="right" indent="1"/>
    </xf>
    <xf numFmtId="3" fontId="28" fillId="0" borderId="34" xfId="1" applyNumberFormat="1" applyFont="1" applyFill="1" applyBorder="1" applyAlignment="1">
      <alignment horizontal="right" indent="1"/>
    </xf>
    <xf numFmtId="0" fontId="4" fillId="0" borderId="1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3" fontId="4" fillId="0" borderId="48" xfId="3" applyNumberFormat="1" applyFont="1" applyFill="1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72" xfId="1" applyFont="1" applyBorder="1" applyAlignment="1">
      <alignment horizontal="left" vertical="center" wrapText="1"/>
    </xf>
    <xf numFmtId="0" fontId="1" fillId="0" borderId="73" xfId="1" applyFont="1" applyBorder="1" applyAlignment="1">
      <alignment horizontal="left" vertical="center" wrapText="1"/>
    </xf>
    <xf numFmtId="0" fontId="1" fillId="0" borderId="74" xfId="1" applyFont="1" applyBorder="1" applyAlignment="1">
      <alignment horizontal="left" vertical="center" wrapText="1"/>
    </xf>
    <xf numFmtId="1" fontId="25" fillId="0" borderId="64" xfId="1" applyNumberFormat="1" applyFont="1" applyFill="1" applyBorder="1" applyAlignment="1">
      <alignment horizontal="left" vertical="center" wrapText="1"/>
    </xf>
    <xf numFmtId="1" fontId="25" fillId="0" borderId="65" xfId="1" applyNumberFormat="1" applyFont="1" applyFill="1" applyBorder="1" applyAlignment="1">
      <alignment horizontal="left" vertical="center" wrapText="1"/>
    </xf>
    <xf numFmtId="0" fontId="13" fillId="0" borderId="12" xfId="6" applyFont="1" applyBorder="1" applyAlignment="1"/>
    <xf numFmtId="0" fontId="4" fillId="0" borderId="8" xfId="6" applyFont="1" applyFill="1" applyBorder="1" applyAlignment="1">
      <alignment horizontal="center" vertical="center"/>
    </xf>
    <xf numFmtId="0" fontId="4" fillId="0" borderId="9" xfId="6" applyFont="1" applyFill="1" applyBorder="1" applyAlignment="1">
      <alignment horizontal="center" vertical="center"/>
    </xf>
    <xf numFmtId="0" fontId="13" fillId="0" borderId="12" xfId="7" applyFont="1" applyBorder="1" applyAlignment="1"/>
    <xf numFmtId="0" fontId="4" fillId="0" borderId="8" xfId="7" applyFont="1" applyFill="1" applyBorder="1" applyAlignment="1">
      <alignment horizontal="center" vertical="center"/>
    </xf>
    <xf numFmtId="0" fontId="4" fillId="0" borderId="9" xfId="7" applyFont="1" applyFill="1" applyBorder="1" applyAlignment="1">
      <alignment horizontal="center" vertical="center"/>
    </xf>
    <xf numFmtId="0" fontId="13" fillId="0" borderId="12" xfId="8" applyFont="1" applyBorder="1" applyAlignment="1"/>
    <xf numFmtId="0" fontId="4" fillId="0" borderId="8" xfId="8" applyFont="1" applyFill="1" applyBorder="1" applyAlignment="1">
      <alignment horizontal="center" vertical="center"/>
    </xf>
    <xf numFmtId="0" fontId="4" fillId="0" borderId="9" xfId="8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 vertical="center"/>
    </xf>
    <xf numFmtId="0" fontId="4" fillId="0" borderId="6" xfId="6" applyFont="1" applyFill="1" applyBorder="1" applyAlignment="1">
      <alignment horizontal="center" vertical="center"/>
    </xf>
    <xf numFmtId="0" fontId="1" fillId="0" borderId="0" xfId="7" applyFill="1"/>
  </cellXfs>
  <cellStyles count="9">
    <cellStyle name="Normální" xfId="0" builtinId="0"/>
    <cellStyle name="normální 15 4" xfId="2"/>
    <cellStyle name="Normální 2 2" xfId="6"/>
    <cellStyle name="Normální 2 2 2" xfId="7"/>
    <cellStyle name="normální 2 3 2" xfId="3"/>
    <cellStyle name="normální 23 3 2" xfId="5"/>
    <cellStyle name="Normální 3" xfId="8"/>
    <cellStyle name="normální_BILANCE pro Plzeňský kraj 2006" xfId="4"/>
    <cellStyle name="normální_Krajské normativy 2006oficiáln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faitova/Rozpo&#269;et%202018/NORMATIVY%20K&#218;PK/NORMATIVY/Normativy_Plze&#328;sk&#253;%20kraj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_norm18"/>
      <sheetName val="Norm-obory18"/>
      <sheetName val="Příplatky18"/>
      <sheetName val="Normativy pro rediagnostiku"/>
      <sheetName val="příl.1"/>
      <sheetName val="příl.1a"/>
      <sheetName val="příl.2"/>
      <sheetName val="příl.2a"/>
      <sheetName val="příl.2b"/>
      <sheetName val="příl.2c"/>
      <sheetName val="příl.3"/>
      <sheetName val="příl.4"/>
      <sheetName val="příl.4a"/>
      <sheetName val="příl.4b"/>
      <sheetName val="příl.4c"/>
      <sheetName val="příl.5"/>
      <sheetName val="příl.5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zoomScale="90" zoomScaleNormal="90" workbookViewId="0">
      <pane xSplit="4" ySplit="4" topLeftCell="E20" activePane="bottomRight" state="frozen"/>
      <selection pane="topRight" activeCell="E1" sqref="E1"/>
      <selection pane="bottomLeft" activeCell="A5" sqref="A5"/>
      <selection pane="bottomRight" activeCell="E26" sqref="E26"/>
    </sheetView>
  </sheetViews>
  <sheetFormatPr defaultRowHeight="15" outlineLevelCol="1" x14ac:dyDescent="0.2"/>
  <cols>
    <col min="1" max="1" width="4.6640625" style="207" customWidth="1"/>
    <col min="2" max="3" width="3" style="2" hidden="1" customWidth="1" outlineLevel="1"/>
    <col min="4" max="4" width="60" style="208" customWidth="1" collapsed="1"/>
    <col min="5" max="6" width="23.83203125" style="3" customWidth="1" outlineLevel="1"/>
    <col min="7" max="7" width="13.6640625" style="4" customWidth="1"/>
    <col min="8" max="8" width="13.6640625" style="3" customWidth="1"/>
    <col min="9" max="9" width="15.6640625" style="3" customWidth="1" outlineLevel="1"/>
    <col min="10" max="10" width="12.83203125" style="3" customWidth="1" outlineLevel="1"/>
    <col min="11" max="11" width="10.1640625" style="4" customWidth="1"/>
    <col min="12" max="183" width="9.33203125" style="3"/>
    <col min="184" max="184" width="4.6640625" style="3" customWidth="1"/>
    <col min="185" max="185" width="2.33203125" style="3" customWidth="1"/>
    <col min="186" max="186" width="2.5" style="3" customWidth="1"/>
    <col min="187" max="187" width="57.6640625" style="3" customWidth="1"/>
    <col min="188" max="189" width="23.83203125" style="3" customWidth="1"/>
    <col min="190" max="191" width="13.6640625" style="3" customWidth="1"/>
    <col min="192" max="192" width="15.6640625" style="3" customWidth="1"/>
    <col min="193" max="194" width="12.83203125" style="3" customWidth="1"/>
    <col min="195" max="195" width="10.1640625" style="3" customWidth="1"/>
    <col min="196" max="196" width="1.83203125" style="3" customWidth="1"/>
    <col min="197" max="197" width="6.6640625" style="3" customWidth="1"/>
    <col min="198" max="198" width="7.33203125" style="3" customWidth="1"/>
    <col min="199" max="199" width="6.83203125" style="3" customWidth="1"/>
    <col min="200" max="200" width="7.33203125" style="3" customWidth="1"/>
    <col min="201" max="202" width="6.1640625" style="3" customWidth="1"/>
    <col min="203" max="439" width="9.33203125" style="3"/>
    <col min="440" max="440" width="4.6640625" style="3" customWidth="1"/>
    <col min="441" max="441" width="2.33203125" style="3" customWidth="1"/>
    <col min="442" max="442" width="2.5" style="3" customWidth="1"/>
    <col min="443" max="443" width="57.6640625" style="3" customWidth="1"/>
    <col min="444" max="445" width="23.83203125" style="3" customWidth="1"/>
    <col min="446" max="447" width="13.6640625" style="3" customWidth="1"/>
    <col min="448" max="448" width="15.6640625" style="3" customWidth="1"/>
    <col min="449" max="450" width="12.83203125" style="3" customWidth="1"/>
    <col min="451" max="451" width="10.1640625" style="3" customWidth="1"/>
    <col min="452" max="452" width="1.83203125" style="3" customWidth="1"/>
    <col min="453" max="453" width="6.6640625" style="3" customWidth="1"/>
    <col min="454" max="454" width="7.33203125" style="3" customWidth="1"/>
    <col min="455" max="455" width="6.83203125" style="3" customWidth="1"/>
    <col min="456" max="456" width="7.33203125" style="3" customWidth="1"/>
    <col min="457" max="458" width="6.1640625" style="3" customWidth="1"/>
    <col min="459" max="695" width="9.33203125" style="3"/>
    <col min="696" max="696" width="4.6640625" style="3" customWidth="1"/>
    <col min="697" max="697" width="2.33203125" style="3" customWidth="1"/>
    <col min="698" max="698" width="2.5" style="3" customWidth="1"/>
    <col min="699" max="699" width="57.6640625" style="3" customWidth="1"/>
    <col min="700" max="701" width="23.83203125" style="3" customWidth="1"/>
    <col min="702" max="703" width="13.6640625" style="3" customWidth="1"/>
    <col min="704" max="704" width="15.6640625" style="3" customWidth="1"/>
    <col min="705" max="706" width="12.83203125" style="3" customWidth="1"/>
    <col min="707" max="707" width="10.1640625" style="3" customWidth="1"/>
    <col min="708" max="708" width="1.83203125" style="3" customWidth="1"/>
    <col min="709" max="709" width="6.6640625" style="3" customWidth="1"/>
    <col min="710" max="710" width="7.33203125" style="3" customWidth="1"/>
    <col min="711" max="711" width="6.83203125" style="3" customWidth="1"/>
    <col min="712" max="712" width="7.33203125" style="3" customWidth="1"/>
    <col min="713" max="714" width="6.1640625" style="3" customWidth="1"/>
    <col min="715" max="951" width="9.33203125" style="3"/>
    <col min="952" max="952" width="4.6640625" style="3" customWidth="1"/>
    <col min="953" max="953" width="2.33203125" style="3" customWidth="1"/>
    <col min="954" max="954" width="2.5" style="3" customWidth="1"/>
    <col min="955" max="955" width="57.6640625" style="3" customWidth="1"/>
    <col min="956" max="957" width="23.83203125" style="3" customWidth="1"/>
    <col min="958" max="959" width="13.6640625" style="3" customWidth="1"/>
    <col min="960" max="960" width="15.6640625" style="3" customWidth="1"/>
    <col min="961" max="962" width="12.83203125" style="3" customWidth="1"/>
    <col min="963" max="963" width="10.1640625" style="3" customWidth="1"/>
    <col min="964" max="964" width="1.83203125" style="3" customWidth="1"/>
    <col min="965" max="965" width="6.6640625" style="3" customWidth="1"/>
    <col min="966" max="966" width="7.33203125" style="3" customWidth="1"/>
    <col min="967" max="967" width="6.83203125" style="3" customWidth="1"/>
    <col min="968" max="968" width="7.33203125" style="3" customWidth="1"/>
    <col min="969" max="970" width="6.1640625" style="3" customWidth="1"/>
    <col min="971" max="1207" width="9.33203125" style="3"/>
    <col min="1208" max="1208" width="4.6640625" style="3" customWidth="1"/>
    <col min="1209" max="1209" width="2.33203125" style="3" customWidth="1"/>
    <col min="1210" max="1210" width="2.5" style="3" customWidth="1"/>
    <col min="1211" max="1211" width="57.6640625" style="3" customWidth="1"/>
    <col min="1212" max="1213" width="23.83203125" style="3" customWidth="1"/>
    <col min="1214" max="1215" width="13.6640625" style="3" customWidth="1"/>
    <col min="1216" max="1216" width="15.6640625" style="3" customWidth="1"/>
    <col min="1217" max="1218" width="12.83203125" style="3" customWidth="1"/>
    <col min="1219" max="1219" width="10.1640625" style="3" customWidth="1"/>
    <col min="1220" max="1220" width="1.83203125" style="3" customWidth="1"/>
    <col min="1221" max="1221" width="6.6640625" style="3" customWidth="1"/>
    <col min="1222" max="1222" width="7.33203125" style="3" customWidth="1"/>
    <col min="1223" max="1223" width="6.83203125" style="3" customWidth="1"/>
    <col min="1224" max="1224" width="7.33203125" style="3" customWidth="1"/>
    <col min="1225" max="1226" width="6.1640625" style="3" customWidth="1"/>
    <col min="1227" max="1463" width="9.33203125" style="3"/>
    <col min="1464" max="1464" width="4.6640625" style="3" customWidth="1"/>
    <col min="1465" max="1465" width="2.33203125" style="3" customWidth="1"/>
    <col min="1466" max="1466" width="2.5" style="3" customWidth="1"/>
    <col min="1467" max="1467" width="57.6640625" style="3" customWidth="1"/>
    <col min="1468" max="1469" width="23.83203125" style="3" customWidth="1"/>
    <col min="1470" max="1471" width="13.6640625" style="3" customWidth="1"/>
    <col min="1472" max="1472" width="15.6640625" style="3" customWidth="1"/>
    <col min="1473" max="1474" width="12.83203125" style="3" customWidth="1"/>
    <col min="1475" max="1475" width="10.1640625" style="3" customWidth="1"/>
    <col min="1476" max="1476" width="1.83203125" style="3" customWidth="1"/>
    <col min="1477" max="1477" width="6.6640625" style="3" customWidth="1"/>
    <col min="1478" max="1478" width="7.33203125" style="3" customWidth="1"/>
    <col min="1479" max="1479" width="6.83203125" style="3" customWidth="1"/>
    <col min="1480" max="1480" width="7.33203125" style="3" customWidth="1"/>
    <col min="1481" max="1482" width="6.1640625" style="3" customWidth="1"/>
    <col min="1483" max="1719" width="9.33203125" style="3"/>
    <col min="1720" max="1720" width="4.6640625" style="3" customWidth="1"/>
    <col min="1721" max="1721" width="2.33203125" style="3" customWidth="1"/>
    <col min="1722" max="1722" width="2.5" style="3" customWidth="1"/>
    <col min="1723" max="1723" width="57.6640625" style="3" customWidth="1"/>
    <col min="1724" max="1725" width="23.83203125" style="3" customWidth="1"/>
    <col min="1726" max="1727" width="13.6640625" style="3" customWidth="1"/>
    <col min="1728" max="1728" width="15.6640625" style="3" customWidth="1"/>
    <col min="1729" max="1730" width="12.83203125" style="3" customWidth="1"/>
    <col min="1731" max="1731" width="10.1640625" style="3" customWidth="1"/>
    <col min="1732" max="1732" width="1.83203125" style="3" customWidth="1"/>
    <col min="1733" max="1733" width="6.6640625" style="3" customWidth="1"/>
    <col min="1734" max="1734" width="7.33203125" style="3" customWidth="1"/>
    <col min="1735" max="1735" width="6.83203125" style="3" customWidth="1"/>
    <col min="1736" max="1736" width="7.33203125" style="3" customWidth="1"/>
    <col min="1737" max="1738" width="6.1640625" style="3" customWidth="1"/>
    <col min="1739" max="1975" width="9.33203125" style="3"/>
    <col min="1976" max="1976" width="4.6640625" style="3" customWidth="1"/>
    <col min="1977" max="1977" width="2.33203125" style="3" customWidth="1"/>
    <col min="1978" max="1978" width="2.5" style="3" customWidth="1"/>
    <col min="1979" max="1979" width="57.6640625" style="3" customWidth="1"/>
    <col min="1980" max="1981" width="23.83203125" style="3" customWidth="1"/>
    <col min="1982" max="1983" width="13.6640625" style="3" customWidth="1"/>
    <col min="1984" max="1984" width="15.6640625" style="3" customWidth="1"/>
    <col min="1985" max="1986" width="12.83203125" style="3" customWidth="1"/>
    <col min="1987" max="1987" width="10.1640625" style="3" customWidth="1"/>
    <col min="1988" max="1988" width="1.83203125" style="3" customWidth="1"/>
    <col min="1989" max="1989" width="6.6640625" style="3" customWidth="1"/>
    <col min="1990" max="1990" width="7.33203125" style="3" customWidth="1"/>
    <col min="1991" max="1991" width="6.83203125" style="3" customWidth="1"/>
    <col min="1992" max="1992" width="7.33203125" style="3" customWidth="1"/>
    <col min="1993" max="1994" width="6.1640625" style="3" customWidth="1"/>
    <col min="1995" max="2231" width="9.33203125" style="3"/>
    <col min="2232" max="2232" width="4.6640625" style="3" customWidth="1"/>
    <col min="2233" max="2233" width="2.33203125" style="3" customWidth="1"/>
    <col min="2234" max="2234" width="2.5" style="3" customWidth="1"/>
    <col min="2235" max="2235" width="57.6640625" style="3" customWidth="1"/>
    <col min="2236" max="2237" width="23.83203125" style="3" customWidth="1"/>
    <col min="2238" max="2239" width="13.6640625" style="3" customWidth="1"/>
    <col min="2240" max="2240" width="15.6640625" style="3" customWidth="1"/>
    <col min="2241" max="2242" width="12.83203125" style="3" customWidth="1"/>
    <col min="2243" max="2243" width="10.1640625" style="3" customWidth="1"/>
    <col min="2244" max="2244" width="1.83203125" style="3" customWidth="1"/>
    <col min="2245" max="2245" width="6.6640625" style="3" customWidth="1"/>
    <col min="2246" max="2246" width="7.33203125" style="3" customWidth="1"/>
    <col min="2247" max="2247" width="6.83203125" style="3" customWidth="1"/>
    <col min="2248" max="2248" width="7.33203125" style="3" customWidth="1"/>
    <col min="2249" max="2250" width="6.1640625" style="3" customWidth="1"/>
    <col min="2251" max="2487" width="9.33203125" style="3"/>
    <col min="2488" max="2488" width="4.6640625" style="3" customWidth="1"/>
    <col min="2489" max="2489" width="2.33203125" style="3" customWidth="1"/>
    <col min="2490" max="2490" width="2.5" style="3" customWidth="1"/>
    <col min="2491" max="2491" width="57.6640625" style="3" customWidth="1"/>
    <col min="2492" max="2493" width="23.83203125" style="3" customWidth="1"/>
    <col min="2494" max="2495" width="13.6640625" style="3" customWidth="1"/>
    <col min="2496" max="2496" width="15.6640625" style="3" customWidth="1"/>
    <col min="2497" max="2498" width="12.83203125" style="3" customWidth="1"/>
    <col min="2499" max="2499" width="10.1640625" style="3" customWidth="1"/>
    <col min="2500" max="2500" width="1.83203125" style="3" customWidth="1"/>
    <col min="2501" max="2501" width="6.6640625" style="3" customWidth="1"/>
    <col min="2502" max="2502" width="7.33203125" style="3" customWidth="1"/>
    <col min="2503" max="2503" width="6.83203125" style="3" customWidth="1"/>
    <col min="2504" max="2504" width="7.33203125" style="3" customWidth="1"/>
    <col min="2505" max="2506" width="6.1640625" style="3" customWidth="1"/>
    <col min="2507" max="2743" width="9.33203125" style="3"/>
    <col min="2744" max="2744" width="4.6640625" style="3" customWidth="1"/>
    <col min="2745" max="2745" width="2.33203125" style="3" customWidth="1"/>
    <col min="2746" max="2746" width="2.5" style="3" customWidth="1"/>
    <col min="2747" max="2747" width="57.6640625" style="3" customWidth="1"/>
    <col min="2748" max="2749" width="23.83203125" style="3" customWidth="1"/>
    <col min="2750" max="2751" width="13.6640625" style="3" customWidth="1"/>
    <col min="2752" max="2752" width="15.6640625" style="3" customWidth="1"/>
    <col min="2753" max="2754" width="12.83203125" style="3" customWidth="1"/>
    <col min="2755" max="2755" width="10.1640625" style="3" customWidth="1"/>
    <col min="2756" max="2756" width="1.83203125" style="3" customWidth="1"/>
    <col min="2757" max="2757" width="6.6640625" style="3" customWidth="1"/>
    <col min="2758" max="2758" width="7.33203125" style="3" customWidth="1"/>
    <col min="2759" max="2759" width="6.83203125" style="3" customWidth="1"/>
    <col min="2760" max="2760" width="7.33203125" style="3" customWidth="1"/>
    <col min="2761" max="2762" width="6.1640625" style="3" customWidth="1"/>
    <col min="2763" max="2999" width="9.33203125" style="3"/>
    <col min="3000" max="3000" width="4.6640625" style="3" customWidth="1"/>
    <col min="3001" max="3001" width="2.33203125" style="3" customWidth="1"/>
    <col min="3002" max="3002" width="2.5" style="3" customWidth="1"/>
    <col min="3003" max="3003" width="57.6640625" style="3" customWidth="1"/>
    <col min="3004" max="3005" width="23.83203125" style="3" customWidth="1"/>
    <col min="3006" max="3007" width="13.6640625" style="3" customWidth="1"/>
    <col min="3008" max="3008" width="15.6640625" style="3" customWidth="1"/>
    <col min="3009" max="3010" width="12.83203125" style="3" customWidth="1"/>
    <col min="3011" max="3011" width="10.1640625" style="3" customWidth="1"/>
    <col min="3012" max="3012" width="1.83203125" style="3" customWidth="1"/>
    <col min="3013" max="3013" width="6.6640625" style="3" customWidth="1"/>
    <col min="3014" max="3014" width="7.33203125" style="3" customWidth="1"/>
    <col min="3015" max="3015" width="6.83203125" style="3" customWidth="1"/>
    <col min="3016" max="3016" width="7.33203125" style="3" customWidth="1"/>
    <col min="3017" max="3018" width="6.1640625" style="3" customWidth="1"/>
    <col min="3019" max="3255" width="9.33203125" style="3"/>
    <col min="3256" max="3256" width="4.6640625" style="3" customWidth="1"/>
    <col min="3257" max="3257" width="2.33203125" style="3" customWidth="1"/>
    <col min="3258" max="3258" width="2.5" style="3" customWidth="1"/>
    <col min="3259" max="3259" width="57.6640625" style="3" customWidth="1"/>
    <col min="3260" max="3261" width="23.83203125" style="3" customWidth="1"/>
    <col min="3262" max="3263" width="13.6640625" style="3" customWidth="1"/>
    <col min="3264" max="3264" width="15.6640625" style="3" customWidth="1"/>
    <col min="3265" max="3266" width="12.83203125" style="3" customWidth="1"/>
    <col min="3267" max="3267" width="10.1640625" style="3" customWidth="1"/>
    <col min="3268" max="3268" width="1.83203125" style="3" customWidth="1"/>
    <col min="3269" max="3269" width="6.6640625" style="3" customWidth="1"/>
    <col min="3270" max="3270" width="7.33203125" style="3" customWidth="1"/>
    <col min="3271" max="3271" width="6.83203125" style="3" customWidth="1"/>
    <col min="3272" max="3272" width="7.33203125" style="3" customWidth="1"/>
    <col min="3273" max="3274" width="6.1640625" style="3" customWidth="1"/>
    <col min="3275" max="3511" width="9.33203125" style="3"/>
    <col min="3512" max="3512" width="4.6640625" style="3" customWidth="1"/>
    <col min="3513" max="3513" width="2.33203125" style="3" customWidth="1"/>
    <col min="3514" max="3514" width="2.5" style="3" customWidth="1"/>
    <col min="3515" max="3515" width="57.6640625" style="3" customWidth="1"/>
    <col min="3516" max="3517" width="23.83203125" style="3" customWidth="1"/>
    <col min="3518" max="3519" width="13.6640625" style="3" customWidth="1"/>
    <col min="3520" max="3520" width="15.6640625" style="3" customWidth="1"/>
    <col min="3521" max="3522" width="12.83203125" style="3" customWidth="1"/>
    <col min="3523" max="3523" width="10.1640625" style="3" customWidth="1"/>
    <col min="3524" max="3524" width="1.83203125" style="3" customWidth="1"/>
    <col min="3525" max="3525" width="6.6640625" style="3" customWidth="1"/>
    <col min="3526" max="3526" width="7.33203125" style="3" customWidth="1"/>
    <col min="3527" max="3527" width="6.83203125" style="3" customWidth="1"/>
    <col min="3528" max="3528" width="7.33203125" style="3" customWidth="1"/>
    <col min="3529" max="3530" width="6.1640625" style="3" customWidth="1"/>
    <col min="3531" max="3767" width="9.33203125" style="3"/>
    <col min="3768" max="3768" width="4.6640625" style="3" customWidth="1"/>
    <col min="3769" max="3769" width="2.33203125" style="3" customWidth="1"/>
    <col min="3770" max="3770" width="2.5" style="3" customWidth="1"/>
    <col min="3771" max="3771" width="57.6640625" style="3" customWidth="1"/>
    <col min="3772" max="3773" width="23.83203125" style="3" customWidth="1"/>
    <col min="3774" max="3775" width="13.6640625" style="3" customWidth="1"/>
    <col min="3776" max="3776" width="15.6640625" style="3" customWidth="1"/>
    <col min="3777" max="3778" width="12.83203125" style="3" customWidth="1"/>
    <col min="3779" max="3779" width="10.1640625" style="3" customWidth="1"/>
    <col min="3780" max="3780" width="1.83203125" style="3" customWidth="1"/>
    <col min="3781" max="3781" width="6.6640625" style="3" customWidth="1"/>
    <col min="3782" max="3782" width="7.33203125" style="3" customWidth="1"/>
    <col min="3783" max="3783" width="6.83203125" style="3" customWidth="1"/>
    <col min="3784" max="3784" width="7.33203125" style="3" customWidth="1"/>
    <col min="3785" max="3786" width="6.1640625" style="3" customWidth="1"/>
    <col min="3787" max="4023" width="9.33203125" style="3"/>
    <col min="4024" max="4024" width="4.6640625" style="3" customWidth="1"/>
    <col min="4025" max="4025" width="2.33203125" style="3" customWidth="1"/>
    <col min="4026" max="4026" width="2.5" style="3" customWidth="1"/>
    <col min="4027" max="4027" width="57.6640625" style="3" customWidth="1"/>
    <col min="4028" max="4029" width="23.83203125" style="3" customWidth="1"/>
    <col min="4030" max="4031" width="13.6640625" style="3" customWidth="1"/>
    <col min="4032" max="4032" width="15.6640625" style="3" customWidth="1"/>
    <col min="4033" max="4034" width="12.83203125" style="3" customWidth="1"/>
    <col min="4035" max="4035" width="10.1640625" style="3" customWidth="1"/>
    <col min="4036" max="4036" width="1.83203125" style="3" customWidth="1"/>
    <col min="4037" max="4037" width="6.6640625" style="3" customWidth="1"/>
    <col min="4038" max="4038" width="7.33203125" style="3" customWidth="1"/>
    <col min="4039" max="4039" width="6.83203125" style="3" customWidth="1"/>
    <col min="4040" max="4040" width="7.33203125" style="3" customWidth="1"/>
    <col min="4041" max="4042" width="6.1640625" style="3" customWidth="1"/>
    <col min="4043" max="4279" width="9.33203125" style="3"/>
    <col min="4280" max="4280" width="4.6640625" style="3" customWidth="1"/>
    <col min="4281" max="4281" width="2.33203125" style="3" customWidth="1"/>
    <col min="4282" max="4282" width="2.5" style="3" customWidth="1"/>
    <col min="4283" max="4283" width="57.6640625" style="3" customWidth="1"/>
    <col min="4284" max="4285" width="23.83203125" style="3" customWidth="1"/>
    <col min="4286" max="4287" width="13.6640625" style="3" customWidth="1"/>
    <col min="4288" max="4288" width="15.6640625" style="3" customWidth="1"/>
    <col min="4289" max="4290" width="12.83203125" style="3" customWidth="1"/>
    <col min="4291" max="4291" width="10.1640625" style="3" customWidth="1"/>
    <col min="4292" max="4292" width="1.83203125" style="3" customWidth="1"/>
    <col min="4293" max="4293" width="6.6640625" style="3" customWidth="1"/>
    <col min="4294" max="4294" width="7.33203125" style="3" customWidth="1"/>
    <col min="4295" max="4295" width="6.83203125" style="3" customWidth="1"/>
    <col min="4296" max="4296" width="7.33203125" style="3" customWidth="1"/>
    <col min="4297" max="4298" width="6.1640625" style="3" customWidth="1"/>
    <col min="4299" max="4535" width="9.33203125" style="3"/>
    <col min="4536" max="4536" width="4.6640625" style="3" customWidth="1"/>
    <col min="4537" max="4537" width="2.33203125" style="3" customWidth="1"/>
    <col min="4538" max="4538" width="2.5" style="3" customWidth="1"/>
    <col min="4539" max="4539" width="57.6640625" style="3" customWidth="1"/>
    <col min="4540" max="4541" width="23.83203125" style="3" customWidth="1"/>
    <col min="4542" max="4543" width="13.6640625" style="3" customWidth="1"/>
    <col min="4544" max="4544" width="15.6640625" style="3" customWidth="1"/>
    <col min="4545" max="4546" width="12.83203125" style="3" customWidth="1"/>
    <col min="4547" max="4547" width="10.1640625" style="3" customWidth="1"/>
    <col min="4548" max="4548" width="1.83203125" style="3" customWidth="1"/>
    <col min="4549" max="4549" width="6.6640625" style="3" customWidth="1"/>
    <col min="4550" max="4550" width="7.33203125" style="3" customWidth="1"/>
    <col min="4551" max="4551" width="6.83203125" style="3" customWidth="1"/>
    <col min="4552" max="4552" width="7.33203125" style="3" customWidth="1"/>
    <col min="4553" max="4554" width="6.1640625" style="3" customWidth="1"/>
    <col min="4555" max="4791" width="9.33203125" style="3"/>
    <col min="4792" max="4792" width="4.6640625" style="3" customWidth="1"/>
    <col min="4793" max="4793" width="2.33203125" style="3" customWidth="1"/>
    <col min="4794" max="4794" width="2.5" style="3" customWidth="1"/>
    <col min="4795" max="4795" width="57.6640625" style="3" customWidth="1"/>
    <col min="4796" max="4797" width="23.83203125" style="3" customWidth="1"/>
    <col min="4798" max="4799" width="13.6640625" style="3" customWidth="1"/>
    <col min="4800" max="4800" width="15.6640625" style="3" customWidth="1"/>
    <col min="4801" max="4802" width="12.83203125" style="3" customWidth="1"/>
    <col min="4803" max="4803" width="10.1640625" style="3" customWidth="1"/>
    <col min="4804" max="4804" width="1.83203125" style="3" customWidth="1"/>
    <col min="4805" max="4805" width="6.6640625" style="3" customWidth="1"/>
    <col min="4806" max="4806" width="7.33203125" style="3" customWidth="1"/>
    <col min="4807" max="4807" width="6.83203125" style="3" customWidth="1"/>
    <col min="4808" max="4808" width="7.33203125" style="3" customWidth="1"/>
    <col min="4809" max="4810" width="6.1640625" style="3" customWidth="1"/>
    <col min="4811" max="5047" width="9.33203125" style="3"/>
    <col min="5048" max="5048" width="4.6640625" style="3" customWidth="1"/>
    <col min="5049" max="5049" width="2.33203125" style="3" customWidth="1"/>
    <col min="5050" max="5050" width="2.5" style="3" customWidth="1"/>
    <col min="5051" max="5051" width="57.6640625" style="3" customWidth="1"/>
    <col min="5052" max="5053" width="23.83203125" style="3" customWidth="1"/>
    <col min="5054" max="5055" width="13.6640625" style="3" customWidth="1"/>
    <col min="5056" max="5056" width="15.6640625" style="3" customWidth="1"/>
    <col min="5057" max="5058" width="12.83203125" style="3" customWidth="1"/>
    <col min="5059" max="5059" width="10.1640625" style="3" customWidth="1"/>
    <col min="5060" max="5060" width="1.83203125" style="3" customWidth="1"/>
    <col min="5061" max="5061" width="6.6640625" style="3" customWidth="1"/>
    <col min="5062" max="5062" width="7.33203125" style="3" customWidth="1"/>
    <col min="5063" max="5063" width="6.83203125" style="3" customWidth="1"/>
    <col min="5064" max="5064" width="7.33203125" style="3" customWidth="1"/>
    <col min="5065" max="5066" width="6.1640625" style="3" customWidth="1"/>
    <col min="5067" max="5303" width="9.33203125" style="3"/>
    <col min="5304" max="5304" width="4.6640625" style="3" customWidth="1"/>
    <col min="5305" max="5305" width="2.33203125" style="3" customWidth="1"/>
    <col min="5306" max="5306" width="2.5" style="3" customWidth="1"/>
    <col min="5307" max="5307" width="57.6640625" style="3" customWidth="1"/>
    <col min="5308" max="5309" width="23.83203125" style="3" customWidth="1"/>
    <col min="5310" max="5311" width="13.6640625" style="3" customWidth="1"/>
    <col min="5312" max="5312" width="15.6640625" style="3" customWidth="1"/>
    <col min="5313" max="5314" width="12.83203125" style="3" customWidth="1"/>
    <col min="5315" max="5315" width="10.1640625" style="3" customWidth="1"/>
    <col min="5316" max="5316" width="1.83203125" style="3" customWidth="1"/>
    <col min="5317" max="5317" width="6.6640625" style="3" customWidth="1"/>
    <col min="5318" max="5318" width="7.33203125" style="3" customWidth="1"/>
    <col min="5319" max="5319" width="6.83203125" style="3" customWidth="1"/>
    <col min="5320" max="5320" width="7.33203125" style="3" customWidth="1"/>
    <col min="5321" max="5322" width="6.1640625" style="3" customWidth="1"/>
    <col min="5323" max="5559" width="9.33203125" style="3"/>
    <col min="5560" max="5560" width="4.6640625" style="3" customWidth="1"/>
    <col min="5561" max="5561" width="2.33203125" style="3" customWidth="1"/>
    <col min="5562" max="5562" width="2.5" style="3" customWidth="1"/>
    <col min="5563" max="5563" width="57.6640625" style="3" customWidth="1"/>
    <col min="5564" max="5565" width="23.83203125" style="3" customWidth="1"/>
    <col min="5566" max="5567" width="13.6640625" style="3" customWidth="1"/>
    <col min="5568" max="5568" width="15.6640625" style="3" customWidth="1"/>
    <col min="5569" max="5570" width="12.83203125" style="3" customWidth="1"/>
    <col min="5571" max="5571" width="10.1640625" style="3" customWidth="1"/>
    <col min="5572" max="5572" width="1.83203125" style="3" customWidth="1"/>
    <col min="5573" max="5573" width="6.6640625" style="3" customWidth="1"/>
    <col min="5574" max="5574" width="7.33203125" style="3" customWidth="1"/>
    <col min="5575" max="5575" width="6.83203125" style="3" customWidth="1"/>
    <col min="5576" max="5576" width="7.33203125" style="3" customWidth="1"/>
    <col min="5577" max="5578" width="6.1640625" style="3" customWidth="1"/>
    <col min="5579" max="5815" width="9.33203125" style="3"/>
    <col min="5816" max="5816" width="4.6640625" style="3" customWidth="1"/>
    <col min="5817" max="5817" width="2.33203125" style="3" customWidth="1"/>
    <col min="5818" max="5818" width="2.5" style="3" customWidth="1"/>
    <col min="5819" max="5819" width="57.6640625" style="3" customWidth="1"/>
    <col min="5820" max="5821" width="23.83203125" style="3" customWidth="1"/>
    <col min="5822" max="5823" width="13.6640625" style="3" customWidth="1"/>
    <col min="5824" max="5824" width="15.6640625" style="3" customWidth="1"/>
    <col min="5825" max="5826" width="12.83203125" style="3" customWidth="1"/>
    <col min="5827" max="5827" width="10.1640625" style="3" customWidth="1"/>
    <col min="5828" max="5828" width="1.83203125" style="3" customWidth="1"/>
    <col min="5829" max="5829" width="6.6640625" style="3" customWidth="1"/>
    <col min="5830" max="5830" width="7.33203125" style="3" customWidth="1"/>
    <col min="5831" max="5831" width="6.83203125" style="3" customWidth="1"/>
    <col min="5832" max="5832" width="7.33203125" style="3" customWidth="1"/>
    <col min="5833" max="5834" width="6.1640625" style="3" customWidth="1"/>
    <col min="5835" max="6071" width="9.33203125" style="3"/>
    <col min="6072" max="6072" width="4.6640625" style="3" customWidth="1"/>
    <col min="6073" max="6073" width="2.33203125" style="3" customWidth="1"/>
    <col min="6074" max="6074" width="2.5" style="3" customWidth="1"/>
    <col min="6075" max="6075" width="57.6640625" style="3" customWidth="1"/>
    <col min="6076" max="6077" width="23.83203125" style="3" customWidth="1"/>
    <col min="6078" max="6079" width="13.6640625" style="3" customWidth="1"/>
    <col min="6080" max="6080" width="15.6640625" style="3" customWidth="1"/>
    <col min="6081" max="6082" width="12.83203125" style="3" customWidth="1"/>
    <col min="6083" max="6083" width="10.1640625" style="3" customWidth="1"/>
    <col min="6084" max="6084" width="1.83203125" style="3" customWidth="1"/>
    <col min="6085" max="6085" width="6.6640625" style="3" customWidth="1"/>
    <col min="6086" max="6086" width="7.33203125" style="3" customWidth="1"/>
    <col min="6087" max="6087" width="6.83203125" style="3" customWidth="1"/>
    <col min="6088" max="6088" width="7.33203125" style="3" customWidth="1"/>
    <col min="6089" max="6090" width="6.1640625" style="3" customWidth="1"/>
    <col min="6091" max="6327" width="9.33203125" style="3"/>
    <col min="6328" max="6328" width="4.6640625" style="3" customWidth="1"/>
    <col min="6329" max="6329" width="2.33203125" style="3" customWidth="1"/>
    <col min="6330" max="6330" width="2.5" style="3" customWidth="1"/>
    <col min="6331" max="6331" width="57.6640625" style="3" customWidth="1"/>
    <col min="6332" max="6333" width="23.83203125" style="3" customWidth="1"/>
    <col min="6334" max="6335" width="13.6640625" style="3" customWidth="1"/>
    <col min="6336" max="6336" width="15.6640625" style="3" customWidth="1"/>
    <col min="6337" max="6338" width="12.83203125" style="3" customWidth="1"/>
    <col min="6339" max="6339" width="10.1640625" style="3" customWidth="1"/>
    <col min="6340" max="6340" width="1.83203125" style="3" customWidth="1"/>
    <col min="6341" max="6341" width="6.6640625" style="3" customWidth="1"/>
    <col min="6342" max="6342" width="7.33203125" style="3" customWidth="1"/>
    <col min="6343" max="6343" width="6.83203125" style="3" customWidth="1"/>
    <col min="6344" max="6344" width="7.33203125" style="3" customWidth="1"/>
    <col min="6345" max="6346" width="6.1640625" style="3" customWidth="1"/>
    <col min="6347" max="6583" width="9.33203125" style="3"/>
    <col min="6584" max="6584" width="4.6640625" style="3" customWidth="1"/>
    <col min="6585" max="6585" width="2.33203125" style="3" customWidth="1"/>
    <col min="6586" max="6586" width="2.5" style="3" customWidth="1"/>
    <col min="6587" max="6587" width="57.6640625" style="3" customWidth="1"/>
    <col min="6588" max="6589" width="23.83203125" style="3" customWidth="1"/>
    <col min="6590" max="6591" width="13.6640625" style="3" customWidth="1"/>
    <col min="6592" max="6592" width="15.6640625" style="3" customWidth="1"/>
    <col min="6593" max="6594" width="12.83203125" style="3" customWidth="1"/>
    <col min="6595" max="6595" width="10.1640625" style="3" customWidth="1"/>
    <col min="6596" max="6596" width="1.83203125" style="3" customWidth="1"/>
    <col min="6597" max="6597" width="6.6640625" style="3" customWidth="1"/>
    <col min="6598" max="6598" width="7.33203125" style="3" customWidth="1"/>
    <col min="6599" max="6599" width="6.83203125" style="3" customWidth="1"/>
    <col min="6600" max="6600" width="7.33203125" style="3" customWidth="1"/>
    <col min="6601" max="6602" width="6.1640625" style="3" customWidth="1"/>
    <col min="6603" max="6839" width="9.33203125" style="3"/>
    <col min="6840" max="6840" width="4.6640625" style="3" customWidth="1"/>
    <col min="6841" max="6841" width="2.33203125" style="3" customWidth="1"/>
    <col min="6842" max="6842" width="2.5" style="3" customWidth="1"/>
    <col min="6843" max="6843" width="57.6640625" style="3" customWidth="1"/>
    <col min="6844" max="6845" width="23.83203125" style="3" customWidth="1"/>
    <col min="6846" max="6847" width="13.6640625" style="3" customWidth="1"/>
    <col min="6848" max="6848" width="15.6640625" style="3" customWidth="1"/>
    <col min="6849" max="6850" width="12.83203125" style="3" customWidth="1"/>
    <col min="6851" max="6851" width="10.1640625" style="3" customWidth="1"/>
    <col min="6852" max="6852" width="1.83203125" style="3" customWidth="1"/>
    <col min="6853" max="6853" width="6.6640625" style="3" customWidth="1"/>
    <col min="6854" max="6854" width="7.33203125" style="3" customWidth="1"/>
    <col min="6855" max="6855" width="6.83203125" style="3" customWidth="1"/>
    <col min="6856" max="6856" width="7.33203125" style="3" customWidth="1"/>
    <col min="6857" max="6858" width="6.1640625" style="3" customWidth="1"/>
    <col min="6859" max="7095" width="9.33203125" style="3"/>
    <col min="7096" max="7096" width="4.6640625" style="3" customWidth="1"/>
    <col min="7097" max="7097" width="2.33203125" style="3" customWidth="1"/>
    <col min="7098" max="7098" width="2.5" style="3" customWidth="1"/>
    <col min="7099" max="7099" width="57.6640625" style="3" customWidth="1"/>
    <col min="7100" max="7101" width="23.83203125" style="3" customWidth="1"/>
    <col min="7102" max="7103" width="13.6640625" style="3" customWidth="1"/>
    <col min="7104" max="7104" width="15.6640625" style="3" customWidth="1"/>
    <col min="7105" max="7106" width="12.83203125" style="3" customWidth="1"/>
    <col min="7107" max="7107" width="10.1640625" style="3" customWidth="1"/>
    <col min="7108" max="7108" width="1.83203125" style="3" customWidth="1"/>
    <col min="7109" max="7109" width="6.6640625" style="3" customWidth="1"/>
    <col min="7110" max="7110" width="7.33203125" style="3" customWidth="1"/>
    <col min="7111" max="7111" width="6.83203125" style="3" customWidth="1"/>
    <col min="7112" max="7112" width="7.33203125" style="3" customWidth="1"/>
    <col min="7113" max="7114" width="6.1640625" style="3" customWidth="1"/>
    <col min="7115" max="7351" width="9.33203125" style="3"/>
    <col min="7352" max="7352" width="4.6640625" style="3" customWidth="1"/>
    <col min="7353" max="7353" width="2.33203125" style="3" customWidth="1"/>
    <col min="7354" max="7354" width="2.5" style="3" customWidth="1"/>
    <col min="7355" max="7355" width="57.6640625" style="3" customWidth="1"/>
    <col min="7356" max="7357" width="23.83203125" style="3" customWidth="1"/>
    <col min="7358" max="7359" width="13.6640625" style="3" customWidth="1"/>
    <col min="7360" max="7360" width="15.6640625" style="3" customWidth="1"/>
    <col min="7361" max="7362" width="12.83203125" style="3" customWidth="1"/>
    <col min="7363" max="7363" width="10.1640625" style="3" customWidth="1"/>
    <col min="7364" max="7364" width="1.83203125" style="3" customWidth="1"/>
    <col min="7365" max="7365" width="6.6640625" style="3" customWidth="1"/>
    <col min="7366" max="7366" width="7.33203125" style="3" customWidth="1"/>
    <col min="7367" max="7367" width="6.83203125" style="3" customWidth="1"/>
    <col min="7368" max="7368" width="7.33203125" style="3" customWidth="1"/>
    <col min="7369" max="7370" width="6.1640625" style="3" customWidth="1"/>
    <col min="7371" max="7607" width="9.33203125" style="3"/>
    <col min="7608" max="7608" width="4.6640625" style="3" customWidth="1"/>
    <col min="7609" max="7609" width="2.33203125" style="3" customWidth="1"/>
    <col min="7610" max="7610" width="2.5" style="3" customWidth="1"/>
    <col min="7611" max="7611" width="57.6640625" style="3" customWidth="1"/>
    <col min="7612" max="7613" width="23.83203125" style="3" customWidth="1"/>
    <col min="7614" max="7615" width="13.6640625" style="3" customWidth="1"/>
    <col min="7616" max="7616" width="15.6640625" style="3" customWidth="1"/>
    <col min="7617" max="7618" width="12.83203125" style="3" customWidth="1"/>
    <col min="7619" max="7619" width="10.1640625" style="3" customWidth="1"/>
    <col min="7620" max="7620" width="1.83203125" style="3" customWidth="1"/>
    <col min="7621" max="7621" width="6.6640625" style="3" customWidth="1"/>
    <col min="7622" max="7622" width="7.33203125" style="3" customWidth="1"/>
    <col min="7623" max="7623" width="6.83203125" style="3" customWidth="1"/>
    <col min="7624" max="7624" width="7.33203125" style="3" customWidth="1"/>
    <col min="7625" max="7626" width="6.1640625" style="3" customWidth="1"/>
    <col min="7627" max="7863" width="9.33203125" style="3"/>
    <col min="7864" max="7864" width="4.6640625" style="3" customWidth="1"/>
    <col min="7865" max="7865" width="2.33203125" style="3" customWidth="1"/>
    <col min="7866" max="7866" width="2.5" style="3" customWidth="1"/>
    <col min="7867" max="7867" width="57.6640625" style="3" customWidth="1"/>
    <col min="7868" max="7869" width="23.83203125" style="3" customWidth="1"/>
    <col min="7870" max="7871" width="13.6640625" style="3" customWidth="1"/>
    <col min="7872" max="7872" width="15.6640625" style="3" customWidth="1"/>
    <col min="7873" max="7874" width="12.83203125" style="3" customWidth="1"/>
    <col min="7875" max="7875" width="10.1640625" style="3" customWidth="1"/>
    <col min="7876" max="7876" width="1.83203125" style="3" customWidth="1"/>
    <col min="7877" max="7877" width="6.6640625" style="3" customWidth="1"/>
    <col min="7878" max="7878" width="7.33203125" style="3" customWidth="1"/>
    <col min="7879" max="7879" width="6.83203125" style="3" customWidth="1"/>
    <col min="7880" max="7880" width="7.33203125" style="3" customWidth="1"/>
    <col min="7881" max="7882" width="6.1640625" style="3" customWidth="1"/>
    <col min="7883" max="8119" width="9.33203125" style="3"/>
    <col min="8120" max="8120" width="4.6640625" style="3" customWidth="1"/>
    <col min="8121" max="8121" width="2.33203125" style="3" customWidth="1"/>
    <col min="8122" max="8122" width="2.5" style="3" customWidth="1"/>
    <col min="8123" max="8123" width="57.6640625" style="3" customWidth="1"/>
    <col min="8124" max="8125" width="23.83203125" style="3" customWidth="1"/>
    <col min="8126" max="8127" width="13.6640625" style="3" customWidth="1"/>
    <col min="8128" max="8128" width="15.6640625" style="3" customWidth="1"/>
    <col min="8129" max="8130" width="12.83203125" style="3" customWidth="1"/>
    <col min="8131" max="8131" width="10.1640625" style="3" customWidth="1"/>
    <col min="8132" max="8132" width="1.83203125" style="3" customWidth="1"/>
    <col min="8133" max="8133" width="6.6640625" style="3" customWidth="1"/>
    <col min="8134" max="8134" width="7.33203125" style="3" customWidth="1"/>
    <col min="8135" max="8135" width="6.83203125" style="3" customWidth="1"/>
    <col min="8136" max="8136" width="7.33203125" style="3" customWidth="1"/>
    <col min="8137" max="8138" width="6.1640625" style="3" customWidth="1"/>
    <col min="8139" max="8375" width="9.33203125" style="3"/>
    <col min="8376" max="8376" width="4.6640625" style="3" customWidth="1"/>
    <col min="8377" max="8377" width="2.33203125" style="3" customWidth="1"/>
    <col min="8378" max="8378" width="2.5" style="3" customWidth="1"/>
    <col min="8379" max="8379" width="57.6640625" style="3" customWidth="1"/>
    <col min="8380" max="8381" width="23.83203125" style="3" customWidth="1"/>
    <col min="8382" max="8383" width="13.6640625" style="3" customWidth="1"/>
    <col min="8384" max="8384" width="15.6640625" style="3" customWidth="1"/>
    <col min="8385" max="8386" width="12.83203125" style="3" customWidth="1"/>
    <col min="8387" max="8387" width="10.1640625" style="3" customWidth="1"/>
    <col min="8388" max="8388" width="1.83203125" style="3" customWidth="1"/>
    <col min="8389" max="8389" width="6.6640625" style="3" customWidth="1"/>
    <col min="8390" max="8390" width="7.33203125" style="3" customWidth="1"/>
    <col min="8391" max="8391" width="6.83203125" style="3" customWidth="1"/>
    <col min="8392" max="8392" width="7.33203125" style="3" customWidth="1"/>
    <col min="8393" max="8394" width="6.1640625" style="3" customWidth="1"/>
    <col min="8395" max="8631" width="9.33203125" style="3"/>
    <col min="8632" max="8632" width="4.6640625" style="3" customWidth="1"/>
    <col min="8633" max="8633" width="2.33203125" style="3" customWidth="1"/>
    <col min="8634" max="8634" width="2.5" style="3" customWidth="1"/>
    <col min="8635" max="8635" width="57.6640625" style="3" customWidth="1"/>
    <col min="8636" max="8637" width="23.83203125" style="3" customWidth="1"/>
    <col min="8638" max="8639" width="13.6640625" style="3" customWidth="1"/>
    <col min="8640" max="8640" width="15.6640625" style="3" customWidth="1"/>
    <col min="8641" max="8642" width="12.83203125" style="3" customWidth="1"/>
    <col min="8643" max="8643" width="10.1640625" style="3" customWidth="1"/>
    <col min="8644" max="8644" width="1.83203125" style="3" customWidth="1"/>
    <col min="8645" max="8645" width="6.6640625" style="3" customWidth="1"/>
    <col min="8646" max="8646" width="7.33203125" style="3" customWidth="1"/>
    <col min="8647" max="8647" width="6.83203125" style="3" customWidth="1"/>
    <col min="8648" max="8648" width="7.33203125" style="3" customWidth="1"/>
    <col min="8649" max="8650" width="6.1640625" style="3" customWidth="1"/>
    <col min="8651" max="8887" width="9.33203125" style="3"/>
    <col min="8888" max="8888" width="4.6640625" style="3" customWidth="1"/>
    <col min="8889" max="8889" width="2.33203125" style="3" customWidth="1"/>
    <col min="8890" max="8890" width="2.5" style="3" customWidth="1"/>
    <col min="8891" max="8891" width="57.6640625" style="3" customWidth="1"/>
    <col min="8892" max="8893" width="23.83203125" style="3" customWidth="1"/>
    <col min="8894" max="8895" width="13.6640625" style="3" customWidth="1"/>
    <col min="8896" max="8896" width="15.6640625" style="3" customWidth="1"/>
    <col min="8897" max="8898" width="12.83203125" style="3" customWidth="1"/>
    <col min="8899" max="8899" width="10.1640625" style="3" customWidth="1"/>
    <col min="8900" max="8900" width="1.83203125" style="3" customWidth="1"/>
    <col min="8901" max="8901" width="6.6640625" style="3" customWidth="1"/>
    <col min="8902" max="8902" width="7.33203125" style="3" customWidth="1"/>
    <col min="8903" max="8903" width="6.83203125" style="3" customWidth="1"/>
    <col min="8904" max="8904" width="7.33203125" style="3" customWidth="1"/>
    <col min="8905" max="8906" width="6.1640625" style="3" customWidth="1"/>
    <col min="8907" max="9143" width="9.33203125" style="3"/>
    <col min="9144" max="9144" width="4.6640625" style="3" customWidth="1"/>
    <col min="9145" max="9145" width="2.33203125" style="3" customWidth="1"/>
    <col min="9146" max="9146" width="2.5" style="3" customWidth="1"/>
    <col min="9147" max="9147" width="57.6640625" style="3" customWidth="1"/>
    <col min="9148" max="9149" width="23.83203125" style="3" customWidth="1"/>
    <col min="9150" max="9151" width="13.6640625" style="3" customWidth="1"/>
    <col min="9152" max="9152" width="15.6640625" style="3" customWidth="1"/>
    <col min="9153" max="9154" width="12.83203125" style="3" customWidth="1"/>
    <col min="9155" max="9155" width="10.1640625" style="3" customWidth="1"/>
    <col min="9156" max="9156" width="1.83203125" style="3" customWidth="1"/>
    <col min="9157" max="9157" width="6.6640625" style="3" customWidth="1"/>
    <col min="9158" max="9158" width="7.33203125" style="3" customWidth="1"/>
    <col min="9159" max="9159" width="6.83203125" style="3" customWidth="1"/>
    <col min="9160" max="9160" width="7.33203125" style="3" customWidth="1"/>
    <col min="9161" max="9162" width="6.1640625" style="3" customWidth="1"/>
    <col min="9163" max="9399" width="9.33203125" style="3"/>
    <col min="9400" max="9400" width="4.6640625" style="3" customWidth="1"/>
    <col min="9401" max="9401" width="2.33203125" style="3" customWidth="1"/>
    <col min="9402" max="9402" width="2.5" style="3" customWidth="1"/>
    <col min="9403" max="9403" width="57.6640625" style="3" customWidth="1"/>
    <col min="9404" max="9405" width="23.83203125" style="3" customWidth="1"/>
    <col min="9406" max="9407" width="13.6640625" style="3" customWidth="1"/>
    <col min="9408" max="9408" width="15.6640625" style="3" customWidth="1"/>
    <col min="9409" max="9410" width="12.83203125" style="3" customWidth="1"/>
    <col min="9411" max="9411" width="10.1640625" style="3" customWidth="1"/>
    <col min="9412" max="9412" width="1.83203125" style="3" customWidth="1"/>
    <col min="9413" max="9413" width="6.6640625" style="3" customWidth="1"/>
    <col min="9414" max="9414" width="7.33203125" style="3" customWidth="1"/>
    <col min="9415" max="9415" width="6.83203125" style="3" customWidth="1"/>
    <col min="9416" max="9416" width="7.33203125" style="3" customWidth="1"/>
    <col min="9417" max="9418" width="6.1640625" style="3" customWidth="1"/>
    <col min="9419" max="9655" width="9.33203125" style="3"/>
    <col min="9656" max="9656" width="4.6640625" style="3" customWidth="1"/>
    <col min="9657" max="9657" width="2.33203125" style="3" customWidth="1"/>
    <col min="9658" max="9658" width="2.5" style="3" customWidth="1"/>
    <col min="9659" max="9659" width="57.6640625" style="3" customWidth="1"/>
    <col min="9660" max="9661" width="23.83203125" style="3" customWidth="1"/>
    <col min="9662" max="9663" width="13.6640625" style="3" customWidth="1"/>
    <col min="9664" max="9664" width="15.6640625" style="3" customWidth="1"/>
    <col min="9665" max="9666" width="12.83203125" style="3" customWidth="1"/>
    <col min="9667" max="9667" width="10.1640625" style="3" customWidth="1"/>
    <col min="9668" max="9668" width="1.83203125" style="3" customWidth="1"/>
    <col min="9669" max="9669" width="6.6640625" style="3" customWidth="1"/>
    <col min="9670" max="9670" width="7.33203125" style="3" customWidth="1"/>
    <col min="9671" max="9671" width="6.83203125" style="3" customWidth="1"/>
    <col min="9672" max="9672" width="7.33203125" style="3" customWidth="1"/>
    <col min="9673" max="9674" width="6.1640625" style="3" customWidth="1"/>
    <col min="9675" max="9911" width="9.33203125" style="3"/>
    <col min="9912" max="9912" width="4.6640625" style="3" customWidth="1"/>
    <col min="9913" max="9913" width="2.33203125" style="3" customWidth="1"/>
    <col min="9914" max="9914" width="2.5" style="3" customWidth="1"/>
    <col min="9915" max="9915" width="57.6640625" style="3" customWidth="1"/>
    <col min="9916" max="9917" width="23.83203125" style="3" customWidth="1"/>
    <col min="9918" max="9919" width="13.6640625" style="3" customWidth="1"/>
    <col min="9920" max="9920" width="15.6640625" style="3" customWidth="1"/>
    <col min="9921" max="9922" width="12.83203125" style="3" customWidth="1"/>
    <col min="9923" max="9923" width="10.1640625" style="3" customWidth="1"/>
    <col min="9924" max="9924" width="1.83203125" style="3" customWidth="1"/>
    <col min="9925" max="9925" width="6.6640625" style="3" customWidth="1"/>
    <col min="9926" max="9926" width="7.33203125" style="3" customWidth="1"/>
    <col min="9927" max="9927" width="6.83203125" style="3" customWidth="1"/>
    <col min="9928" max="9928" width="7.33203125" style="3" customWidth="1"/>
    <col min="9929" max="9930" width="6.1640625" style="3" customWidth="1"/>
    <col min="9931" max="10167" width="9.33203125" style="3"/>
    <col min="10168" max="10168" width="4.6640625" style="3" customWidth="1"/>
    <col min="10169" max="10169" width="2.33203125" style="3" customWidth="1"/>
    <col min="10170" max="10170" width="2.5" style="3" customWidth="1"/>
    <col min="10171" max="10171" width="57.6640625" style="3" customWidth="1"/>
    <col min="10172" max="10173" width="23.83203125" style="3" customWidth="1"/>
    <col min="10174" max="10175" width="13.6640625" style="3" customWidth="1"/>
    <col min="10176" max="10176" width="15.6640625" style="3" customWidth="1"/>
    <col min="10177" max="10178" width="12.83203125" style="3" customWidth="1"/>
    <col min="10179" max="10179" width="10.1640625" style="3" customWidth="1"/>
    <col min="10180" max="10180" width="1.83203125" style="3" customWidth="1"/>
    <col min="10181" max="10181" width="6.6640625" style="3" customWidth="1"/>
    <col min="10182" max="10182" width="7.33203125" style="3" customWidth="1"/>
    <col min="10183" max="10183" width="6.83203125" style="3" customWidth="1"/>
    <col min="10184" max="10184" width="7.33203125" style="3" customWidth="1"/>
    <col min="10185" max="10186" width="6.1640625" style="3" customWidth="1"/>
    <col min="10187" max="10423" width="9.33203125" style="3"/>
    <col min="10424" max="10424" width="4.6640625" style="3" customWidth="1"/>
    <col min="10425" max="10425" width="2.33203125" style="3" customWidth="1"/>
    <col min="10426" max="10426" width="2.5" style="3" customWidth="1"/>
    <col min="10427" max="10427" width="57.6640625" style="3" customWidth="1"/>
    <col min="10428" max="10429" width="23.83203125" style="3" customWidth="1"/>
    <col min="10430" max="10431" width="13.6640625" style="3" customWidth="1"/>
    <col min="10432" max="10432" width="15.6640625" style="3" customWidth="1"/>
    <col min="10433" max="10434" width="12.83203125" style="3" customWidth="1"/>
    <col min="10435" max="10435" width="10.1640625" style="3" customWidth="1"/>
    <col min="10436" max="10436" width="1.83203125" style="3" customWidth="1"/>
    <col min="10437" max="10437" width="6.6640625" style="3" customWidth="1"/>
    <col min="10438" max="10438" width="7.33203125" style="3" customWidth="1"/>
    <col min="10439" max="10439" width="6.83203125" style="3" customWidth="1"/>
    <col min="10440" max="10440" width="7.33203125" style="3" customWidth="1"/>
    <col min="10441" max="10442" width="6.1640625" style="3" customWidth="1"/>
    <col min="10443" max="10679" width="9.33203125" style="3"/>
    <col min="10680" max="10680" width="4.6640625" style="3" customWidth="1"/>
    <col min="10681" max="10681" width="2.33203125" style="3" customWidth="1"/>
    <col min="10682" max="10682" width="2.5" style="3" customWidth="1"/>
    <col min="10683" max="10683" width="57.6640625" style="3" customWidth="1"/>
    <col min="10684" max="10685" width="23.83203125" style="3" customWidth="1"/>
    <col min="10686" max="10687" width="13.6640625" style="3" customWidth="1"/>
    <col min="10688" max="10688" width="15.6640625" style="3" customWidth="1"/>
    <col min="10689" max="10690" width="12.83203125" style="3" customWidth="1"/>
    <col min="10691" max="10691" width="10.1640625" style="3" customWidth="1"/>
    <col min="10692" max="10692" width="1.83203125" style="3" customWidth="1"/>
    <col min="10693" max="10693" width="6.6640625" style="3" customWidth="1"/>
    <col min="10694" max="10694" width="7.33203125" style="3" customWidth="1"/>
    <col min="10695" max="10695" width="6.83203125" style="3" customWidth="1"/>
    <col min="10696" max="10696" width="7.33203125" style="3" customWidth="1"/>
    <col min="10697" max="10698" width="6.1640625" style="3" customWidth="1"/>
    <col min="10699" max="10935" width="9.33203125" style="3"/>
    <col min="10936" max="10936" width="4.6640625" style="3" customWidth="1"/>
    <col min="10937" max="10937" width="2.33203125" style="3" customWidth="1"/>
    <col min="10938" max="10938" width="2.5" style="3" customWidth="1"/>
    <col min="10939" max="10939" width="57.6640625" style="3" customWidth="1"/>
    <col min="10940" max="10941" width="23.83203125" style="3" customWidth="1"/>
    <col min="10942" max="10943" width="13.6640625" style="3" customWidth="1"/>
    <col min="10944" max="10944" width="15.6640625" style="3" customWidth="1"/>
    <col min="10945" max="10946" width="12.83203125" style="3" customWidth="1"/>
    <col min="10947" max="10947" width="10.1640625" style="3" customWidth="1"/>
    <col min="10948" max="10948" width="1.83203125" style="3" customWidth="1"/>
    <col min="10949" max="10949" width="6.6640625" style="3" customWidth="1"/>
    <col min="10950" max="10950" width="7.33203125" style="3" customWidth="1"/>
    <col min="10951" max="10951" width="6.83203125" style="3" customWidth="1"/>
    <col min="10952" max="10952" width="7.33203125" style="3" customWidth="1"/>
    <col min="10953" max="10954" width="6.1640625" style="3" customWidth="1"/>
    <col min="10955" max="11191" width="9.33203125" style="3"/>
    <col min="11192" max="11192" width="4.6640625" style="3" customWidth="1"/>
    <col min="11193" max="11193" width="2.33203125" style="3" customWidth="1"/>
    <col min="11194" max="11194" width="2.5" style="3" customWidth="1"/>
    <col min="11195" max="11195" width="57.6640625" style="3" customWidth="1"/>
    <col min="11196" max="11197" width="23.83203125" style="3" customWidth="1"/>
    <col min="11198" max="11199" width="13.6640625" style="3" customWidth="1"/>
    <col min="11200" max="11200" width="15.6640625" style="3" customWidth="1"/>
    <col min="11201" max="11202" width="12.83203125" style="3" customWidth="1"/>
    <col min="11203" max="11203" width="10.1640625" style="3" customWidth="1"/>
    <col min="11204" max="11204" width="1.83203125" style="3" customWidth="1"/>
    <col min="11205" max="11205" width="6.6640625" style="3" customWidth="1"/>
    <col min="11206" max="11206" width="7.33203125" style="3" customWidth="1"/>
    <col min="11207" max="11207" width="6.83203125" style="3" customWidth="1"/>
    <col min="11208" max="11208" width="7.33203125" style="3" customWidth="1"/>
    <col min="11209" max="11210" width="6.1640625" style="3" customWidth="1"/>
    <col min="11211" max="11447" width="9.33203125" style="3"/>
    <col min="11448" max="11448" width="4.6640625" style="3" customWidth="1"/>
    <col min="11449" max="11449" width="2.33203125" style="3" customWidth="1"/>
    <col min="11450" max="11450" width="2.5" style="3" customWidth="1"/>
    <col min="11451" max="11451" width="57.6640625" style="3" customWidth="1"/>
    <col min="11452" max="11453" width="23.83203125" style="3" customWidth="1"/>
    <col min="11454" max="11455" width="13.6640625" style="3" customWidth="1"/>
    <col min="11456" max="11456" width="15.6640625" style="3" customWidth="1"/>
    <col min="11457" max="11458" width="12.83203125" style="3" customWidth="1"/>
    <col min="11459" max="11459" width="10.1640625" style="3" customWidth="1"/>
    <col min="11460" max="11460" width="1.83203125" style="3" customWidth="1"/>
    <col min="11461" max="11461" width="6.6640625" style="3" customWidth="1"/>
    <col min="11462" max="11462" width="7.33203125" style="3" customWidth="1"/>
    <col min="11463" max="11463" width="6.83203125" style="3" customWidth="1"/>
    <col min="11464" max="11464" width="7.33203125" style="3" customWidth="1"/>
    <col min="11465" max="11466" width="6.1640625" style="3" customWidth="1"/>
    <col min="11467" max="11703" width="9.33203125" style="3"/>
    <col min="11704" max="11704" width="4.6640625" style="3" customWidth="1"/>
    <col min="11705" max="11705" width="2.33203125" style="3" customWidth="1"/>
    <col min="11706" max="11706" width="2.5" style="3" customWidth="1"/>
    <col min="11707" max="11707" width="57.6640625" style="3" customWidth="1"/>
    <col min="11708" max="11709" width="23.83203125" style="3" customWidth="1"/>
    <col min="11710" max="11711" width="13.6640625" style="3" customWidth="1"/>
    <col min="11712" max="11712" width="15.6640625" style="3" customWidth="1"/>
    <col min="11713" max="11714" width="12.83203125" style="3" customWidth="1"/>
    <col min="11715" max="11715" width="10.1640625" style="3" customWidth="1"/>
    <col min="11716" max="11716" width="1.83203125" style="3" customWidth="1"/>
    <col min="11717" max="11717" width="6.6640625" style="3" customWidth="1"/>
    <col min="11718" max="11718" width="7.33203125" style="3" customWidth="1"/>
    <col min="11719" max="11719" width="6.83203125" style="3" customWidth="1"/>
    <col min="11720" max="11720" width="7.33203125" style="3" customWidth="1"/>
    <col min="11721" max="11722" width="6.1640625" style="3" customWidth="1"/>
    <col min="11723" max="11959" width="9.33203125" style="3"/>
    <col min="11960" max="11960" width="4.6640625" style="3" customWidth="1"/>
    <col min="11961" max="11961" width="2.33203125" style="3" customWidth="1"/>
    <col min="11962" max="11962" width="2.5" style="3" customWidth="1"/>
    <col min="11963" max="11963" width="57.6640625" style="3" customWidth="1"/>
    <col min="11964" max="11965" width="23.83203125" style="3" customWidth="1"/>
    <col min="11966" max="11967" width="13.6640625" style="3" customWidth="1"/>
    <col min="11968" max="11968" width="15.6640625" style="3" customWidth="1"/>
    <col min="11969" max="11970" width="12.83203125" style="3" customWidth="1"/>
    <col min="11971" max="11971" width="10.1640625" style="3" customWidth="1"/>
    <col min="11972" max="11972" width="1.83203125" style="3" customWidth="1"/>
    <col min="11973" max="11973" width="6.6640625" style="3" customWidth="1"/>
    <col min="11974" max="11974" width="7.33203125" style="3" customWidth="1"/>
    <col min="11975" max="11975" width="6.83203125" style="3" customWidth="1"/>
    <col min="11976" max="11976" width="7.33203125" style="3" customWidth="1"/>
    <col min="11977" max="11978" width="6.1640625" style="3" customWidth="1"/>
    <col min="11979" max="12215" width="9.33203125" style="3"/>
    <col min="12216" max="12216" width="4.6640625" style="3" customWidth="1"/>
    <col min="12217" max="12217" width="2.33203125" style="3" customWidth="1"/>
    <col min="12218" max="12218" width="2.5" style="3" customWidth="1"/>
    <col min="12219" max="12219" width="57.6640625" style="3" customWidth="1"/>
    <col min="12220" max="12221" width="23.83203125" style="3" customWidth="1"/>
    <col min="12222" max="12223" width="13.6640625" style="3" customWidth="1"/>
    <col min="12224" max="12224" width="15.6640625" style="3" customWidth="1"/>
    <col min="12225" max="12226" width="12.83203125" style="3" customWidth="1"/>
    <col min="12227" max="12227" width="10.1640625" style="3" customWidth="1"/>
    <col min="12228" max="12228" width="1.83203125" style="3" customWidth="1"/>
    <col min="12229" max="12229" width="6.6640625" style="3" customWidth="1"/>
    <col min="12230" max="12230" width="7.33203125" style="3" customWidth="1"/>
    <col min="12231" max="12231" width="6.83203125" style="3" customWidth="1"/>
    <col min="12232" max="12232" width="7.33203125" style="3" customWidth="1"/>
    <col min="12233" max="12234" width="6.1640625" style="3" customWidth="1"/>
    <col min="12235" max="12471" width="9.33203125" style="3"/>
    <col min="12472" max="12472" width="4.6640625" style="3" customWidth="1"/>
    <col min="12473" max="12473" width="2.33203125" style="3" customWidth="1"/>
    <col min="12474" max="12474" width="2.5" style="3" customWidth="1"/>
    <col min="12475" max="12475" width="57.6640625" style="3" customWidth="1"/>
    <col min="12476" max="12477" width="23.83203125" style="3" customWidth="1"/>
    <col min="12478" max="12479" width="13.6640625" style="3" customWidth="1"/>
    <col min="12480" max="12480" width="15.6640625" style="3" customWidth="1"/>
    <col min="12481" max="12482" width="12.83203125" style="3" customWidth="1"/>
    <col min="12483" max="12483" width="10.1640625" style="3" customWidth="1"/>
    <col min="12484" max="12484" width="1.83203125" style="3" customWidth="1"/>
    <col min="12485" max="12485" width="6.6640625" style="3" customWidth="1"/>
    <col min="12486" max="12486" width="7.33203125" style="3" customWidth="1"/>
    <col min="12487" max="12487" width="6.83203125" style="3" customWidth="1"/>
    <col min="12488" max="12488" width="7.33203125" style="3" customWidth="1"/>
    <col min="12489" max="12490" width="6.1640625" style="3" customWidth="1"/>
    <col min="12491" max="12727" width="9.33203125" style="3"/>
    <col min="12728" max="12728" width="4.6640625" style="3" customWidth="1"/>
    <col min="12729" max="12729" width="2.33203125" style="3" customWidth="1"/>
    <col min="12730" max="12730" width="2.5" style="3" customWidth="1"/>
    <col min="12731" max="12731" width="57.6640625" style="3" customWidth="1"/>
    <col min="12732" max="12733" width="23.83203125" style="3" customWidth="1"/>
    <col min="12734" max="12735" width="13.6640625" style="3" customWidth="1"/>
    <col min="12736" max="12736" width="15.6640625" style="3" customWidth="1"/>
    <col min="12737" max="12738" width="12.83203125" style="3" customWidth="1"/>
    <col min="12739" max="12739" width="10.1640625" style="3" customWidth="1"/>
    <col min="12740" max="12740" width="1.83203125" style="3" customWidth="1"/>
    <col min="12741" max="12741" width="6.6640625" style="3" customWidth="1"/>
    <col min="12742" max="12742" width="7.33203125" style="3" customWidth="1"/>
    <col min="12743" max="12743" width="6.83203125" style="3" customWidth="1"/>
    <col min="12744" max="12744" width="7.33203125" style="3" customWidth="1"/>
    <col min="12745" max="12746" width="6.1640625" style="3" customWidth="1"/>
    <col min="12747" max="12983" width="9.33203125" style="3"/>
    <col min="12984" max="12984" width="4.6640625" style="3" customWidth="1"/>
    <col min="12985" max="12985" width="2.33203125" style="3" customWidth="1"/>
    <col min="12986" max="12986" width="2.5" style="3" customWidth="1"/>
    <col min="12987" max="12987" width="57.6640625" style="3" customWidth="1"/>
    <col min="12988" max="12989" width="23.83203125" style="3" customWidth="1"/>
    <col min="12990" max="12991" width="13.6640625" style="3" customWidth="1"/>
    <col min="12992" max="12992" width="15.6640625" style="3" customWidth="1"/>
    <col min="12993" max="12994" width="12.83203125" style="3" customWidth="1"/>
    <col min="12995" max="12995" width="10.1640625" style="3" customWidth="1"/>
    <col min="12996" max="12996" width="1.83203125" style="3" customWidth="1"/>
    <col min="12997" max="12997" width="6.6640625" style="3" customWidth="1"/>
    <col min="12998" max="12998" width="7.33203125" style="3" customWidth="1"/>
    <col min="12999" max="12999" width="6.83203125" style="3" customWidth="1"/>
    <col min="13000" max="13000" width="7.33203125" style="3" customWidth="1"/>
    <col min="13001" max="13002" width="6.1640625" style="3" customWidth="1"/>
    <col min="13003" max="13239" width="9.33203125" style="3"/>
    <col min="13240" max="13240" width="4.6640625" style="3" customWidth="1"/>
    <col min="13241" max="13241" width="2.33203125" style="3" customWidth="1"/>
    <col min="13242" max="13242" width="2.5" style="3" customWidth="1"/>
    <col min="13243" max="13243" width="57.6640625" style="3" customWidth="1"/>
    <col min="13244" max="13245" width="23.83203125" style="3" customWidth="1"/>
    <col min="13246" max="13247" width="13.6640625" style="3" customWidth="1"/>
    <col min="13248" max="13248" width="15.6640625" style="3" customWidth="1"/>
    <col min="13249" max="13250" width="12.83203125" style="3" customWidth="1"/>
    <col min="13251" max="13251" width="10.1640625" style="3" customWidth="1"/>
    <col min="13252" max="13252" width="1.83203125" style="3" customWidth="1"/>
    <col min="13253" max="13253" width="6.6640625" style="3" customWidth="1"/>
    <col min="13254" max="13254" width="7.33203125" style="3" customWidth="1"/>
    <col min="13255" max="13255" width="6.83203125" style="3" customWidth="1"/>
    <col min="13256" max="13256" width="7.33203125" style="3" customWidth="1"/>
    <col min="13257" max="13258" width="6.1640625" style="3" customWidth="1"/>
    <col min="13259" max="13495" width="9.33203125" style="3"/>
    <col min="13496" max="13496" width="4.6640625" style="3" customWidth="1"/>
    <col min="13497" max="13497" width="2.33203125" style="3" customWidth="1"/>
    <col min="13498" max="13498" width="2.5" style="3" customWidth="1"/>
    <col min="13499" max="13499" width="57.6640625" style="3" customWidth="1"/>
    <col min="13500" max="13501" width="23.83203125" style="3" customWidth="1"/>
    <col min="13502" max="13503" width="13.6640625" style="3" customWidth="1"/>
    <col min="13504" max="13504" width="15.6640625" style="3" customWidth="1"/>
    <col min="13505" max="13506" width="12.83203125" style="3" customWidth="1"/>
    <col min="13507" max="13507" width="10.1640625" style="3" customWidth="1"/>
    <col min="13508" max="13508" width="1.83203125" style="3" customWidth="1"/>
    <col min="13509" max="13509" width="6.6640625" style="3" customWidth="1"/>
    <col min="13510" max="13510" width="7.33203125" style="3" customWidth="1"/>
    <col min="13511" max="13511" width="6.83203125" style="3" customWidth="1"/>
    <col min="13512" max="13512" width="7.33203125" style="3" customWidth="1"/>
    <col min="13513" max="13514" width="6.1640625" style="3" customWidth="1"/>
    <col min="13515" max="13751" width="9.33203125" style="3"/>
    <col min="13752" max="13752" width="4.6640625" style="3" customWidth="1"/>
    <col min="13753" max="13753" width="2.33203125" style="3" customWidth="1"/>
    <col min="13754" max="13754" width="2.5" style="3" customWidth="1"/>
    <col min="13755" max="13755" width="57.6640625" style="3" customWidth="1"/>
    <col min="13756" max="13757" width="23.83203125" style="3" customWidth="1"/>
    <col min="13758" max="13759" width="13.6640625" style="3" customWidth="1"/>
    <col min="13760" max="13760" width="15.6640625" style="3" customWidth="1"/>
    <col min="13761" max="13762" width="12.83203125" style="3" customWidth="1"/>
    <col min="13763" max="13763" width="10.1640625" style="3" customWidth="1"/>
    <col min="13764" max="13764" width="1.83203125" style="3" customWidth="1"/>
    <col min="13765" max="13765" width="6.6640625" style="3" customWidth="1"/>
    <col min="13766" max="13766" width="7.33203125" style="3" customWidth="1"/>
    <col min="13767" max="13767" width="6.83203125" style="3" customWidth="1"/>
    <col min="13768" max="13768" width="7.33203125" style="3" customWidth="1"/>
    <col min="13769" max="13770" width="6.1640625" style="3" customWidth="1"/>
    <col min="13771" max="14007" width="9.33203125" style="3"/>
    <col min="14008" max="14008" width="4.6640625" style="3" customWidth="1"/>
    <col min="14009" max="14009" width="2.33203125" style="3" customWidth="1"/>
    <col min="14010" max="14010" width="2.5" style="3" customWidth="1"/>
    <col min="14011" max="14011" width="57.6640625" style="3" customWidth="1"/>
    <col min="14012" max="14013" width="23.83203125" style="3" customWidth="1"/>
    <col min="14014" max="14015" width="13.6640625" style="3" customWidth="1"/>
    <col min="14016" max="14016" width="15.6640625" style="3" customWidth="1"/>
    <col min="14017" max="14018" width="12.83203125" style="3" customWidth="1"/>
    <col min="14019" max="14019" width="10.1640625" style="3" customWidth="1"/>
    <col min="14020" max="14020" width="1.83203125" style="3" customWidth="1"/>
    <col min="14021" max="14021" width="6.6640625" style="3" customWidth="1"/>
    <col min="14022" max="14022" width="7.33203125" style="3" customWidth="1"/>
    <col min="14023" max="14023" width="6.83203125" style="3" customWidth="1"/>
    <col min="14024" max="14024" width="7.33203125" style="3" customWidth="1"/>
    <col min="14025" max="14026" width="6.1640625" style="3" customWidth="1"/>
    <col min="14027" max="14263" width="9.33203125" style="3"/>
    <col min="14264" max="14264" width="4.6640625" style="3" customWidth="1"/>
    <col min="14265" max="14265" width="2.33203125" style="3" customWidth="1"/>
    <col min="14266" max="14266" width="2.5" style="3" customWidth="1"/>
    <col min="14267" max="14267" width="57.6640625" style="3" customWidth="1"/>
    <col min="14268" max="14269" width="23.83203125" style="3" customWidth="1"/>
    <col min="14270" max="14271" width="13.6640625" style="3" customWidth="1"/>
    <col min="14272" max="14272" width="15.6640625" style="3" customWidth="1"/>
    <col min="14273" max="14274" width="12.83203125" style="3" customWidth="1"/>
    <col min="14275" max="14275" width="10.1640625" style="3" customWidth="1"/>
    <col min="14276" max="14276" width="1.83203125" style="3" customWidth="1"/>
    <col min="14277" max="14277" width="6.6640625" style="3" customWidth="1"/>
    <col min="14278" max="14278" width="7.33203125" style="3" customWidth="1"/>
    <col min="14279" max="14279" width="6.83203125" style="3" customWidth="1"/>
    <col min="14280" max="14280" width="7.33203125" style="3" customWidth="1"/>
    <col min="14281" max="14282" width="6.1640625" style="3" customWidth="1"/>
    <col min="14283" max="14519" width="9.33203125" style="3"/>
    <col min="14520" max="14520" width="4.6640625" style="3" customWidth="1"/>
    <col min="14521" max="14521" width="2.33203125" style="3" customWidth="1"/>
    <col min="14522" max="14522" width="2.5" style="3" customWidth="1"/>
    <col min="14523" max="14523" width="57.6640625" style="3" customWidth="1"/>
    <col min="14524" max="14525" width="23.83203125" style="3" customWidth="1"/>
    <col min="14526" max="14527" width="13.6640625" style="3" customWidth="1"/>
    <col min="14528" max="14528" width="15.6640625" style="3" customWidth="1"/>
    <col min="14529" max="14530" width="12.83203125" style="3" customWidth="1"/>
    <col min="14531" max="14531" width="10.1640625" style="3" customWidth="1"/>
    <col min="14532" max="14532" width="1.83203125" style="3" customWidth="1"/>
    <col min="14533" max="14533" width="6.6640625" style="3" customWidth="1"/>
    <col min="14534" max="14534" width="7.33203125" style="3" customWidth="1"/>
    <col min="14535" max="14535" width="6.83203125" style="3" customWidth="1"/>
    <col min="14536" max="14536" width="7.33203125" style="3" customWidth="1"/>
    <col min="14537" max="14538" width="6.1640625" style="3" customWidth="1"/>
    <col min="14539" max="14775" width="9.33203125" style="3"/>
    <col min="14776" max="14776" width="4.6640625" style="3" customWidth="1"/>
    <col min="14777" max="14777" width="2.33203125" style="3" customWidth="1"/>
    <col min="14778" max="14778" width="2.5" style="3" customWidth="1"/>
    <col min="14779" max="14779" width="57.6640625" style="3" customWidth="1"/>
    <col min="14780" max="14781" width="23.83203125" style="3" customWidth="1"/>
    <col min="14782" max="14783" width="13.6640625" style="3" customWidth="1"/>
    <col min="14784" max="14784" width="15.6640625" style="3" customWidth="1"/>
    <col min="14785" max="14786" width="12.83203125" style="3" customWidth="1"/>
    <col min="14787" max="14787" width="10.1640625" style="3" customWidth="1"/>
    <col min="14788" max="14788" width="1.83203125" style="3" customWidth="1"/>
    <col min="14789" max="14789" width="6.6640625" style="3" customWidth="1"/>
    <col min="14790" max="14790" width="7.33203125" style="3" customWidth="1"/>
    <col min="14791" max="14791" width="6.83203125" style="3" customWidth="1"/>
    <col min="14792" max="14792" width="7.33203125" style="3" customWidth="1"/>
    <col min="14793" max="14794" width="6.1640625" style="3" customWidth="1"/>
    <col min="14795" max="15031" width="9.33203125" style="3"/>
    <col min="15032" max="15032" width="4.6640625" style="3" customWidth="1"/>
    <col min="15033" max="15033" width="2.33203125" style="3" customWidth="1"/>
    <col min="15034" max="15034" width="2.5" style="3" customWidth="1"/>
    <col min="15035" max="15035" width="57.6640625" style="3" customWidth="1"/>
    <col min="15036" max="15037" width="23.83203125" style="3" customWidth="1"/>
    <col min="15038" max="15039" width="13.6640625" style="3" customWidth="1"/>
    <col min="15040" max="15040" width="15.6640625" style="3" customWidth="1"/>
    <col min="15041" max="15042" width="12.83203125" style="3" customWidth="1"/>
    <col min="15043" max="15043" width="10.1640625" style="3" customWidth="1"/>
    <col min="15044" max="15044" width="1.83203125" style="3" customWidth="1"/>
    <col min="15045" max="15045" width="6.6640625" style="3" customWidth="1"/>
    <col min="15046" max="15046" width="7.33203125" style="3" customWidth="1"/>
    <col min="15047" max="15047" width="6.83203125" style="3" customWidth="1"/>
    <col min="15048" max="15048" width="7.33203125" style="3" customWidth="1"/>
    <col min="15049" max="15050" width="6.1640625" style="3" customWidth="1"/>
    <col min="15051" max="15287" width="9.33203125" style="3"/>
    <col min="15288" max="15288" width="4.6640625" style="3" customWidth="1"/>
    <col min="15289" max="15289" width="2.33203125" style="3" customWidth="1"/>
    <col min="15290" max="15290" width="2.5" style="3" customWidth="1"/>
    <col min="15291" max="15291" width="57.6640625" style="3" customWidth="1"/>
    <col min="15292" max="15293" width="23.83203125" style="3" customWidth="1"/>
    <col min="15294" max="15295" width="13.6640625" style="3" customWidth="1"/>
    <col min="15296" max="15296" width="15.6640625" style="3" customWidth="1"/>
    <col min="15297" max="15298" width="12.83203125" style="3" customWidth="1"/>
    <col min="15299" max="15299" width="10.1640625" style="3" customWidth="1"/>
    <col min="15300" max="15300" width="1.83203125" style="3" customWidth="1"/>
    <col min="15301" max="15301" width="6.6640625" style="3" customWidth="1"/>
    <col min="15302" max="15302" width="7.33203125" style="3" customWidth="1"/>
    <col min="15303" max="15303" width="6.83203125" style="3" customWidth="1"/>
    <col min="15304" max="15304" width="7.33203125" style="3" customWidth="1"/>
    <col min="15305" max="15306" width="6.1640625" style="3" customWidth="1"/>
    <col min="15307" max="15543" width="9.33203125" style="3"/>
    <col min="15544" max="15544" width="4.6640625" style="3" customWidth="1"/>
    <col min="15545" max="15545" width="2.33203125" style="3" customWidth="1"/>
    <col min="15546" max="15546" width="2.5" style="3" customWidth="1"/>
    <col min="15547" max="15547" width="57.6640625" style="3" customWidth="1"/>
    <col min="15548" max="15549" width="23.83203125" style="3" customWidth="1"/>
    <col min="15550" max="15551" width="13.6640625" style="3" customWidth="1"/>
    <col min="15552" max="15552" width="15.6640625" style="3" customWidth="1"/>
    <col min="15553" max="15554" width="12.83203125" style="3" customWidth="1"/>
    <col min="15555" max="15555" width="10.1640625" style="3" customWidth="1"/>
    <col min="15556" max="15556" width="1.83203125" style="3" customWidth="1"/>
    <col min="15557" max="15557" width="6.6640625" style="3" customWidth="1"/>
    <col min="15558" max="15558" width="7.33203125" style="3" customWidth="1"/>
    <col min="15559" max="15559" width="6.83203125" style="3" customWidth="1"/>
    <col min="15560" max="15560" width="7.33203125" style="3" customWidth="1"/>
    <col min="15561" max="15562" width="6.1640625" style="3" customWidth="1"/>
    <col min="15563" max="15799" width="9.33203125" style="3"/>
    <col min="15800" max="15800" width="4.6640625" style="3" customWidth="1"/>
    <col min="15801" max="15801" width="2.33203125" style="3" customWidth="1"/>
    <col min="15802" max="15802" width="2.5" style="3" customWidth="1"/>
    <col min="15803" max="15803" width="57.6640625" style="3" customWidth="1"/>
    <col min="15804" max="15805" width="23.83203125" style="3" customWidth="1"/>
    <col min="15806" max="15807" width="13.6640625" style="3" customWidth="1"/>
    <col min="15808" max="15808" width="15.6640625" style="3" customWidth="1"/>
    <col min="15809" max="15810" width="12.83203125" style="3" customWidth="1"/>
    <col min="15811" max="15811" width="10.1640625" style="3" customWidth="1"/>
    <col min="15812" max="15812" width="1.83203125" style="3" customWidth="1"/>
    <col min="15813" max="15813" width="6.6640625" style="3" customWidth="1"/>
    <col min="15814" max="15814" width="7.33203125" style="3" customWidth="1"/>
    <col min="15815" max="15815" width="6.83203125" style="3" customWidth="1"/>
    <col min="15816" max="15816" width="7.33203125" style="3" customWidth="1"/>
    <col min="15817" max="15818" width="6.1640625" style="3" customWidth="1"/>
    <col min="15819" max="16055" width="9.33203125" style="3"/>
    <col min="16056" max="16056" width="4.6640625" style="3" customWidth="1"/>
    <col min="16057" max="16057" width="2.33203125" style="3" customWidth="1"/>
    <col min="16058" max="16058" width="2.5" style="3" customWidth="1"/>
    <col min="16059" max="16059" width="57.6640625" style="3" customWidth="1"/>
    <col min="16060" max="16061" width="23.83203125" style="3" customWidth="1"/>
    <col min="16062" max="16063" width="13.6640625" style="3" customWidth="1"/>
    <col min="16064" max="16064" width="15.6640625" style="3" customWidth="1"/>
    <col min="16065" max="16066" width="12.83203125" style="3" customWidth="1"/>
    <col min="16067" max="16067" width="10.1640625" style="3" customWidth="1"/>
    <col min="16068" max="16068" width="1.83203125" style="3" customWidth="1"/>
    <col min="16069" max="16069" width="6.6640625" style="3" customWidth="1"/>
    <col min="16070" max="16070" width="7.33203125" style="3" customWidth="1"/>
    <col min="16071" max="16071" width="6.83203125" style="3" customWidth="1"/>
    <col min="16072" max="16072" width="7.33203125" style="3" customWidth="1"/>
    <col min="16073" max="16074" width="6.1640625" style="3" customWidth="1"/>
    <col min="16075" max="16384" width="9.33203125" style="3"/>
  </cols>
  <sheetData>
    <row r="1" spans="1:11" ht="21" thickBot="1" x14ac:dyDescent="0.25">
      <c r="A1" s="1" t="s">
        <v>0</v>
      </c>
      <c r="D1" s="3"/>
    </row>
    <row r="2" spans="1:11" ht="16.5" thickBot="1" x14ac:dyDescent="0.25">
      <c r="A2" s="5"/>
      <c r="B2" s="6"/>
      <c r="C2" s="6"/>
      <c r="D2" s="7"/>
      <c r="E2" s="8" t="s">
        <v>2</v>
      </c>
      <c r="F2" s="8"/>
      <c r="G2" s="8" t="s">
        <v>3</v>
      </c>
      <c r="H2" s="9"/>
      <c r="I2" s="10" t="s">
        <v>4</v>
      </c>
      <c r="J2" s="671" t="s">
        <v>5</v>
      </c>
      <c r="K2" s="672"/>
    </row>
    <row r="3" spans="1:11" ht="34.5" customHeight="1" x14ac:dyDescent="0.2">
      <c r="A3" s="11" t="s">
        <v>6</v>
      </c>
      <c r="B3" s="12" t="s">
        <v>7</v>
      </c>
      <c r="C3" s="13" t="s">
        <v>8</v>
      </c>
      <c r="D3" s="14" t="s">
        <v>9</v>
      </c>
      <c r="E3" s="15" t="s">
        <v>10</v>
      </c>
      <c r="F3" s="16" t="s">
        <v>11</v>
      </c>
      <c r="G3" s="15" t="s">
        <v>12</v>
      </c>
      <c r="H3" s="17" t="s">
        <v>13</v>
      </c>
      <c r="I3" s="18" t="s">
        <v>14</v>
      </c>
      <c r="J3" s="19" t="s">
        <v>15</v>
      </c>
      <c r="K3" s="17" t="s">
        <v>16</v>
      </c>
    </row>
    <row r="4" spans="1:11" ht="11.25" customHeight="1" thickBot="1" x14ac:dyDescent="0.25">
      <c r="A4" s="20" t="s">
        <v>17</v>
      </c>
      <c r="B4" s="21" t="s">
        <v>7</v>
      </c>
      <c r="C4" s="22" t="s">
        <v>8</v>
      </c>
      <c r="D4" s="23" t="s">
        <v>18</v>
      </c>
      <c r="E4" s="24" t="s">
        <v>19</v>
      </c>
      <c r="F4" s="25" t="s">
        <v>20</v>
      </c>
      <c r="G4" s="26" t="s">
        <v>21</v>
      </c>
      <c r="H4" s="27" t="s">
        <v>21</v>
      </c>
      <c r="I4" s="28" t="s">
        <v>21</v>
      </c>
      <c r="J4" s="28" t="s">
        <v>21</v>
      </c>
      <c r="K4" s="27" t="s">
        <v>21</v>
      </c>
    </row>
    <row r="5" spans="1:11" ht="17.25" customHeight="1" thickBot="1" x14ac:dyDescent="0.25">
      <c r="A5" s="31" t="s">
        <v>23</v>
      </c>
      <c r="B5" s="32"/>
      <c r="C5" s="33" t="s">
        <v>24</v>
      </c>
      <c r="D5" s="34" t="s">
        <v>25</v>
      </c>
      <c r="E5" s="35"/>
      <c r="F5" s="35"/>
      <c r="G5" s="36"/>
      <c r="H5" s="37"/>
      <c r="I5" s="37"/>
      <c r="J5" s="37"/>
      <c r="K5" s="38"/>
    </row>
    <row r="6" spans="1:11" ht="37.5" customHeight="1" x14ac:dyDescent="0.2">
      <c r="A6" s="39" t="s">
        <v>26</v>
      </c>
      <c r="B6" s="40" t="s">
        <v>27</v>
      </c>
      <c r="C6" s="41" t="s">
        <v>24</v>
      </c>
      <c r="D6" s="42" t="s">
        <v>28</v>
      </c>
      <c r="E6" s="43">
        <v>7.65</v>
      </c>
      <c r="F6" s="44">
        <v>35</v>
      </c>
      <c r="G6" s="46">
        <v>33300</v>
      </c>
      <c r="H6" s="81">
        <v>18240</v>
      </c>
      <c r="I6" s="45">
        <f>ROUND(12*1.36*(1/E6*G6+1/F6*H6)+K6,0)</f>
        <v>79929</v>
      </c>
      <c r="J6" s="46">
        <f>ROUND(12*(1/E6*G6+1/F6*H6),0)</f>
        <v>58489</v>
      </c>
      <c r="K6" s="48">
        <v>384</v>
      </c>
    </row>
    <row r="7" spans="1:11" ht="37.5" customHeight="1" x14ac:dyDescent="0.2">
      <c r="A7" s="49" t="s">
        <v>26</v>
      </c>
      <c r="B7" s="50" t="s">
        <v>29</v>
      </c>
      <c r="C7" s="51" t="s">
        <v>24</v>
      </c>
      <c r="D7" s="52" t="s">
        <v>30</v>
      </c>
      <c r="E7" s="53" t="s">
        <v>31</v>
      </c>
      <c r="F7" s="53" t="s">
        <v>32</v>
      </c>
      <c r="G7" s="178">
        <v>33300</v>
      </c>
      <c r="H7" s="198">
        <v>18240</v>
      </c>
      <c r="I7" s="54" t="s">
        <v>33</v>
      </c>
      <c r="J7" s="55" t="s">
        <v>33</v>
      </c>
      <c r="K7" s="58">
        <v>384</v>
      </c>
    </row>
    <row r="8" spans="1:11" ht="37.5" customHeight="1" x14ac:dyDescent="0.2">
      <c r="A8" s="49" t="s">
        <v>26</v>
      </c>
      <c r="B8" s="50" t="s">
        <v>34</v>
      </c>
      <c r="C8" s="51" t="s">
        <v>24</v>
      </c>
      <c r="D8" s="52" t="s">
        <v>35</v>
      </c>
      <c r="E8" s="53" t="s">
        <v>36</v>
      </c>
      <c r="F8" s="53" t="s">
        <v>37</v>
      </c>
      <c r="G8" s="178">
        <v>33300</v>
      </c>
      <c r="H8" s="198">
        <v>18240</v>
      </c>
      <c r="I8" s="54" t="s">
        <v>33</v>
      </c>
      <c r="J8" s="55" t="s">
        <v>33</v>
      </c>
      <c r="K8" s="58">
        <v>384</v>
      </c>
    </row>
    <row r="9" spans="1:11" ht="37.5" customHeight="1" x14ac:dyDescent="0.2">
      <c r="A9" s="49" t="s">
        <v>26</v>
      </c>
      <c r="B9" s="50" t="s">
        <v>38</v>
      </c>
      <c r="C9" s="51" t="s">
        <v>24</v>
      </c>
      <c r="D9" s="52" t="s">
        <v>39</v>
      </c>
      <c r="E9" s="53" t="s">
        <v>40</v>
      </c>
      <c r="F9" s="53" t="s">
        <v>37</v>
      </c>
      <c r="G9" s="178">
        <v>33300</v>
      </c>
      <c r="H9" s="198">
        <v>18240</v>
      </c>
      <c r="I9" s="54" t="s">
        <v>33</v>
      </c>
      <c r="J9" s="55" t="s">
        <v>33</v>
      </c>
      <c r="K9" s="58">
        <v>384</v>
      </c>
    </row>
    <row r="10" spans="1:11" ht="37.5" customHeight="1" x14ac:dyDescent="0.2">
      <c r="A10" s="49" t="s">
        <v>26</v>
      </c>
      <c r="B10" s="50" t="s">
        <v>41</v>
      </c>
      <c r="C10" s="51" t="s">
        <v>24</v>
      </c>
      <c r="D10" s="52" t="s">
        <v>42</v>
      </c>
      <c r="E10" s="53" t="s">
        <v>43</v>
      </c>
      <c r="F10" s="53" t="s">
        <v>37</v>
      </c>
      <c r="G10" s="178">
        <v>33300</v>
      </c>
      <c r="H10" s="198">
        <v>18240</v>
      </c>
      <c r="I10" s="54" t="s">
        <v>33</v>
      </c>
      <c r="J10" s="55" t="s">
        <v>33</v>
      </c>
      <c r="K10" s="58">
        <v>384</v>
      </c>
    </row>
    <row r="11" spans="1:11" ht="37.5" customHeight="1" thickBot="1" x14ac:dyDescent="0.25">
      <c r="A11" s="59" t="s">
        <v>26</v>
      </c>
      <c r="B11" s="60" t="s">
        <v>44</v>
      </c>
      <c r="C11" s="61" t="s">
        <v>24</v>
      </c>
      <c r="D11" s="62" t="s">
        <v>45</v>
      </c>
      <c r="E11" s="63" t="s">
        <v>46</v>
      </c>
      <c r="F11" s="64">
        <v>41.1</v>
      </c>
      <c r="G11" s="158">
        <v>33300</v>
      </c>
      <c r="H11" s="103">
        <v>18240</v>
      </c>
      <c r="I11" s="65" t="s">
        <v>33</v>
      </c>
      <c r="J11" s="66" t="s">
        <v>33</v>
      </c>
      <c r="K11" s="69">
        <v>384</v>
      </c>
    </row>
    <row r="12" spans="1:11" ht="37.5" customHeight="1" x14ac:dyDescent="0.2">
      <c r="A12" s="39" t="s">
        <v>26</v>
      </c>
      <c r="B12" s="70" t="s">
        <v>47</v>
      </c>
      <c r="C12" s="71" t="s">
        <v>24</v>
      </c>
      <c r="D12" s="42" t="s">
        <v>48</v>
      </c>
      <c r="E12" s="43">
        <v>15.3</v>
      </c>
      <c r="F12" s="44">
        <v>64.7</v>
      </c>
      <c r="G12" s="46">
        <v>33300</v>
      </c>
      <c r="H12" s="81">
        <v>18240</v>
      </c>
      <c r="I12" s="45">
        <f>ROUND(12*1.36*(1/E12*G12+1/F12*H12)+K12,0)</f>
        <v>40313</v>
      </c>
      <c r="J12" s="46">
        <f>ROUND(12*(1/E12*G12+1/F12*H12),0)</f>
        <v>29501</v>
      </c>
      <c r="K12" s="48">
        <v>192</v>
      </c>
    </row>
    <row r="13" spans="1:11" ht="37.5" customHeight="1" x14ac:dyDescent="0.2">
      <c r="A13" s="49" t="s">
        <v>26</v>
      </c>
      <c r="B13" s="72" t="s">
        <v>49</v>
      </c>
      <c r="C13" s="73" t="s">
        <v>24</v>
      </c>
      <c r="D13" s="52" t="s">
        <v>50</v>
      </c>
      <c r="E13" s="53" t="s">
        <v>51</v>
      </c>
      <c r="F13" s="53" t="s">
        <v>52</v>
      </c>
      <c r="G13" s="178">
        <v>33300</v>
      </c>
      <c r="H13" s="198">
        <v>18240</v>
      </c>
      <c r="I13" s="54" t="s">
        <v>53</v>
      </c>
      <c r="J13" s="55" t="s">
        <v>53</v>
      </c>
      <c r="K13" s="58">
        <v>192</v>
      </c>
    </row>
    <row r="14" spans="1:11" ht="37.5" customHeight="1" x14ac:dyDescent="0.2">
      <c r="A14" s="49" t="s">
        <v>26</v>
      </c>
      <c r="B14" s="72" t="s">
        <v>54</v>
      </c>
      <c r="C14" s="73" t="s">
        <v>24</v>
      </c>
      <c r="D14" s="52" t="s">
        <v>55</v>
      </c>
      <c r="E14" s="53" t="s">
        <v>56</v>
      </c>
      <c r="F14" s="53" t="s">
        <v>52</v>
      </c>
      <c r="G14" s="178">
        <v>33300</v>
      </c>
      <c r="H14" s="198">
        <v>18240</v>
      </c>
      <c r="I14" s="54" t="s">
        <v>53</v>
      </c>
      <c r="J14" s="55" t="s">
        <v>53</v>
      </c>
      <c r="K14" s="58">
        <v>192</v>
      </c>
    </row>
    <row r="15" spans="1:11" ht="37.5" customHeight="1" x14ac:dyDescent="0.2">
      <c r="A15" s="49" t="s">
        <v>26</v>
      </c>
      <c r="B15" s="72" t="s">
        <v>57</v>
      </c>
      <c r="C15" s="73" t="s">
        <v>24</v>
      </c>
      <c r="D15" s="52" t="s">
        <v>58</v>
      </c>
      <c r="E15" s="53" t="s">
        <v>59</v>
      </c>
      <c r="F15" s="53" t="s">
        <v>52</v>
      </c>
      <c r="G15" s="178">
        <v>33300</v>
      </c>
      <c r="H15" s="198">
        <v>18240</v>
      </c>
      <c r="I15" s="54" t="s">
        <v>53</v>
      </c>
      <c r="J15" s="55" t="s">
        <v>53</v>
      </c>
      <c r="K15" s="58">
        <v>192</v>
      </c>
    </row>
    <row r="16" spans="1:11" ht="37.5" customHeight="1" x14ac:dyDescent="0.2">
      <c r="A16" s="49" t="s">
        <v>26</v>
      </c>
      <c r="B16" s="72" t="s">
        <v>22</v>
      </c>
      <c r="C16" s="73" t="s">
        <v>24</v>
      </c>
      <c r="D16" s="52" t="s">
        <v>60</v>
      </c>
      <c r="E16" s="53" t="s">
        <v>61</v>
      </c>
      <c r="F16" s="53" t="s">
        <v>52</v>
      </c>
      <c r="G16" s="178">
        <v>33300</v>
      </c>
      <c r="H16" s="198">
        <v>18240</v>
      </c>
      <c r="I16" s="54" t="s">
        <v>53</v>
      </c>
      <c r="J16" s="55" t="s">
        <v>53</v>
      </c>
      <c r="K16" s="58">
        <v>192</v>
      </c>
    </row>
    <row r="17" spans="1:11" ht="37.5" customHeight="1" thickBot="1" x14ac:dyDescent="0.25">
      <c r="A17" s="59" t="s">
        <v>26</v>
      </c>
      <c r="B17" s="74" t="s">
        <v>62</v>
      </c>
      <c r="C17" s="75" t="s">
        <v>24</v>
      </c>
      <c r="D17" s="62" t="s">
        <v>63</v>
      </c>
      <c r="E17" s="63" t="s">
        <v>64</v>
      </c>
      <c r="F17" s="64">
        <v>74.16</v>
      </c>
      <c r="G17" s="158">
        <v>33300</v>
      </c>
      <c r="H17" s="103">
        <v>18240</v>
      </c>
      <c r="I17" s="65" t="s">
        <v>53</v>
      </c>
      <c r="J17" s="66" t="s">
        <v>53</v>
      </c>
      <c r="K17" s="69">
        <v>192</v>
      </c>
    </row>
    <row r="18" spans="1:11" ht="13.5" customHeight="1" thickBot="1" x14ac:dyDescent="0.25">
      <c r="A18" s="31"/>
      <c r="B18" s="32"/>
      <c r="C18" s="33" t="s">
        <v>65</v>
      </c>
      <c r="D18" s="34" t="s">
        <v>66</v>
      </c>
      <c r="E18" s="76"/>
      <c r="F18" s="76"/>
      <c r="G18" s="77"/>
      <c r="H18" s="77"/>
      <c r="I18" s="78"/>
      <c r="J18" s="78"/>
      <c r="K18" s="79"/>
    </row>
    <row r="19" spans="1:11" ht="33.950000000000003" customHeight="1" x14ac:dyDescent="0.2">
      <c r="A19" s="39" t="s">
        <v>67</v>
      </c>
      <c r="B19" s="70" t="s">
        <v>27</v>
      </c>
      <c r="C19" s="71" t="s">
        <v>65</v>
      </c>
      <c r="D19" s="80" t="s">
        <v>68</v>
      </c>
      <c r="E19" s="43">
        <v>7.04</v>
      </c>
      <c r="F19" s="44">
        <v>21.56</v>
      </c>
      <c r="G19" s="46">
        <v>38100</v>
      </c>
      <c r="H19" s="47">
        <v>19200</v>
      </c>
      <c r="I19" s="45">
        <f>ROUND(12*1.36*(1/E19*G19+1/F19*H19)+K19,0)</f>
        <v>104160</v>
      </c>
      <c r="J19" s="46">
        <f>ROUND(12*(1/E19*G19+1/F19*H19),0)</f>
        <v>75630</v>
      </c>
      <c r="K19" s="81">
        <v>1304</v>
      </c>
    </row>
    <row r="20" spans="1:11" ht="33.950000000000003" customHeight="1" x14ac:dyDescent="0.2">
      <c r="A20" s="49" t="s">
        <v>67</v>
      </c>
      <c r="B20" s="72" t="s">
        <v>29</v>
      </c>
      <c r="C20" s="73" t="s">
        <v>65</v>
      </c>
      <c r="D20" s="83" t="s">
        <v>69</v>
      </c>
      <c r="E20" s="53" t="s">
        <v>70</v>
      </c>
      <c r="F20" s="53" t="s">
        <v>71</v>
      </c>
      <c r="G20" s="56">
        <v>38100</v>
      </c>
      <c r="H20" s="57">
        <v>19200</v>
      </c>
      <c r="I20" s="84" t="s">
        <v>72</v>
      </c>
      <c r="J20" s="85" t="s">
        <v>72</v>
      </c>
      <c r="K20" s="86">
        <v>1304</v>
      </c>
    </row>
    <row r="21" spans="1:11" ht="33.950000000000003" customHeight="1" x14ac:dyDescent="0.2">
      <c r="A21" s="49" t="s">
        <v>67</v>
      </c>
      <c r="B21" s="72" t="s">
        <v>34</v>
      </c>
      <c r="C21" s="73" t="s">
        <v>65</v>
      </c>
      <c r="D21" s="83" t="s">
        <v>73</v>
      </c>
      <c r="E21" s="53" t="s">
        <v>74</v>
      </c>
      <c r="F21" s="53" t="s">
        <v>75</v>
      </c>
      <c r="G21" s="56">
        <v>38100</v>
      </c>
      <c r="H21" s="57">
        <v>19200</v>
      </c>
      <c r="I21" s="84" t="s">
        <v>72</v>
      </c>
      <c r="J21" s="85" t="s">
        <v>72</v>
      </c>
      <c r="K21" s="88">
        <v>1304</v>
      </c>
    </row>
    <row r="22" spans="1:11" ht="33.950000000000003" customHeight="1" x14ac:dyDescent="0.2">
      <c r="A22" s="49" t="s">
        <v>67</v>
      </c>
      <c r="B22" s="72" t="s">
        <v>38</v>
      </c>
      <c r="C22" s="73" t="s">
        <v>65</v>
      </c>
      <c r="D22" s="87" t="s">
        <v>76</v>
      </c>
      <c r="E22" s="53" t="s">
        <v>77</v>
      </c>
      <c r="F22" s="53" t="s">
        <v>75</v>
      </c>
      <c r="G22" s="56">
        <v>38100</v>
      </c>
      <c r="H22" s="57">
        <v>19200</v>
      </c>
      <c r="I22" s="84" t="s">
        <v>72</v>
      </c>
      <c r="J22" s="85" t="s">
        <v>72</v>
      </c>
      <c r="K22" s="88">
        <v>1304</v>
      </c>
    </row>
    <row r="23" spans="1:11" ht="33.950000000000003" customHeight="1" x14ac:dyDescent="0.2">
      <c r="A23" s="49" t="s">
        <v>67</v>
      </c>
      <c r="B23" s="72" t="s">
        <v>41</v>
      </c>
      <c r="C23" s="73" t="s">
        <v>65</v>
      </c>
      <c r="D23" s="87" t="s">
        <v>78</v>
      </c>
      <c r="E23" s="89" t="s">
        <v>79</v>
      </c>
      <c r="F23" s="89" t="s">
        <v>75</v>
      </c>
      <c r="G23" s="56">
        <v>38100</v>
      </c>
      <c r="H23" s="57">
        <v>19200</v>
      </c>
      <c r="I23" s="84" t="s">
        <v>72</v>
      </c>
      <c r="J23" s="85" t="s">
        <v>72</v>
      </c>
      <c r="K23" s="88">
        <v>1304</v>
      </c>
    </row>
    <row r="24" spans="1:11" ht="33.950000000000003" customHeight="1" thickBot="1" x14ac:dyDescent="0.25">
      <c r="A24" s="59" t="s">
        <v>67</v>
      </c>
      <c r="B24" s="74" t="s">
        <v>44</v>
      </c>
      <c r="C24" s="75" t="s">
        <v>65</v>
      </c>
      <c r="D24" s="90" t="s">
        <v>682</v>
      </c>
      <c r="E24" s="91" t="s">
        <v>79</v>
      </c>
      <c r="F24" s="64">
        <v>48.2</v>
      </c>
      <c r="G24" s="67">
        <v>38100</v>
      </c>
      <c r="H24" s="68">
        <v>19200</v>
      </c>
      <c r="I24" s="93" t="s">
        <v>72</v>
      </c>
      <c r="J24" s="94" t="s">
        <v>72</v>
      </c>
      <c r="K24" s="95">
        <v>1304</v>
      </c>
    </row>
    <row r="25" spans="1:11" ht="33.950000000000003" customHeight="1" x14ac:dyDescent="0.2">
      <c r="A25" s="39" t="s">
        <v>80</v>
      </c>
      <c r="B25" s="70" t="s">
        <v>47</v>
      </c>
      <c r="C25" s="71" t="s">
        <v>65</v>
      </c>
      <c r="D25" s="82" t="s">
        <v>670</v>
      </c>
      <c r="E25" s="97">
        <v>14.5</v>
      </c>
      <c r="F25" s="98"/>
      <c r="G25" s="46">
        <v>38100</v>
      </c>
      <c r="H25" s="81">
        <v>0</v>
      </c>
      <c r="I25" s="99">
        <f>ROUND(12*1.36*(1/E25*G25)+K25,0)</f>
        <v>43865</v>
      </c>
      <c r="J25" s="100">
        <f>ROUND(12*(1/E25*G25),0)</f>
        <v>31531</v>
      </c>
      <c r="K25" s="101">
        <v>983</v>
      </c>
    </row>
    <row r="26" spans="1:11" ht="39.75" customHeight="1" x14ac:dyDescent="0.2">
      <c r="A26" s="49" t="s">
        <v>80</v>
      </c>
      <c r="B26" s="72" t="s">
        <v>49</v>
      </c>
      <c r="C26" s="73" t="s">
        <v>65</v>
      </c>
      <c r="D26" s="87" t="s">
        <v>685</v>
      </c>
      <c r="E26" s="53" t="s">
        <v>746</v>
      </c>
      <c r="F26" s="53"/>
      <c r="G26" s="56">
        <v>38100</v>
      </c>
      <c r="H26" s="86">
        <v>0</v>
      </c>
      <c r="I26" s="84" t="s">
        <v>81</v>
      </c>
      <c r="J26" s="85" t="s">
        <v>81</v>
      </c>
      <c r="K26" s="88">
        <v>983</v>
      </c>
    </row>
    <row r="27" spans="1:11" ht="33.950000000000003" customHeight="1" x14ac:dyDescent="0.2">
      <c r="A27" s="49" t="s">
        <v>80</v>
      </c>
      <c r="B27" s="72" t="s">
        <v>54</v>
      </c>
      <c r="C27" s="73" t="s">
        <v>65</v>
      </c>
      <c r="D27" s="83" t="s">
        <v>686</v>
      </c>
      <c r="E27" s="53" t="s">
        <v>82</v>
      </c>
      <c r="F27" s="53"/>
      <c r="G27" s="56">
        <v>38100</v>
      </c>
      <c r="H27" s="86">
        <v>0</v>
      </c>
      <c r="I27" s="84" t="s">
        <v>81</v>
      </c>
      <c r="J27" s="85" t="s">
        <v>81</v>
      </c>
      <c r="K27" s="88">
        <v>983</v>
      </c>
    </row>
    <row r="28" spans="1:11" ht="33.950000000000003" customHeight="1" x14ac:dyDescent="0.2">
      <c r="A28" s="49" t="s">
        <v>80</v>
      </c>
      <c r="B28" s="72" t="s">
        <v>57</v>
      </c>
      <c r="C28" s="73" t="s">
        <v>65</v>
      </c>
      <c r="D28" s="83" t="s">
        <v>687</v>
      </c>
      <c r="E28" s="53" t="s">
        <v>83</v>
      </c>
      <c r="F28" s="53"/>
      <c r="G28" s="56">
        <v>38100</v>
      </c>
      <c r="H28" s="86">
        <v>0</v>
      </c>
      <c r="I28" s="84" t="s">
        <v>81</v>
      </c>
      <c r="J28" s="85" t="s">
        <v>81</v>
      </c>
      <c r="K28" s="88">
        <v>983</v>
      </c>
    </row>
    <row r="29" spans="1:11" ht="33.950000000000003" customHeight="1" x14ac:dyDescent="0.2">
      <c r="A29" s="49" t="s">
        <v>80</v>
      </c>
      <c r="B29" s="72" t="s">
        <v>22</v>
      </c>
      <c r="C29" s="73" t="s">
        <v>65</v>
      </c>
      <c r="D29" s="83" t="s">
        <v>688</v>
      </c>
      <c r="E29" s="53" t="s">
        <v>84</v>
      </c>
      <c r="F29" s="53"/>
      <c r="G29" s="56">
        <v>38100</v>
      </c>
      <c r="H29" s="86">
        <v>0</v>
      </c>
      <c r="I29" s="84" t="s">
        <v>81</v>
      </c>
      <c r="J29" s="85" t="s">
        <v>81</v>
      </c>
      <c r="K29" s="88">
        <v>983</v>
      </c>
    </row>
    <row r="30" spans="1:11" ht="33.950000000000003" customHeight="1" thickBot="1" x14ac:dyDescent="0.25">
      <c r="A30" s="59" t="s">
        <v>80</v>
      </c>
      <c r="B30" s="74" t="s">
        <v>62</v>
      </c>
      <c r="C30" s="75" t="s">
        <v>65</v>
      </c>
      <c r="D30" s="90" t="s">
        <v>683</v>
      </c>
      <c r="E30" s="102">
        <v>20.47</v>
      </c>
      <c r="F30" s="63"/>
      <c r="G30" s="67">
        <v>38100</v>
      </c>
      <c r="H30" s="103">
        <v>0</v>
      </c>
      <c r="I30" s="92">
        <f>ROUND(12*1.36*(1/E30*G30)+K30,0)</f>
        <v>31359</v>
      </c>
      <c r="J30" s="104">
        <f>ROUND(12*(1/E30*G30),0)</f>
        <v>22335</v>
      </c>
      <c r="K30" s="95">
        <v>983</v>
      </c>
    </row>
    <row r="31" spans="1:11" ht="33.950000000000003" customHeight="1" x14ac:dyDescent="0.2">
      <c r="A31" s="39" t="s">
        <v>85</v>
      </c>
      <c r="B31" s="40" t="s">
        <v>24</v>
      </c>
      <c r="C31" s="41" t="s">
        <v>65</v>
      </c>
      <c r="D31" s="80" t="s">
        <v>681</v>
      </c>
      <c r="E31" s="97">
        <v>9.75</v>
      </c>
      <c r="F31" s="98"/>
      <c r="G31" s="46">
        <v>38100</v>
      </c>
      <c r="H31" s="81">
        <v>0</v>
      </c>
      <c r="I31" s="99">
        <f>ROUND(12*1.36*(1/E31*G31)+K31,0)</f>
        <v>64757</v>
      </c>
      <c r="J31" s="100">
        <f>ROUND(12*(1/E31*G31),0)</f>
        <v>46892</v>
      </c>
      <c r="K31" s="101">
        <v>983</v>
      </c>
    </row>
    <row r="32" spans="1:11" ht="40.5" customHeight="1" x14ac:dyDescent="0.2">
      <c r="A32" s="49" t="s">
        <v>85</v>
      </c>
      <c r="B32" s="50" t="s">
        <v>86</v>
      </c>
      <c r="C32" s="51" t="s">
        <v>65</v>
      </c>
      <c r="D32" s="87" t="s">
        <v>684</v>
      </c>
      <c r="E32" s="53" t="s">
        <v>87</v>
      </c>
      <c r="F32" s="53"/>
      <c r="G32" s="56">
        <v>38100</v>
      </c>
      <c r="H32" s="86">
        <v>0</v>
      </c>
      <c r="I32" s="84" t="s">
        <v>88</v>
      </c>
      <c r="J32" s="85" t="s">
        <v>88</v>
      </c>
      <c r="K32" s="88">
        <v>983</v>
      </c>
    </row>
    <row r="33" spans="1:11" ht="33.950000000000003" customHeight="1" x14ac:dyDescent="0.2">
      <c r="A33" s="49" t="s">
        <v>85</v>
      </c>
      <c r="B33" s="50" t="s">
        <v>89</v>
      </c>
      <c r="C33" s="51" t="s">
        <v>65</v>
      </c>
      <c r="D33" s="87" t="s">
        <v>689</v>
      </c>
      <c r="E33" s="53" t="s">
        <v>90</v>
      </c>
      <c r="F33" s="53"/>
      <c r="G33" s="56">
        <v>38100</v>
      </c>
      <c r="H33" s="86">
        <v>0</v>
      </c>
      <c r="I33" s="84" t="s">
        <v>88</v>
      </c>
      <c r="J33" s="85" t="s">
        <v>88</v>
      </c>
      <c r="K33" s="88">
        <v>983</v>
      </c>
    </row>
    <row r="34" spans="1:11" ht="33.950000000000003" customHeight="1" x14ac:dyDescent="0.2">
      <c r="A34" s="49" t="s">
        <v>85</v>
      </c>
      <c r="B34" s="50" t="s">
        <v>91</v>
      </c>
      <c r="C34" s="51" t="s">
        <v>65</v>
      </c>
      <c r="D34" s="105" t="s">
        <v>690</v>
      </c>
      <c r="E34" s="53" t="s">
        <v>92</v>
      </c>
      <c r="F34" s="106"/>
      <c r="G34" s="56">
        <v>38100</v>
      </c>
      <c r="H34" s="86">
        <v>0</v>
      </c>
      <c r="I34" s="84" t="s">
        <v>88</v>
      </c>
      <c r="J34" s="85" t="s">
        <v>88</v>
      </c>
      <c r="K34" s="88">
        <v>983</v>
      </c>
    </row>
    <row r="35" spans="1:11" ht="33.950000000000003" customHeight="1" x14ac:dyDescent="0.2">
      <c r="A35" s="49" t="s">
        <v>85</v>
      </c>
      <c r="B35" s="50" t="s">
        <v>93</v>
      </c>
      <c r="C35" s="51" t="s">
        <v>65</v>
      </c>
      <c r="D35" s="105" t="s">
        <v>691</v>
      </c>
      <c r="E35" s="53" t="s">
        <v>94</v>
      </c>
      <c r="F35" s="53"/>
      <c r="G35" s="56">
        <v>38100</v>
      </c>
      <c r="H35" s="86">
        <v>0</v>
      </c>
      <c r="I35" s="84" t="s">
        <v>88</v>
      </c>
      <c r="J35" s="85" t="s">
        <v>88</v>
      </c>
      <c r="K35" s="88">
        <v>983</v>
      </c>
    </row>
    <row r="36" spans="1:11" ht="33.950000000000003" customHeight="1" thickBot="1" x14ac:dyDescent="0.25">
      <c r="A36" s="59" t="s">
        <v>85</v>
      </c>
      <c r="B36" s="60" t="s">
        <v>95</v>
      </c>
      <c r="C36" s="61" t="s">
        <v>65</v>
      </c>
      <c r="D36" s="107" t="s">
        <v>692</v>
      </c>
      <c r="E36" s="102">
        <v>14.26</v>
      </c>
      <c r="F36" s="64"/>
      <c r="G36" s="67">
        <v>38100</v>
      </c>
      <c r="H36" s="103">
        <v>0</v>
      </c>
      <c r="I36" s="92">
        <f>ROUND(12*1.36*(1/E36*G36)+K36,0)</f>
        <v>44587</v>
      </c>
      <c r="J36" s="104">
        <f>ROUND(12*(1/E36*G36),0)</f>
        <v>32062</v>
      </c>
      <c r="K36" s="95">
        <v>983</v>
      </c>
    </row>
    <row r="37" spans="1:11" ht="33.950000000000003" customHeight="1" x14ac:dyDescent="0.2">
      <c r="A37" s="108" t="s">
        <v>96</v>
      </c>
      <c r="B37" s="109" t="s">
        <v>1</v>
      </c>
      <c r="C37" s="110" t="s">
        <v>65</v>
      </c>
      <c r="D37" s="111" t="s">
        <v>700</v>
      </c>
      <c r="E37" s="112"/>
      <c r="F37" s="113">
        <v>42.2</v>
      </c>
      <c r="G37" s="114">
        <v>0</v>
      </c>
      <c r="H37" s="47">
        <v>19200</v>
      </c>
      <c r="I37" s="115">
        <f>ROUND(12*1.36*(1/F37*H37)+K37,0)</f>
        <v>7425</v>
      </c>
      <c r="J37" s="116">
        <f>ROUND(12*(1/F37*H37),0)</f>
        <v>5460</v>
      </c>
      <c r="K37" s="117">
        <v>0</v>
      </c>
    </row>
    <row r="38" spans="1:11" ht="33.950000000000003" customHeight="1" x14ac:dyDescent="0.2">
      <c r="A38" s="49" t="s">
        <v>96</v>
      </c>
      <c r="B38" s="72" t="s">
        <v>97</v>
      </c>
      <c r="C38" s="73" t="s">
        <v>65</v>
      </c>
      <c r="D38" s="83" t="s">
        <v>701</v>
      </c>
      <c r="E38" s="53"/>
      <c r="F38" s="53" t="s">
        <v>98</v>
      </c>
      <c r="G38" s="120">
        <v>0</v>
      </c>
      <c r="H38" s="57">
        <v>19200</v>
      </c>
      <c r="I38" s="84" t="s">
        <v>99</v>
      </c>
      <c r="J38" s="85" t="s">
        <v>99</v>
      </c>
      <c r="K38" s="88">
        <v>0</v>
      </c>
    </row>
    <row r="39" spans="1:11" ht="33.950000000000003" customHeight="1" thickBot="1" x14ac:dyDescent="0.25">
      <c r="A39" s="59" t="s">
        <v>96</v>
      </c>
      <c r="B39" s="74" t="s">
        <v>65</v>
      </c>
      <c r="C39" s="75" t="s">
        <v>65</v>
      </c>
      <c r="D39" s="90" t="s">
        <v>702</v>
      </c>
      <c r="E39" s="121"/>
      <c r="F39" s="122">
        <v>72</v>
      </c>
      <c r="G39" s="67">
        <v>0</v>
      </c>
      <c r="H39" s="68">
        <v>19200</v>
      </c>
      <c r="I39" s="92">
        <f>ROUND(12*1.36*(1/F39*H39)+K39,0)</f>
        <v>4352</v>
      </c>
      <c r="J39" s="104">
        <f>ROUND(12*(1/F39*H39),0)</f>
        <v>3200</v>
      </c>
      <c r="K39" s="95">
        <v>0</v>
      </c>
    </row>
    <row r="40" spans="1:11" ht="33.950000000000003" customHeight="1" thickBot="1" x14ac:dyDescent="0.25">
      <c r="A40" s="123" t="s">
        <v>100</v>
      </c>
      <c r="B40" s="124" t="s">
        <v>101</v>
      </c>
      <c r="C40" s="125" t="s">
        <v>65</v>
      </c>
      <c r="D40" s="126" t="s">
        <v>102</v>
      </c>
      <c r="E40" s="127">
        <v>3.5</v>
      </c>
      <c r="F40" s="128">
        <v>30</v>
      </c>
      <c r="G40" s="131">
        <v>38500</v>
      </c>
      <c r="H40" s="132">
        <v>19200</v>
      </c>
      <c r="I40" s="129">
        <f>ROUND(12*1.36*(1/E40*G40+1/F40*H40)+K40,0)</f>
        <v>191269</v>
      </c>
      <c r="J40" s="130">
        <f>ROUND(12*(1/E40*G40+1/F40*H40),0)</f>
        <v>139680</v>
      </c>
      <c r="K40" s="133">
        <v>1304</v>
      </c>
    </row>
    <row r="41" spans="1:11" ht="33.950000000000003" customHeight="1" thickBot="1" x14ac:dyDescent="0.25">
      <c r="A41" s="123" t="s">
        <v>103</v>
      </c>
      <c r="B41" s="124" t="s">
        <v>104</v>
      </c>
      <c r="C41" s="125" t="s">
        <v>65</v>
      </c>
      <c r="D41" s="126" t="s">
        <v>105</v>
      </c>
      <c r="E41" s="127">
        <v>18.25</v>
      </c>
      <c r="F41" s="128">
        <v>64.400000000000006</v>
      </c>
      <c r="G41" s="131">
        <v>38100</v>
      </c>
      <c r="H41" s="132">
        <v>19200</v>
      </c>
      <c r="I41" s="129">
        <f>ROUND(12*1.36*(1/E41*G41+1/F41*H41)+K41,0)</f>
        <v>38936</v>
      </c>
      <c r="J41" s="130">
        <f t="shared" ref="J41:J43" si="0">ROUND(12*(1/E41*G41+1/F41*H41),0)</f>
        <v>28630</v>
      </c>
      <c r="K41" s="133">
        <v>0</v>
      </c>
    </row>
    <row r="42" spans="1:11" ht="33.950000000000003" customHeight="1" thickBot="1" x14ac:dyDescent="0.25">
      <c r="A42" s="123" t="s">
        <v>106</v>
      </c>
      <c r="B42" s="124" t="s">
        <v>107</v>
      </c>
      <c r="C42" s="125" t="s">
        <v>65</v>
      </c>
      <c r="D42" s="126" t="s">
        <v>108</v>
      </c>
      <c r="E42" s="127">
        <v>4.25</v>
      </c>
      <c r="F42" s="128">
        <v>30</v>
      </c>
      <c r="G42" s="131">
        <v>38500</v>
      </c>
      <c r="H42" s="132">
        <v>19200</v>
      </c>
      <c r="I42" s="129">
        <f>ROUND(12*1.36*(1/E42*G42+1/F42*H42)+K42,0)</f>
        <v>159589</v>
      </c>
      <c r="J42" s="130">
        <f t="shared" si="0"/>
        <v>116386</v>
      </c>
      <c r="K42" s="133">
        <v>1304</v>
      </c>
    </row>
    <row r="43" spans="1:11" ht="33.950000000000003" customHeight="1" thickBot="1" x14ac:dyDescent="0.25">
      <c r="A43" s="123" t="s">
        <v>109</v>
      </c>
      <c r="B43" s="124" t="s">
        <v>110</v>
      </c>
      <c r="C43" s="125" t="s">
        <v>65</v>
      </c>
      <c r="D43" s="126" t="s">
        <v>111</v>
      </c>
      <c r="E43" s="127">
        <v>12.3</v>
      </c>
      <c r="F43" s="128">
        <v>50</v>
      </c>
      <c r="G43" s="131">
        <v>38100</v>
      </c>
      <c r="H43" s="132">
        <v>19200</v>
      </c>
      <c r="I43" s="129">
        <f>ROUND(12*1.36*(1/E43*G43+1/F43*H43)+K43,0)</f>
        <v>57802</v>
      </c>
      <c r="J43" s="130">
        <f t="shared" si="0"/>
        <v>41779</v>
      </c>
      <c r="K43" s="133">
        <v>983</v>
      </c>
    </row>
    <row r="44" spans="1:11" ht="9.75" customHeight="1" thickBot="1" x14ac:dyDescent="0.25">
      <c r="A44" s="513"/>
      <c r="B44" s="514"/>
      <c r="C44" s="515"/>
      <c r="D44" s="516"/>
      <c r="E44" s="134"/>
      <c r="F44" s="134"/>
      <c r="G44" s="517"/>
      <c r="H44" s="518"/>
      <c r="I44" s="519"/>
      <c r="J44" s="519"/>
      <c r="K44" s="520"/>
    </row>
    <row r="45" spans="1:11" ht="13.5" customHeight="1" thickBot="1" x14ac:dyDescent="0.25">
      <c r="A45" s="31" t="s">
        <v>112</v>
      </c>
      <c r="B45" s="32"/>
      <c r="C45" s="33" t="s">
        <v>104</v>
      </c>
      <c r="D45" s="34" t="s">
        <v>113</v>
      </c>
      <c r="E45" s="76"/>
      <c r="F45" s="76"/>
      <c r="G45" s="77"/>
      <c r="H45" s="77"/>
      <c r="I45" s="78"/>
      <c r="J45" s="78"/>
      <c r="K45" s="135"/>
    </row>
    <row r="46" spans="1:11" ht="33.950000000000003" customHeight="1" x14ac:dyDescent="0.2">
      <c r="A46" s="39" t="s">
        <v>112</v>
      </c>
      <c r="B46" s="70" t="s">
        <v>27</v>
      </c>
      <c r="C46" s="71" t="s">
        <v>104</v>
      </c>
      <c r="D46" s="136" t="s">
        <v>114</v>
      </c>
      <c r="E46" s="97">
        <v>21.66</v>
      </c>
      <c r="F46" s="137">
        <v>150</v>
      </c>
      <c r="G46" s="46">
        <v>36100</v>
      </c>
      <c r="H46" s="81">
        <v>21030</v>
      </c>
      <c r="I46" s="99">
        <f>ROUND(12*1.36*(1/E46*G46+1/F46*H46)+K46,0)</f>
        <v>29524</v>
      </c>
      <c r="J46" s="100">
        <f t="shared" ref="J46:J50" si="1">ROUND(12*(1/E46*G46+1/F46*H46),0)</f>
        <v>21682</v>
      </c>
      <c r="K46" s="101">
        <v>36</v>
      </c>
    </row>
    <row r="47" spans="1:11" ht="33.950000000000003" customHeight="1" x14ac:dyDescent="0.2">
      <c r="A47" s="49" t="s">
        <v>112</v>
      </c>
      <c r="B47" s="72" t="s">
        <v>29</v>
      </c>
      <c r="C47" s="73" t="s">
        <v>104</v>
      </c>
      <c r="D47" s="138" t="s">
        <v>115</v>
      </c>
      <c r="E47" s="139">
        <v>95.22</v>
      </c>
      <c r="F47" s="140">
        <v>435</v>
      </c>
      <c r="G47" s="56">
        <v>36100</v>
      </c>
      <c r="H47" s="86">
        <v>21030</v>
      </c>
      <c r="I47" s="115">
        <f>ROUND(12*1.36*(1/E47*G47+1/F47*H47)+K47,0)</f>
        <v>7012</v>
      </c>
      <c r="J47" s="116">
        <f t="shared" si="1"/>
        <v>5130</v>
      </c>
      <c r="K47" s="88">
        <v>36</v>
      </c>
    </row>
    <row r="48" spans="1:11" ht="33.950000000000003" customHeight="1" x14ac:dyDescent="0.2">
      <c r="A48" s="49" t="s">
        <v>112</v>
      </c>
      <c r="B48" s="72" t="s">
        <v>34</v>
      </c>
      <c r="C48" s="73" t="s">
        <v>104</v>
      </c>
      <c r="D48" s="138" t="s">
        <v>116</v>
      </c>
      <c r="E48" s="139">
        <v>84</v>
      </c>
      <c r="F48" s="140">
        <v>430</v>
      </c>
      <c r="G48" s="56">
        <v>36100</v>
      </c>
      <c r="H48" s="86">
        <v>21030</v>
      </c>
      <c r="I48" s="115">
        <f>ROUND(12*1.36*(1/E48*G48+1/F48*H48)+K48,0)</f>
        <v>7848</v>
      </c>
      <c r="J48" s="116">
        <f t="shared" si="1"/>
        <v>5744</v>
      </c>
      <c r="K48" s="88">
        <v>36</v>
      </c>
    </row>
    <row r="49" spans="1:11" ht="33.950000000000003" customHeight="1" x14ac:dyDescent="0.2">
      <c r="A49" s="49" t="s">
        <v>112</v>
      </c>
      <c r="B49" s="72" t="s">
        <v>38</v>
      </c>
      <c r="C49" s="73" t="s">
        <v>104</v>
      </c>
      <c r="D49" s="138" t="s">
        <v>117</v>
      </c>
      <c r="E49" s="139">
        <v>66</v>
      </c>
      <c r="F49" s="140">
        <v>435</v>
      </c>
      <c r="G49" s="56">
        <v>36100</v>
      </c>
      <c r="H49" s="86">
        <v>21030</v>
      </c>
      <c r="I49" s="115">
        <f>ROUND(12*1.36*(1/E49*G49+1/F49*H49)+K49,0)</f>
        <v>9752</v>
      </c>
      <c r="J49" s="116">
        <f t="shared" si="1"/>
        <v>7144</v>
      </c>
      <c r="K49" s="88">
        <v>36</v>
      </c>
    </row>
    <row r="50" spans="1:11" ht="33.950000000000003" customHeight="1" thickBot="1" x14ac:dyDescent="0.25">
      <c r="A50" s="59" t="s">
        <v>112</v>
      </c>
      <c r="B50" s="74" t="s">
        <v>41</v>
      </c>
      <c r="C50" s="75" t="s">
        <v>104</v>
      </c>
      <c r="D50" s="141" t="s">
        <v>118</v>
      </c>
      <c r="E50" s="102">
        <v>48.53</v>
      </c>
      <c r="F50" s="142">
        <v>435</v>
      </c>
      <c r="G50" s="67">
        <v>36100</v>
      </c>
      <c r="H50" s="103">
        <v>21030</v>
      </c>
      <c r="I50" s="143">
        <f>ROUND(12*1.36*(1/E50*G50+1/F50*H50)+K50,0)</f>
        <v>12965</v>
      </c>
      <c r="J50" s="144">
        <f t="shared" si="1"/>
        <v>9507</v>
      </c>
      <c r="K50" s="95">
        <v>36</v>
      </c>
    </row>
    <row r="51" spans="1:11" ht="33.950000000000003" customHeight="1" thickBot="1" x14ac:dyDescent="0.25">
      <c r="A51" s="123" t="s">
        <v>119</v>
      </c>
      <c r="B51" s="124" t="s">
        <v>38</v>
      </c>
      <c r="C51" s="125" t="s">
        <v>38</v>
      </c>
      <c r="D51" s="145" t="s">
        <v>120</v>
      </c>
      <c r="E51" s="146" t="s">
        <v>121</v>
      </c>
      <c r="F51" s="147"/>
      <c r="G51" s="131">
        <v>31100</v>
      </c>
      <c r="H51" s="132">
        <v>0</v>
      </c>
      <c r="I51" s="148" t="s">
        <v>122</v>
      </c>
      <c r="J51" s="149" t="s">
        <v>123</v>
      </c>
      <c r="K51" s="133">
        <v>95</v>
      </c>
    </row>
    <row r="52" spans="1:11" ht="33.950000000000003" customHeight="1" thickBot="1" x14ac:dyDescent="0.25">
      <c r="A52" s="150" t="s">
        <v>124</v>
      </c>
      <c r="B52" s="151" t="s">
        <v>101</v>
      </c>
      <c r="C52" s="125" t="s">
        <v>101</v>
      </c>
      <c r="D52" s="145" t="s">
        <v>125</v>
      </c>
      <c r="E52" s="152">
        <v>86.8</v>
      </c>
      <c r="F52" s="147"/>
      <c r="G52" s="131">
        <v>31100</v>
      </c>
      <c r="H52" s="132">
        <v>0</v>
      </c>
      <c r="I52" s="131">
        <f>ROUND(12*1.36*(1/E52*G52)+K52,0)</f>
        <v>5924</v>
      </c>
      <c r="J52" s="131">
        <f>ROUND(12*(1/E52*G52),0)</f>
        <v>4300</v>
      </c>
      <c r="K52" s="133">
        <v>77</v>
      </c>
    </row>
    <row r="53" spans="1:11" ht="33.950000000000003" customHeight="1" thickBot="1" x14ac:dyDescent="0.25">
      <c r="A53" s="153" t="s">
        <v>126</v>
      </c>
      <c r="B53" s="154" t="s">
        <v>34</v>
      </c>
      <c r="C53" s="155" t="s">
        <v>34</v>
      </c>
      <c r="D53" s="156" t="s">
        <v>127</v>
      </c>
      <c r="E53" s="157">
        <v>187</v>
      </c>
      <c r="F53" s="157">
        <v>465</v>
      </c>
      <c r="G53" s="158">
        <v>34300</v>
      </c>
      <c r="H53" s="159">
        <v>21200</v>
      </c>
      <c r="I53" s="115">
        <f>ROUND(12*1.36*(1/E53*G53+1/F53*H53)+K53,0)</f>
        <v>3793</v>
      </c>
      <c r="J53" s="116">
        <f t="shared" ref="J53" si="2">ROUND(12*(1/E53*G53+1/F53*H53),0)</f>
        <v>2748</v>
      </c>
      <c r="K53" s="159">
        <v>55</v>
      </c>
    </row>
    <row r="54" spans="1:11" ht="13.5" customHeight="1" thickBot="1" x14ac:dyDescent="0.25">
      <c r="A54" s="31" t="s">
        <v>128</v>
      </c>
      <c r="B54" s="32"/>
      <c r="C54" s="33" t="s">
        <v>57</v>
      </c>
      <c r="D54" s="34" t="s">
        <v>129</v>
      </c>
      <c r="E54" s="76"/>
      <c r="F54" s="76"/>
      <c r="G54" s="77"/>
      <c r="H54" s="77"/>
      <c r="I54" s="78"/>
      <c r="J54" s="78"/>
      <c r="K54" s="135"/>
    </row>
    <row r="55" spans="1:11" s="4" customFormat="1" ht="33.950000000000003" customHeight="1" x14ac:dyDescent="0.2">
      <c r="A55" s="82" t="s">
        <v>130</v>
      </c>
      <c r="B55" s="160" t="s">
        <v>27</v>
      </c>
      <c r="C55" s="41" t="s">
        <v>57</v>
      </c>
      <c r="D55" s="136" t="s">
        <v>711</v>
      </c>
      <c r="E55" s="161"/>
      <c r="F55" s="162">
        <v>22.57</v>
      </c>
      <c r="G55" s="46">
        <v>0</v>
      </c>
      <c r="H55" s="398">
        <v>19400</v>
      </c>
      <c r="I55" s="99">
        <f>ROUND(12*1.36*(1/F55*H55)+K55,0)</f>
        <v>14123</v>
      </c>
      <c r="J55" s="100">
        <f>ROUND(12*(1/F55*H55),0)</f>
        <v>10315</v>
      </c>
      <c r="K55" s="101">
        <v>95</v>
      </c>
    </row>
    <row r="56" spans="1:11" s="4" customFormat="1" ht="33.950000000000003" customHeight="1" x14ac:dyDescent="0.2">
      <c r="A56" s="87" t="s">
        <v>130</v>
      </c>
      <c r="B56" s="163" t="s">
        <v>29</v>
      </c>
      <c r="C56" s="51" t="s">
        <v>57</v>
      </c>
      <c r="D56" s="138" t="s">
        <v>712</v>
      </c>
      <c r="E56" s="164"/>
      <c r="F56" s="164" t="s">
        <v>131</v>
      </c>
      <c r="G56" s="120">
        <v>0</v>
      </c>
      <c r="H56" s="86">
        <v>19400</v>
      </c>
      <c r="I56" s="165" t="s">
        <v>132</v>
      </c>
      <c r="J56" s="166" t="s">
        <v>132</v>
      </c>
      <c r="K56" s="88">
        <v>95</v>
      </c>
    </row>
    <row r="57" spans="1:11" s="4" customFormat="1" ht="33.950000000000003" customHeight="1" thickBot="1" x14ac:dyDescent="0.25">
      <c r="A57" s="96" t="s">
        <v>130</v>
      </c>
      <c r="B57" s="167" t="s">
        <v>34</v>
      </c>
      <c r="C57" s="61" t="s">
        <v>57</v>
      </c>
      <c r="D57" s="141" t="s">
        <v>713</v>
      </c>
      <c r="E57" s="168"/>
      <c r="F57" s="169">
        <v>41.75</v>
      </c>
      <c r="G57" s="67">
        <v>0</v>
      </c>
      <c r="H57" s="103">
        <v>19400</v>
      </c>
      <c r="I57" s="143">
        <f>ROUND(12*1.36*(1/F57*H57)+K57,0)</f>
        <v>7678</v>
      </c>
      <c r="J57" s="144">
        <f t="shared" ref="J57:J62" si="3">ROUND(12*(1/F57*H57),0)</f>
        <v>5576</v>
      </c>
      <c r="K57" s="95">
        <v>95</v>
      </c>
    </row>
    <row r="58" spans="1:11" s="4" customFormat="1" ht="33.950000000000003" customHeight="1" x14ac:dyDescent="0.2">
      <c r="A58" s="82" t="s">
        <v>133</v>
      </c>
      <c r="B58" s="160" t="s">
        <v>38</v>
      </c>
      <c r="C58" s="41" t="s">
        <v>57</v>
      </c>
      <c r="D58" s="136" t="s">
        <v>719</v>
      </c>
      <c r="E58" s="161" t="s">
        <v>134</v>
      </c>
      <c r="F58" s="162">
        <v>34</v>
      </c>
      <c r="G58" s="170">
        <v>0</v>
      </c>
      <c r="H58" s="81">
        <v>19400</v>
      </c>
      <c r="I58" s="99">
        <f>ROUND(12*1.36*(1/F58*H58)+K58,0)</f>
        <v>9407</v>
      </c>
      <c r="J58" s="100">
        <f t="shared" si="3"/>
        <v>6847</v>
      </c>
      <c r="K58" s="101">
        <v>95</v>
      </c>
    </row>
    <row r="59" spans="1:11" s="4" customFormat="1" ht="33.950000000000003" customHeight="1" thickBot="1" x14ac:dyDescent="0.25">
      <c r="A59" s="96" t="s">
        <v>133</v>
      </c>
      <c r="B59" s="167" t="s">
        <v>41</v>
      </c>
      <c r="C59" s="61" t="s">
        <v>57</v>
      </c>
      <c r="D59" s="141" t="s">
        <v>720</v>
      </c>
      <c r="E59" s="168" t="s">
        <v>134</v>
      </c>
      <c r="F59" s="168" t="s">
        <v>135</v>
      </c>
      <c r="G59" s="171">
        <v>0</v>
      </c>
      <c r="H59" s="103">
        <v>19400</v>
      </c>
      <c r="I59" s="172" t="s">
        <v>136</v>
      </c>
      <c r="J59" s="173" t="s">
        <v>136</v>
      </c>
      <c r="K59" s="95">
        <v>95</v>
      </c>
    </row>
    <row r="60" spans="1:11" s="4" customFormat="1" ht="33.950000000000003" customHeight="1" x14ac:dyDescent="0.2">
      <c r="A60" s="82" t="s">
        <v>137</v>
      </c>
      <c r="B60" s="160" t="s">
        <v>44</v>
      </c>
      <c r="C60" s="41" t="s">
        <v>57</v>
      </c>
      <c r="D60" s="136" t="s">
        <v>724</v>
      </c>
      <c r="E60" s="161" t="s">
        <v>134</v>
      </c>
      <c r="F60" s="174">
        <v>16</v>
      </c>
      <c r="G60" s="100">
        <v>0</v>
      </c>
      <c r="H60" s="101">
        <v>19400</v>
      </c>
      <c r="I60" s="99">
        <f>ROUND(12*1.36*(1/F60*H60)+K60,0)</f>
        <v>19883</v>
      </c>
      <c r="J60" s="100">
        <f t="shared" si="3"/>
        <v>14550</v>
      </c>
      <c r="K60" s="101">
        <v>95</v>
      </c>
    </row>
    <row r="61" spans="1:11" s="4" customFormat="1" ht="33.950000000000003" customHeight="1" thickBot="1" x14ac:dyDescent="0.25">
      <c r="A61" s="96" t="s">
        <v>137</v>
      </c>
      <c r="B61" s="167" t="s">
        <v>47</v>
      </c>
      <c r="C61" s="61" t="s">
        <v>57</v>
      </c>
      <c r="D61" s="141" t="s">
        <v>725</v>
      </c>
      <c r="E61" s="168" t="s">
        <v>134</v>
      </c>
      <c r="F61" s="168" t="s">
        <v>138</v>
      </c>
      <c r="G61" s="171">
        <v>0</v>
      </c>
      <c r="H61" s="103">
        <v>19400</v>
      </c>
      <c r="I61" s="172" t="s">
        <v>139</v>
      </c>
      <c r="J61" s="173" t="s">
        <v>139</v>
      </c>
      <c r="K61" s="95">
        <v>95</v>
      </c>
    </row>
    <row r="62" spans="1:11" s="4" customFormat="1" ht="33.950000000000003" customHeight="1" x14ac:dyDescent="0.2">
      <c r="A62" s="119" t="s">
        <v>140</v>
      </c>
      <c r="B62" s="175" t="s">
        <v>49</v>
      </c>
      <c r="C62" s="118" t="s">
        <v>57</v>
      </c>
      <c r="D62" s="176" t="s">
        <v>729</v>
      </c>
      <c r="E62" s="161" t="s">
        <v>134</v>
      </c>
      <c r="F62" s="177">
        <v>60</v>
      </c>
      <c r="G62" s="178">
        <v>0</v>
      </c>
      <c r="H62" s="198">
        <v>19400</v>
      </c>
      <c r="I62" s="115">
        <f>ROUND(12*1.36*(1/F62*H62)+K62,0)</f>
        <v>5372</v>
      </c>
      <c r="J62" s="116">
        <f t="shared" si="3"/>
        <v>3880</v>
      </c>
      <c r="K62" s="117">
        <v>95</v>
      </c>
    </row>
    <row r="63" spans="1:11" s="4" customFormat="1" ht="33.950000000000003" customHeight="1" thickBot="1" x14ac:dyDescent="0.25">
      <c r="A63" s="96" t="s">
        <v>140</v>
      </c>
      <c r="B63" s="167" t="s">
        <v>54</v>
      </c>
      <c r="C63" s="61" t="s">
        <v>57</v>
      </c>
      <c r="D63" s="141" t="s">
        <v>730</v>
      </c>
      <c r="E63" s="168" t="s">
        <v>134</v>
      </c>
      <c r="F63" s="179" t="s">
        <v>141</v>
      </c>
      <c r="G63" s="171">
        <v>0</v>
      </c>
      <c r="H63" s="103">
        <v>19400</v>
      </c>
      <c r="I63" s="180" t="s">
        <v>142</v>
      </c>
      <c r="J63" s="181" t="s">
        <v>142</v>
      </c>
      <c r="K63" s="95">
        <v>95</v>
      </c>
    </row>
    <row r="64" spans="1:11" s="4" customFormat="1" ht="15.75" customHeight="1" thickBot="1" x14ac:dyDescent="0.25">
      <c r="A64" s="182" t="s">
        <v>104</v>
      </c>
      <c r="B64" s="183"/>
      <c r="C64" s="184" t="s">
        <v>29</v>
      </c>
      <c r="D64" s="185" t="s">
        <v>143</v>
      </c>
      <c r="E64" s="76"/>
      <c r="F64" s="76"/>
      <c r="G64" s="186"/>
      <c r="H64" s="187"/>
      <c r="I64" s="188"/>
      <c r="J64" s="189"/>
      <c r="K64" s="135"/>
    </row>
    <row r="65" spans="1:11" s="4" customFormat="1" ht="33.950000000000003" customHeight="1" x14ac:dyDescent="0.2">
      <c r="A65" s="82" t="s">
        <v>144</v>
      </c>
      <c r="B65" s="160" t="s">
        <v>27</v>
      </c>
      <c r="C65" s="41" t="s">
        <v>29</v>
      </c>
      <c r="D65" s="136" t="s">
        <v>736</v>
      </c>
      <c r="E65" s="174">
        <v>12</v>
      </c>
      <c r="F65" s="190">
        <v>30</v>
      </c>
      <c r="G65" s="46">
        <v>34500</v>
      </c>
      <c r="H65" s="47">
        <v>21020</v>
      </c>
      <c r="I65" s="99">
        <f>ROUND(12*1.36*(1/E65*G65+1/F65*H65)+K65,0)</f>
        <v>58587</v>
      </c>
      <c r="J65" s="100">
        <f t="shared" ref="J65:J67" si="4">ROUND(12*(1/E65*G65+1/F65*H65),0)</f>
        <v>42908</v>
      </c>
      <c r="K65" s="101">
        <v>232</v>
      </c>
    </row>
    <row r="66" spans="1:11" s="4" customFormat="1" ht="33.950000000000003" customHeight="1" x14ac:dyDescent="0.2">
      <c r="A66" s="87" t="s">
        <v>144</v>
      </c>
      <c r="B66" s="163" t="s">
        <v>29</v>
      </c>
      <c r="C66" s="51" t="s">
        <v>29</v>
      </c>
      <c r="D66" s="138" t="s">
        <v>737</v>
      </c>
      <c r="E66" s="191" t="s">
        <v>145</v>
      </c>
      <c r="F66" s="192">
        <v>30</v>
      </c>
      <c r="G66" s="56">
        <v>34500</v>
      </c>
      <c r="H66" s="57">
        <v>21020</v>
      </c>
      <c r="I66" s="84" t="s">
        <v>146</v>
      </c>
      <c r="J66" s="85" t="s">
        <v>146</v>
      </c>
      <c r="K66" s="88">
        <v>232</v>
      </c>
    </row>
    <row r="67" spans="1:11" s="4" customFormat="1" ht="33.950000000000003" customHeight="1" thickBot="1" x14ac:dyDescent="0.25">
      <c r="A67" s="96" t="s">
        <v>144</v>
      </c>
      <c r="B67" s="167" t="s">
        <v>34</v>
      </c>
      <c r="C67" s="61" t="s">
        <v>29</v>
      </c>
      <c r="D67" s="141" t="s">
        <v>738</v>
      </c>
      <c r="E67" s="193">
        <v>24</v>
      </c>
      <c r="F67" s="194">
        <v>30</v>
      </c>
      <c r="G67" s="67">
        <v>34500</v>
      </c>
      <c r="H67" s="68">
        <v>21020</v>
      </c>
      <c r="I67" s="143">
        <f>ROUND(12*1.36*(1/E67*G67+1/F67*H67)+K67,0)</f>
        <v>35127</v>
      </c>
      <c r="J67" s="144">
        <f t="shared" si="4"/>
        <v>25658</v>
      </c>
      <c r="K67" s="95">
        <v>232</v>
      </c>
    </row>
    <row r="68" spans="1:11" s="4" customFormat="1" ht="33.950000000000003" customHeight="1" thickBot="1" x14ac:dyDescent="0.25">
      <c r="A68" s="119" t="s">
        <v>147</v>
      </c>
      <c r="B68" s="175" t="s">
        <v>38</v>
      </c>
      <c r="C68" s="118" t="s">
        <v>29</v>
      </c>
      <c r="D68" s="176" t="s">
        <v>148</v>
      </c>
      <c r="E68" s="191" t="s">
        <v>149</v>
      </c>
      <c r="F68" s="195">
        <v>32</v>
      </c>
      <c r="G68" s="178">
        <v>34500</v>
      </c>
      <c r="H68" s="198">
        <v>21020</v>
      </c>
      <c r="I68" s="196" t="s">
        <v>150</v>
      </c>
      <c r="J68" s="197" t="s">
        <v>150</v>
      </c>
      <c r="K68" s="117">
        <v>135</v>
      </c>
    </row>
    <row r="69" spans="1:11" s="4" customFormat="1" ht="15.75" customHeight="1" thickBot="1" x14ac:dyDescent="0.25">
      <c r="A69" s="182" t="s">
        <v>107</v>
      </c>
      <c r="B69" s="183"/>
      <c r="C69" s="184" t="s">
        <v>54</v>
      </c>
      <c r="D69" s="185" t="s">
        <v>151</v>
      </c>
      <c r="E69" s="76"/>
      <c r="F69" s="76"/>
      <c r="G69" s="186"/>
      <c r="H69" s="187"/>
      <c r="I69" s="188"/>
      <c r="J69" s="189"/>
      <c r="K69" s="135"/>
    </row>
    <row r="70" spans="1:11" s="4" customFormat="1" ht="33.950000000000003" customHeight="1" x14ac:dyDescent="0.2">
      <c r="A70" s="82" t="s">
        <v>152</v>
      </c>
      <c r="B70" s="160" t="s">
        <v>41</v>
      </c>
      <c r="C70" s="41" t="s">
        <v>54</v>
      </c>
      <c r="D70" s="136" t="s">
        <v>153</v>
      </c>
      <c r="E70" s="174">
        <v>5</v>
      </c>
      <c r="F70" s="174">
        <v>4.5</v>
      </c>
      <c r="G70" s="46">
        <v>34500</v>
      </c>
      <c r="H70" s="47">
        <v>21020</v>
      </c>
      <c r="I70" s="99">
        <f>ROUND(12*1.36*(1/E70*G70+1/F70*H70)+K70,0)</f>
        <v>189284</v>
      </c>
      <c r="J70" s="100">
        <f t="shared" ref="J70:J73" si="5">ROUND(12*(1/E70*G70+1/F70*H70),0)</f>
        <v>138853</v>
      </c>
      <c r="K70" s="101">
        <v>443</v>
      </c>
    </row>
    <row r="71" spans="1:11" s="4" customFormat="1" ht="33.950000000000003" customHeight="1" thickBot="1" x14ac:dyDescent="0.25">
      <c r="A71" s="96" t="s">
        <v>154</v>
      </c>
      <c r="B71" s="167" t="s">
        <v>44</v>
      </c>
      <c r="C71" s="61" t="s">
        <v>54</v>
      </c>
      <c r="D71" s="141" t="s">
        <v>155</v>
      </c>
      <c r="E71" s="193">
        <v>9.2799999999999994</v>
      </c>
      <c r="F71" s="193">
        <v>13.76</v>
      </c>
      <c r="G71" s="104">
        <v>34500</v>
      </c>
      <c r="H71" s="95">
        <v>21020</v>
      </c>
      <c r="I71" s="143">
        <f>ROUND(12*1.36*(1/E71*G71+1/F71*H71)+K71,0)</f>
        <v>86046</v>
      </c>
      <c r="J71" s="144">
        <f t="shared" si="5"/>
        <v>62943</v>
      </c>
      <c r="K71" s="95">
        <v>443</v>
      </c>
    </row>
    <row r="72" spans="1:11" ht="33.950000000000003" customHeight="1" thickBot="1" x14ac:dyDescent="0.25">
      <c r="A72" s="150" t="s">
        <v>156</v>
      </c>
      <c r="B72" s="151" t="s">
        <v>41</v>
      </c>
      <c r="C72" s="125" t="s">
        <v>41</v>
      </c>
      <c r="D72" s="145" t="s">
        <v>157</v>
      </c>
      <c r="E72" s="199">
        <v>1.86</v>
      </c>
      <c r="F72" s="199">
        <v>4.78</v>
      </c>
      <c r="G72" s="130">
        <v>35500</v>
      </c>
      <c r="H72" s="133">
        <v>22840</v>
      </c>
      <c r="I72" s="99">
        <f>ROUND(12*1.36*(1/E72*G72+1/F72*H72)+K72,0)</f>
        <v>390735</v>
      </c>
      <c r="J72" s="100">
        <f t="shared" si="5"/>
        <v>286371</v>
      </c>
      <c r="K72" s="133">
        <v>1270</v>
      </c>
    </row>
    <row r="73" spans="1:11" ht="33.950000000000003" customHeight="1" thickBot="1" x14ac:dyDescent="0.25">
      <c r="A73" s="150" t="s">
        <v>158</v>
      </c>
      <c r="B73" s="151" t="s">
        <v>91</v>
      </c>
      <c r="C73" s="125" t="s">
        <v>91</v>
      </c>
      <c r="D73" s="145" t="s">
        <v>159</v>
      </c>
      <c r="E73" s="200">
        <v>245</v>
      </c>
      <c r="F73" s="200">
        <v>930</v>
      </c>
      <c r="G73" s="130">
        <v>37800</v>
      </c>
      <c r="H73" s="133">
        <v>23200</v>
      </c>
      <c r="I73" s="99">
        <f>ROUND(12*1.36*(1/E73*G73+1/F73*H73)+K73,0)</f>
        <v>2967</v>
      </c>
      <c r="J73" s="100">
        <f t="shared" si="5"/>
        <v>2151</v>
      </c>
      <c r="K73" s="133">
        <v>42</v>
      </c>
    </row>
    <row r="74" spans="1:11" ht="33.950000000000003" customHeight="1" thickBot="1" x14ac:dyDescent="0.25">
      <c r="A74" s="150" t="s">
        <v>158</v>
      </c>
      <c r="B74" s="151" t="s">
        <v>93</v>
      </c>
      <c r="C74" s="125" t="s">
        <v>93</v>
      </c>
      <c r="D74" s="145" t="s">
        <v>160</v>
      </c>
      <c r="E74" s="200">
        <v>95</v>
      </c>
      <c r="F74" s="199"/>
      <c r="G74" s="130">
        <v>39200</v>
      </c>
      <c r="H74" s="133">
        <v>0</v>
      </c>
      <c r="I74" s="129">
        <f>ROUND(12*1.36*(1/E74*G74)+K74,0)</f>
        <v>6811</v>
      </c>
      <c r="J74" s="130">
        <f>ROUND(12*(1/E74*G74),0)</f>
        <v>4952</v>
      </c>
      <c r="K74" s="133">
        <v>77</v>
      </c>
    </row>
    <row r="75" spans="1:11" s="202" customFormat="1" ht="21" customHeight="1" x14ac:dyDescent="0.25">
      <c r="A75" s="201"/>
      <c r="D75" s="203"/>
      <c r="E75" s="203"/>
      <c r="F75" s="203"/>
      <c r="G75" s="204"/>
      <c r="H75" s="205"/>
      <c r="I75" s="205"/>
      <c r="J75" s="205"/>
      <c r="K75" s="206"/>
    </row>
    <row r="80" spans="1:11" ht="37.5" customHeight="1" x14ac:dyDescent="0.2"/>
    <row r="81" ht="37.5" customHeight="1" x14ac:dyDescent="0.2"/>
    <row r="82" ht="37.5" customHeight="1" x14ac:dyDescent="0.2"/>
    <row r="83" ht="37.5" customHeight="1" x14ac:dyDescent="0.2"/>
    <row r="84" ht="37.5" customHeight="1" x14ac:dyDescent="0.2"/>
    <row r="85" ht="37.5" customHeight="1" x14ac:dyDescent="0.2"/>
  </sheetData>
  <autoFilter ref="A4:K74"/>
  <mergeCells count="1">
    <mergeCell ref="J2:K2"/>
  </mergeCells>
  <pageMargins left="0.39370078740157483" right="0.39370078740157483" top="0.59055118110236227" bottom="0.39370078740157483" header="0.19685039370078741" footer="0.11811023622047245"/>
  <pageSetup paperSize="9" scale="94" fitToHeight="9" orientation="landscape" r:id="rId1"/>
  <headerFooter alignWithMargins="0">
    <oddHeader>&amp;L&amp;12Krajský úřad Plzeňského kraje&amp;R1. 3. 2019</oddHeader>
    <oddFooter>Stránka &amp;P z &amp;N</oddFooter>
  </headerFooter>
  <rowBreaks count="3" manualBreakCount="3">
    <brk id="17" max="16383" man="1"/>
    <brk id="30" max="16383" man="1"/>
    <brk id="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0"/>
  <sheetViews>
    <sheetView workbookViewId="0">
      <pane ySplit="10" topLeftCell="A11" activePane="bottomLeft" state="frozenSplit"/>
      <selection activeCell="J36" sqref="J36"/>
      <selection pane="bottomLeft" activeCell="G11" sqref="G11"/>
    </sheetView>
  </sheetViews>
  <sheetFormatPr defaultRowHeight="12.75" x14ac:dyDescent="0.2"/>
  <cols>
    <col min="1" max="1" width="11.6640625" style="461" customWidth="1"/>
    <col min="2" max="2" width="11.1640625" style="461" customWidth="1"/>
    <col min="3" max="3" width="12.6640625" style="461" customWidth="1"/>
    <col min="4" max="4" width="15.6640625" style="461" customWidth="1"/>
    <col min="5" max="5" width="15.83203125" style="461" customWidth="1"/>
    <col min="6" max="7" width="15" style="461" customWidth="1"/>
    <col min="8" max="8" width="12.5" style="461" customWidth="1"/>
    <col min="9" max="9" width="18.83203125" style="461" customWidth="1"/>
    <col min="10" max="16384" width="9.33203125" style="461"/>
  </cols>
  <sheetData>
    <row r="1" spans="1:9" x14ac:dyDescent="0.2">
      <c r="H1" s="461" t="s">
        <v>703</v>
      </c>
    </row>
    <row r="2" spans="1:9" ht="4.5" customHeight="1" x14ac:dyDescent="0.2"/>
    <row r="3" spans="1:9" ht="20.25" x14ac:dyDescent="0.3">
      <c r="A3" s="462" t="s">
        <v>642</v>
      </c>
      <c r="C3" s="463"/>
      <c r="D3" s="463"/>
      <c r="E3" s="463"/>
      <c r="F3" s="464"/>
      <c r="G3" s="464"/>
      <c r="H3" s="465"/>
      <c r="I3" s="465"/>
    </row>
    <row r="4" spans="1:9" ht="15" x14ac:dyDescent="0.25">
      <c r="A4" s="466" t="s">
        <v>704</v>
      </c>
      <c r="B4" s="467"/>
      <c r="C4" s="467"/>
      <c r="D4" s="467"/>
      <c r="E4" s="467"/>
      <c r="F4" s="467"/>
      <c r="G4" s="467"/>
      <c r="I4" s="465"/>
    </row>
    <row r="5" spans="1:9" ht="5.25" customHeight="1" x14ac:dyDescent="0.25">
      <c r="A5" s="466"/>
      <c r="B5" s="467"/>
      <c r="C5" s="467"/>
      <c r="D5" s="467"/>
      <c r="E5" s="467"/>
      <c r="F5" s="467"/>
      <c r="G5" s="467"/>
      <c r="I5" s="465"/>
    </row>
    <row r="6" spans="1:9" ht="15.75" x14ac:dyDescent="0.25">
      <c r="A6" s="468"/>
      <c r="B6" s="469"/>
      <c r="C6" s="470" t="s">
        <v>10</v>
      </c>
      <c r="E6" s="471" t="s">
        <v>11</v>
      </c>
      <c r="I6" s="465"/>
    </row>
    <row r="7" spans="1:9" ht="15.75" x14ac:dyDescent="0.25">
      <c r="A7" s="569"/>
      <c r="B7" s="469"/>
      <c r="C7" s="472" t="s">
        <v>121</v>
      </c>
      <c r="D7" s="570"/>
      <c r="E7" s="472"/>
      <c r="I7" s="465"/>
    </row>
    <row r="8" spans="1:9" ht="6" customHeight="1" thickBot="1" x14ac:dyDescent="0.25">
      <c r="A8" s="683"/>
      <c r="B8" s="683"/>
      <c r="C8" s="474"/>
      <c r="D8" s="571"/>
      <c r="E8" s="475"/>
      <c r="F8" s="475"/>
      <c r="G8" s="475"/>
      <c r="I8" s="465"/>
    </row>
    <row r="9" spans="1:9" ht="15.75" x14ac:dyDescent="0.2">
      <c r="A9" s="476"/>
      <c r="B9" s="477" t="s">
        <v>2</v>
      </c>
      <c r="C9" s="478"/>
      <c r="D9" s="477" t="s">
        <v>3</v>
      </c>
      <c r="E9" s="478"/>
      <c r="F9" s="480" t="s">
        <v>4</v>
      </c>
      <c r="G9" s="684" t="s">
        <v>5</v>
      </c>
      <c r="H9" s="685"/>
    </row>
    <row r="10" spans="1:9" ht="45.75" thickBot="1" x14ac:dyDescent="0.25">
      <c r="A10" s="481" t="s">
        <v>639</v>
      </c>
      <c r="B10" s="482" t="s">
        <v>10</v>
      </c>
      <c r="C10" s="483" t="s">
        <v>11</v>
      </c>
      <c r="D10" s="484" t="s">
        <v>12</v>
      </c>
      <c r="E10" s="573" t="s">
        <v>640</v>
      </c>
      <c r="F10" s="484" t="s">
        <v>4</v>
      </c>
      <c r="G10" s="574" t="s">
        <v>15</v>
      </c>
      <c r="H10" s="573" t="s">
        <v>16</v>
      </c>
    </row>
    <row r="11" spans="1:9" x14ac:dyDescent="0.2">
      <c r="A11" s="575">
        <v>1</v>
      </c>
      <c r="B11" s="576">
        <f t="shared" ref="B11:B74" si="0">ROUND(1.12233*LN(A11)+26.078,2)</f>
        <v>26.08</v>
      </c>
      <c r="C11" s="577"/>
      <c r="D11" s="491">
        <v>31100</v>
      </c>
      <c r="E11" s="492"/>
      <c r="F11" s="491">
        <f>ROUND(12*1.36*(1/B11*D11)+H11,0)</f>
        <v>19556</v>
      </c>
      <c r="G11" s="493">
        <f>ROUND(12*(1/B11*D11),0)</f>
        <v>14310</v>
      </c>
      <c r="H11" s="492">
        <v>95</v>
      </c>
    </row>
    <row r="12" spans="1:9" x14ac:dyDescent="0.2">
      <c r="A12" s="579">
        <v>2</v>
      </c>
      <c r="B12" s="618">
        <f t="shared" si="0"/>
        <v>26.86</v>
      </c>
      <c r="C12" s="619"/>
      <c r="D12" s="498">
        <v>31100</v>
      </c>
      <c r="E12" s="584"/>
      <c r="F12" s="498">
        <f t="shared" ref="F12:F75" si="1">ROUND(12*1.36*(1/B12*D12)+H12,0)</f>
        <v>18991</v>
      </c>
      <c r="G12" s="581">
        <f t="shared" ref="G12:G75" si="2">ROUND(12*(1/B12*D12),0)</f>
        <v>13894</v>
      </c>
      <c r="H12" s="499">
        <v>95</v>
      </c>
    </row>
    <row r="13" spans="1:9" x14ac:dyDescent="0.2">
      <c r="A13" s="579">
        <v>3</v>
      </c>
      <c r="B13" s="618">
        <f t="shared" si="0"/>
        <v>27.31</v>
      </c>
      <c r="C13" s="619"/>
      <c r="D13" s="498">
        <v>31100</v>
      </c>
      <c r="E13" s="584"/>
      <c r="F13" s="498">
        <f t="shared" si="1"/>
        <v>18680</v>
      </c>
      <c r="G13" s="581">
        <f t="shared" si="2"/>
        <v>13665</v>
      </c>
      <c r="H13" s="499">
        <v>95</v>
      </c>
    </row>
    <row r="14" spans="1:9" x14ac:dyDescent="0.2">
      <c r="A14" s="579">
        <v>4</v>
      </c>
      <c r="B14" s="618">
        <f t="shared" si="0"/>
        <v>27.63</v>
      </c>
      <c r="C14" s="619"/>
      <c r="D14" s="498">
        <v>31100</v>
      </c>
      <c r="E14" s="584"/>
      <c r="F14" s="498">
        <f t="shared" si="1"/>
        <v>18465</v>
      </c>
      <c r="G14" s="581">
        <f t="shared" si="2"/>
        <v>13507</v>
      </c>
      <c r="H14" s="499">
        <v>95</v>
      </c>
    </row>
    <row r="15" spans="1:9" x14ac:dyDescent="0.2">
      <c r="A15" s="579">
        <v>5</v>
      </c>
      <c r="B15" s="618">
        <f t="shared" si="0"/>
        <v>27.88</v>
      </c>
      <c r="C15" s="619"/>
      <c r="D15" s="498">
        <v>31100</v>
      </c>
      <c r="E15" s="584"/>
      <c r="F15" s="498">
        <f t="shared" si="1"/>
        <v>18300</v>
      </c>
      <c r="G15" s="581">
        <f t="shared" si="2"/>
        <v>13386</v>
      </c>
      <c r="H15" s="499">
        <v>95</v>
      </c>
    </row>
    <row r="16" spans="1:9" x14ac:dyDescent="0.2">
      <c r="A16" s="579">
        <v>6</v>
      </c>
      <c r="B16" s="618">
        <f t="shared" si="0"/>
        <v>28.09</v>
      </c>
      <c r="C16" s="619"/>
      <c r="D16" s="498">
        <v>31100</v>
      </c>
      <c r="E16" s="584"/>
      <c r="F16" s="498">
        <f t="shared" si="1"/>
        <v>18164</v>
      </c>
      <c r="G16" s="581">
        <f t="shared" si="2"/>
        <v>13286</v>
      </c>
      <c r="H16" s="499">
        <v>95</v>
      </c>
    </row>
    <row r="17" spans="1:8" x14ac:dyDescent="0.2">
      <c r="A17" s="579">
        <v>7</v>
      </c>
      <c r="B17" s="618">
        <f t="shared" si="0"/>
        <v>28.26</v>
      </c>
      <c r="C17" s="619"/>
      <c r="D17" s="498">
        <v>31100</v>
      </c>
      <c r="E17" s="584"/>
      <c r="F17" s="498">
        <f t="shared" si="1"/>
        <v>18055</v>
      </c>
      <c r="G17" s="581">
        <f t="shared" si="2"/>
        <v>13206</v>
      </c>
      <c r="H17" s="499">
        <v>95</v>
      </c>
    </row>
    <row r="18" spans="1:8" x14ac:dyDescent="0.2">
      <c r="A18" s="579">
        <v>8</v>
      </c>
      <c r="B18" s="618">
        <f t="shared" si="0"/>
        <v>28.41</v>
      </c>
      <c r="C18" s="619"/>
      <c r="D18" s="498">
        <v>31100</v>
      </c>
      <c r="E18" s="584"/>
      <c r="F18" s="498">
        <f t="shared" si="1"/>
        <v>17960</v>
      </c>
      <c r="G18" s="581">
        <f t="shared" si="2"/>
        <v>13136</v>
      </c>
      <c r="H18" s="499">
        <v>95</v>
      </c>
    </row>
    <row r="19" spans="1:8" x14ac:dyDescent="0.2">
      <c r="A19" s="579">
        <v>9</v>
      </c>
      <c r="B19" s="618">
        <f t="shared" si="0"/>
        <v>28.54</v>
      </c>
      <c r="C19" s="619"/>
      <c r="D19" s="498">
        <v>31100</v>
      </c>
      <c r="E19" s="584"/>
      <c r="F19" s="498">
        <f t="shared" si="1"/>
        <v>17879</v>
      </c>
      <c r="G19" s="581">
        <f t="shared" si="2"/>
        <v>13076</v>
      </c>
      <c r="H19" s="499">
        <v>95</v>
      </c>
    </row>
    <row r="20" spans="1:8" x14ac:dyDescent="0.2">
      <c r="A20" s="579">
        <v>10</v>
      </c>
      <c r="B20" s="618">
        <f t="shared" si="0"/>
        <v>28.66</v>
      </c>
      <c r="C20" s="619"/>
      <c r="D20" s="498">
        <v>31100</v>
      </c>
      <c r="E20" s="584"/>
      <c r="F20" s="498">
        <f t="shared" si="1"/>
        <v>17804</v>
      </c>
      <c r="G20" s="581">
        <f t="shared" si="2"/>
        <v>13022</v>
      </c>
      <c r="H20" s="499">
        <v>95</v>
      </c>
    </row>
    <row r="21" spans="1:8" x14ac:dyDescent="0.2">
      <c r="A21" s="579">
        <v>11</v>
      </c>
      <c r="B21" s="618">
        <f t="shared" si="0"/>
        <v>28.77</v>
      </c>
      <c r="C21" s="619"/>
      <c r="D21" s="498">
        <v>31100</v>
      </c>
      <c r="E21" s="584"/>
      <c r="F21" s="498">
        <f t="shared" si="1"/>
        <v>17737</v>
      </c>
      <c r="G21" s="581">
        <f t="shared" si="2"/>
        <v>12972</v>
      </c>
      <c r="H21" s="499">
        <v>95</v>
      </c>
    </row>
    <row r="22" spans="1:8" x14ac:dyDescent="0.2">
      <c r="A22" s="579">
        <v>12</v>
      </c>
      <c r="B22" s="618">
        <f t="shared" si="0"/>
        <v>28.87</v>
      </c>
      <c r="C22" s="619"/>
      <c r="D22" s="498">
        <v>31100</v>
      </c>
      <c r="E22" s="584"/>
      <c r="F22" s="498">
        <f t="shared" si="1"/>
        <v>17676</v>
      </c>
      <c r="G22" s="581">
        <f t="shared" si="2"/>
        <v>12927</v>
      </c>
      <c r="H22" s="499">
        <v>95</v>
      </c>
    </row>
    <row r="23" spans="1:8" x14ac:dyDescent="0.2">
      <c r="A23" s="579">
        <v>13</v>
      </c>
      <c r="B23" s="618">
        <f t="shared" si="0"/>
        <v>28.96</v>
      </c>
      <c r="C23" s="619"/>
      <c r="D23" s="498">
        <v>31100</v>
      </c>
      <c r="E23" s="584"/>
      <c r="F23" s="498">
        <f t="shared" si="1"/>
        <v>17621</v>
      </c>
      <c r="G23" s="581">
        <f t="shared" si="2"/>
        <v>12887</v>
      </c>
      <c r="H23" s="499">
        <v>95</v>
      </c>
    </row>
    <row r="24" spans="1:8" x14ac:dyDescent="0.2">
      <c r="A24" s="579">
        <v>14</v>
      </c>
      <c r="B24" s="618">
        <f t="shared" si="0"/>
        <v>29.04</v>
      </c>
      <c r="C24" s="619"/>
      <c r="D24" s="498">
        <v>31100</v>
      </c>
      <c r="E24" s="584"/>
      <c r="F24" s="498">
        <f t="shared" si="1"/>
        <v>17573</v>
      </c>
      <c r="G24" s="581">
        <f t="shared" si="2"/>
        <v>12851</v>
      </c>
      <c r="H24" s="499">
        <v>95</v>
      </c>
    </row>
    <row r="25" spans="1:8" x14ac:dyDescent="0.2">
      <c r="A25" s="579">
        <v>15</v>
      </c>
      <c r="B25" s="618">
        <f t="shared" si="0"/>
        <v>29.12</v>
      </c>
      <c r="C25" s="619"/>
      <c r="D25" s="498">
        <v>31100</v>
      </c>
      <c r="E25" s="584"/>
      <c r="F25" s="498">
        <f t="shared" si="1"/>
        <v>17525</v>
      </c>
      <c r="G25" s="581">
        <f t="shared" si="2"/>
        <v>12816</v>
      </c>
      <c r="H25" s="499">
        <v>95</v>
      </c>
    </row>
    <row r="26" spans="1:8" x14ac:dyDescent="0.2">
      <c r="A26" s="579">
        <v>16</v>
      </c>
      <c r="B26" s="618">
        <f t="shared" si="0"/>
        <v>29.19</v>
      </c>
      <c r="C26" s="619"/>
      <c r="D26" s="498">
        <v>31100</v>
      </c>
      <c r="E26" s="584"/>
      <c r="F26" s="498">
        <f t="shared" si="1"/>
        <v>17483</v>
      </c>
      <c r="G26" s="581">
        <f t="shared" si="2"/>
        <v>12785</v>
      </c>
      <c r="H26" s="499">
        <v>95</v>
      </c>
    </row>
    <row r="27" spans="1:8" x14ac:dyDescent="0.2">
      <c r="A27" s="579">
        <v>17</v>
      </c>
      <c r="B27" s="618">
        <f t="shared" si="0"/>
        <v>29.26</v>
      </c>
      <c r="C27" s="619"/>
      <c r="D27" s="498">
        <v>31100</v>
      </c>
      <c r="E27" s="584"/>
      <c r="F27" s="498">
        <f t="shared" si="1"/>
        <v>17441</v>
      </c>
      <c r="G27" s="581">
        <f t="shared" si="2"/>
        <v>12755</v>
      </c>
      <c r="H27" s="499">
        <v>95</v>
      </c>
    </row>
    <row r="28" spans="1:8" x14ac:dyDescent="0.2">
      <c r="A28" s="579">
        <v>18</v>
      </c>
      <c r="B28" s="618">
        <f t="shared" si="0"/>
        <v>29.32</v>
      </c>
      <c r="C28" s="619"/>
      <c r="D28" s="498">
        <v>31100</v>
      </c>
      <c r="E28" s="584"/>
      <c r="F28" s="498">
        <f t="shared" si="1"/>
        <v>17406</v>
      </c>
      <c r="G28" s="581">
        <f t="shared" si="2"/>
        <v>12729</v>
      </c>
      <c r="H28" s="499">
        <v>95</v>
      </c>
    </row>
    <row r="29" spans="1:8" x14ac:dyDescent="0.2">
      <c r="A29" s="579">
        <v>19</v>
      </c>
      <c r="B29" s="618">
        <f t="shared" si="0"/>
        <v>29.38</v>
      </c>
      <c r="C29" s="619"/>
      <c r="D29" s="498">
        <v>31100</v>
      </c>
      <c r="E29" s="584"/>
      <c r="F29" s="498">
        <f t="shared" si="1"/>
        <v>17370</v>
      </c>
      <c r="G29" s="581">
        <f t="shared" si="2"/>
        <v>12703</v>
      </c>
      <c r="H29" s="499">
        <v>95</v>
      </c>
    </row>
    <row r="30" spans="1:8" x14ac:dyDescent="0.2">
      <c r="A30" s="579">
        <v>20</v>
      </c>
      <c r="B30" s="618">
        <f t="shared" si="0"/>
        <v>29.44</v>
      </c>
      <c r="C30" s="619"/>
      <c r="D30" s="498">
        <v>31100</v>
      </c>
      <c r="E30" s="584"/>
      <c r="F30" s="498">
        <f t="shared" si="1"/>
        <v>17335</v>
      </c>
      <c r="G30" s="581">
        <f t="shared" si="2"/>
        <v>12677</v>
      </c>
      <c r="H30" s="499">
        <v>95</v>
      </c>
    </row>
    <row r="31" spans="1:8" x14ac:dyDescent="0.2">
      <c r="A31" s="579">
        <v>21</v>
      </c>
      <c r="B31" s="618">
        <f t="shared" si="0"/>
        <v>29.49</v>
      </c>
      <c r="C31" s="619"/>
      <c r="D31" s="498">
        <v>31100</v>
      </c>
      <c r="E31" s="584"/>
      <c r="F31" s="498">
        <f t="shared" si="1"/>
        <v>17306</v>
      </c>
      <c r="G31" s="581">
        <f t="shared" si="2"/>
        <v>12655</v>
      </c>
      <c r="H31" s="499">
        <v>95</v>
      </c>
    </row>
    <row r="32" spans="1:8" x14ac:dyDescent="0.2">
      <c r="A32" s="579">
        <v>22</v>
      </c>
      <c r="B32" s="618">
        <f t="shared" si="0"/>
        <v>29.55</v>
      </c>
      <c r="C32" s="619"/>
      <c r="D32" s="498">
        <v>31100</v>
      </c>
      <c r="E32" s="584"/>
      <c r="F32" s="498">
        <f t="shared" si="1"/>
        <v>17271</v>
      </c>
      <c r="G32" s="581">
        <f t="shared" si="2"/>
        <v>12629</v>
      </c>
      <c r="H32" s="499">
        <v>95</v>
      </c>
    </row>
    <row r="33" spans="1:8" x14ac:dyDescent="0.2">
      <c r="A33" s="579">
        <v>23</v>
      </c>
      <c r="B33" s="618">
        <f t="shared" si="0"/>
        <v>29.6</v>
      </c>
      <c r="C33" s="619"/>
      <c r="D33" s="498">
        <v>31100</v>
      </c>
      <c r="E33" s="584"/>
      <c r="F33" s="498">
        <f t="shared" si="1"/>
        <v>17242</v>
      </c>
      <c r="G33" s="581">
        <f t="shared" si="2"/>
        <v>12608</v>
      </c>
      <c r="H33" s="499">
        <v>95</v>
      </c>
    </row>
    <row r="34" spans="1:8" x14ac:dyDescent="0.2">
      <c r="A34" s="579">
        <v>24</v>
      </c>
      <c r="B34" s="618">
        <f t="shared" si="0"/>
        <v>29.64</v>
      </c>
      <c r="C34" s="619"/>
      <c r="D34" s="498">
        <v>31100</v>
      </c>
      <c r="E34" s="584"/>
      <c r="F34" s="498">
        <f t="shared" si="1"/>
        <v>17219</v>
      </c>
      <c r="G34" s="581">
        <f t="shared" si="2"/>
        <v>12591</v>
      </c>
      <c r="H34" s="499">
        <v>95</v>
      </c>
    </row>
    <row r="35" spans="1:8" x14ac:dyDescent="0.2">
      <c r="A35" s="579">
        <v>25</v>
      </c>
      <c r="B35" s="618">
        <f t="shared" si="0"/>
        <v>29.69</v>
      </c>
      <c r="C35" s="619"/>
      <c r="D35" s="498">
        <v>31100</v>
      </c>
      <c r="E35" s="584"/>
      <c r="F35" s="498">
        <f t="shared" si="1"/>
        <v>17190</v>
      </c>
      <c r="G35" s="581">
        <f t="shared" si="2"/>
        <v>12570</v>
      </c>
      <c r="H35" s="499">
        <v>95</v>
      </c>
    </row>
    <row r="36" spans="1:8" x14ac:dyDescent="0.2">
      <c r="A36" s="579">
        <v>26</v>
      </c>
      <c r="B36" s="618">
        <f t="shared" si="0"/>
        <v>29.73</v>
      </c>
      <c r="C36" s="619"/>
      <c r="D36" s="498">
        <v>31100</v>
      </c>
      <c r="E36" s="584"/>
      <c r="F36" s="498">
        <f t="shared" si="1"/>
        <v>17167</v>
      </c>
      <c r="G36" s="581">
        <f t="shared" si="2"/>
        <v>12553</v>
      </c>
      <c r="H36" s="499">
        <v>95</v>
      </c>
    </row>
    <row r="37" spans="1:8" x14ac:dyDescent="0.2">
      <c r="A37" s="579">
        <v>27</v>
      </c>
      <c r="B37" s="618">
        <f t="shared" si="0"/>
        <v>29.78</v>
      </c>
      <c r="C37" s="619"/>
      <c r="D37" s="498">
        <v>31100</v>
      </c>
      <c r="E37" s="584"/>
      <c r="F37" s="498">
        <f t="shared" si="1"/>
        <v>17138</v>
      </c>
      <c r="G37" s="581">
        <f t="shared" si="2"/>
        <v>12532</v>
      </c>
      <c r="H37" s="499">
        <v>95</v>
      </c>
    </row>
    <row r="38" spans="1:8" x14ac:dyDescent="0.2">
      <c r="A38" s="579">
        <v>28</v>
      </c>
      <c r="B38" s="618">
        <f t="shared" si="0"/>
        <v>29.82</v>
      </c>
      <c r="C38" s="619"/>
      <c r="D38" s="498">
        <v>31100</v>
      </c>
      <c r="E38" s="584"/>
      <c r="F38" s="498">
        <f t="shared" si="1"/>
        <v>17116</v>
      </c>
      <c r="G38" s="581">
        <f t="shared" si="2"/>
        <v>12515</v>
      </c>
      <c r="H38" s="499">
        <v>95</v>
      </c>
    </row>
    <row r="39" spans="1:8" x14ac:dyDescent="0.2">
      <c r="A39" s="579">
        <v>29</v>
      </c>
      <c r="B39" s="618">
        <f t="shared" si="0"/>
        <v>29.86</v>
      </c>
      <c r="C39" s="619"/>
      <c r="D39" s="498">
        <v>31100</v>
      </c>
      <c r="E39" s="584"/>
      <c r="F39" s="498">
        <f t="shared" si="1"/>
        <v>17093</v>
      </c>
      <c r="G39" s="581">
        <f t="shared" si="2"/>
        <v>12498</v>
      </c>
      <c r="H39" s="499">
        <v>95</v>
      </c>
    </row>
    <row r="40" spans="1:8" x14ac:dyDescent="0.2">
      <c r="A40" s="579">
        <v>30</v>
      </c>
      <c r="B40" s="618">
        <f t="shared" si="0"/>
        <v>29.9</v>
      </c>
      <c r="C40" s="619"/>
      <c r="D40" s="498">
        <v>31100</v>
      </c>
      <c r="E40" s="584"/>
      <c r="F40" s="498">
        <f t="shared" si="1"/>
        <v>17070</v>
      </c>
      <c r="G40" s="581">
        <f t="shared" si="2"/>
        <v>12482</v>
      </c>
      <c r="H40" s="499">
        <v>95</v>
      </c>
    </row>
    <row r="41" spans="1:8" x14ac:dyDescent="0.2">
      <c r="A41" s="579">
        <v>31</v>
      </c>
      <c r="B41" s="618">
        <f t="shared" si="0"/>
        <v>29.93</v>
      </c>
      <c r="C41" s="619"/>
      <c r="D41" s="498">
        <v>31100</v>
      </c>
      <c r="E41" s="584"/>
      <c r="F41" s="498">
        <f t="shared" si="1"/>
        <v>17053</v>
      </c>
      <c r="G41" s="581">
        <f t="shared" si="2"/>
        <v>12469</v>
      </c>
      <c r="H41" s="499">
        <v>95</v>
      </c>
    </row>
    <row r="42" spans="1:8" x14ac:dyDescent="0.2">
      <c r="A42" s="579">
        <v>32</v>
      </c>
      <c r="B42" s="618">
        <f t="shared" si="0"/>
        <v>29.97</v>
      </c>
      <c r="C42" s="619"/>
      <c r="D42" s="498">
        <v>31100</v>
      </c>
      <c r="E42" s="584"/>
      <c r="F42" s="498">
        <f t="shared" si="1"/>
        <v>17030</v>
      </c>
      <c r="G42" s="581">
        <f t="shared" si="2"/>
        <v>12452</v>
      </c>
      <c r="H42" s="499">
        <v>95</v>
      </c>
    </row>
    <row r="43" spans="1:8" x14ac:dyDescent="0.2">
      <c r="A43" s="579">
        <v>33</v>
      </c>
      <c r="B43" s="618">
        <f t="shared" si="0"/>
        <v>30</v>
      </c>
      <c r="C43" s="619"/>
      <c r="D43" s="498">
        <v>31100</v>
      </c>
      <c r="E43" s="584"/>
      <c r="F43" s="498">
        <f t="shared" si="1"/>
        <v>17013</v>
      </c>
      <c r="G43" s="581">
        <f t="shared" si="2"/>
        <v>12440</v>
      </c>
      <c r="H43" s="499">
        <v>95</v>
      </c>
    </row>
    <row r="44" spans="1:8" x14ac:dyDescent="0.2">
      <c r="A44" s="579">
        <v>34</v>
      </c>
      <c r="B44" s="618">
        <f t="shared" si="0"/>
        <v>30.04</v>
      </c>
      <c r="C44" s="619"/>
      <c r="D44" s="498">
        <v>31100</v>
      </c>
      <c r="E44" s="584"/>
      <c r="F44" s="498">
        <f t="shared" si="1"/>
        <v>16991</v>
      </c>
      <c r="G44" s="581">
        <f t="shared" si="2"/>
        <v>12423</v>
      </c>
      <c r="H44" s="499">
        <v>95</v>
      </c>
    </row>
    <row r="45" spans="1:8" x14ac:dyDescent="0.2">
      <c r="A45" s="579">
        <v>35</v>
      </c>
      <c r="B45" s="618">
        <f t="shared" si="0"/>
        <v>30.07</v>
      </c>
      <c r="C45" s="619"/>
      <c r="D45" s="498">
        <v>31100</v>
      </c>
      <c r="E45" s="584"/>
      <c r="F45" s="498">
        <f t="shared" si="1"/>
        <v>16974</v>
      </c>
      <c r="G45" s="581">
        <f t="shared" si="2"/>
        <v>12411</v>
      </c>
      <c r="H45" s="499">
        <v>95</v>
      </c>
    </row>
    <row r="46" spans="1:8" x14ac:dyDescent="0.2">
      <c r="A46" s="579">
        <v>36</v>
      </c>
      <c r="B46" s="618">
        <f t="shared" si="0"/>
        <v>30.1</v>
      </c>
      <c r="C46" s="619"/>
      <c r="D46" s="498">
        <v>31100</v>
      </c>
      <c r="E46" s="584"/>
      <c r="F46" s="498">
        <f t="shared" si="1"/>
        <v>16957</v>
      </c>
      <c r="G46" s="581">
        <f t="shared" si="2"/>
        <v>12399</v>
      </c>
      <c r="H46" s="499">
        <v>95</v>
      </c>
    </row>
    <row r="47" spans="1:8" x14ac:dyDescent="0.2">
      <c r="A47" s="579">
        <v>37</v>
      </c>
      <c r="B47" s="618">
        <f t="shared" si="0"/>
        <v>30.13</v>
      </c>
      <c r="C47" s="619"/>
      <c r="D47" s="498">
        <v>31100</v>
      </c>
      <c r="E47" s="584"/>
      <c r="F47" s="498">
        <f t="shared" si="1"/>
        <v>16940</v>
      </c>
      <c r="G47" s="581">
        <f t="shared" si="2"/>
        <v>12386</v>
      </c>
      <c r="H47" s="499">
        <v>95</v>
      </c>
    </row>
    <row r="48" spans="1:8" x14ac:dyDescent="0.2">
      <c r="A48" s="579">
        <v>38</v>
      </c>
      <c r="B48" s="618">
        <f t="shared" si="0"/>
        <v>30.16</v>
      </c>
      <c r="C48" s="619"/>
      <c r="D48" s="498">
        <v>31100</v>
      </c>
      <c r="E48" s="584"/>
      <c r="F48" s="498">
        <f t="shared" si="1"/>
        <v>16924</v>
      </c>
      <c r="G48" s="581">
        <f t="shared" si="2"/>
        <v>12374</v>
      </c>
      <c r="H48" s="499">
        <v>95</v>
      </c>
    </row>
    <row r="49" spans="1:8" x14ac:dyDescent="0.2">
      <c r="A49" s="579">
        <v>39</v>
      </c>
      <c r="B49" s="618">
        <f t="shared" si="0"/>
        <v>30.19</v>
      </c>
      <c r="C49" s="619"/>
      <c r="D49" s="498">
        <v>31100</v>
      </c>
      <c r="E49" s="584"/>
      <c r="F49" s="498">
        <f t="shared" si="1"/>
        <v>16907</v>
      </c>
      <c r="G49" s="581">
        <f t="shared" si="2"/>
        <v>12362</v>
      </c>
      <c r="H49" s="499">
        <v>95</v>
      </c>
    </row>
    <row r="50" spans="1:8" x14ac:dyDescent="0.2">
      <c r="A50" s="579">
        <v>40</v>
      </c>
      <c r="B50" s="618">
        <f t="shared" si="0"/>
        <v>30.22</v>
      </c>
      <c r="C50" s="619"/>
      <c r="D50" s="498">
        <v>31100</v>
      </c>
      <c r="E50" s="584"/>
      <c r="F50" s="498">
        <f t="shared" si="1"/>
        <v>16890</v>
      </c>
      <c r="G50" s="581">
        <f t="shared" si="2"/>
        <v>12349</v>
      </c>
      <c r="H50" s="499">
        <v>95</v>
      </c>
    </row>
    <row r="51" spans="1:8" x14ac:dyDescent="0.2">
      <c r="A51" s="579">
        <v>41</v>
      </c>
      <c r="B51" s="618">
        <f t="shared" si="0"/>
        <v>30.25</v>
      </c>
      <c r="C51" s="619"/>
      <c r="D51" s="498">
        <v>31100</v>
      </c>
      <c r="E51" s="584"/>
      <c r="F51" s="498">
        <f t="shared" si="1"/>
        <v>16874</v>
      </c>
      <c r="G51" s="581">
        <f t="shared" si="2"/>
        <v>12337</v>
      </c>
      <c r="H51" s="499">
        <v>95</v>
      </c>
    </row>
    <row r="52" spans="1:8" x14ac:dyDescent="0.2">
      <c r="A52" s="579">
        <v>42</v>
      </c>
      <c r="B52" s="618">
        <f t="shared" si="0"/>
        <v>30.27</v>
      </c>
      <c r="C52" s="619"/>
      <c r="D52" s="498">
        <v>31100</v>
      </c>
      <c r="E52" s="584"/>
      <c r="F52" s="498">
        <f t="shared" si="1"/>
        <v>16862</v>
      </c>
      <c r="G52" s="581">
        <f t="shared" si="2"/>
        <v>12329</v>
      </c>
      <c r="H52" s="499">
        <v>95</v>
      </c>
    </row>
    <row r="53" spans="1:8" x14ac:dyDescent="0.2">
      <c r="A53" s="579">
        <v>43</v>
      </c>
      <c r="B53" s="618">
        <f t="shared" si="0"/>
        <v>30.3</v>
      </c>
      <c r="C53" s="619"/>
      <c r="D53" s="498">
        <v>31100</v>
      </c>
      <c r="E53" s="584"/>
      <c r="F53" s="498">
        <f t="shared" si="1"/>
        <v>16846</v>
      </c>
      <c r="G53" s="581">
        <f t="shared" si="2"/>
        <v>12317</v>
      </c>
      <c r="H53" s="499">
        <v>95</v>
      </c>
    </row>
    <row r="54" spans="1:8" x14ac:dyDescent="0.2">
      <c r="A54" s="579">
        <v>44</v>
      </c>
      <c r="B54" s="618">
        <f t="shared" si="0"/>
        <v>30.33</v>
      </c>
      <c r="C54" s="619"/>
      <c r="D54" s="498">
        <v>31100</v>
      </c>
      <c r="E54" s="584"/>
      <c r="F54" s="498">
        <f t="shared" si="1"/>
        <v>16829</v>
      </c>
      <c r="G54" s="581">
        <f t="shared" si="2"/>
        <v>12305</v>
      </c>
      <c r="H54" s="499">
        <v>95</v>
      </c>
    </row>
    <row r="55" spans="1:8" x14ac:dyDescent="0.2">
      <c r="A55" s="579">
        <v>45</v>
      </c>
      <c r="B55" s="618">
        <f t="shared" si="0"/>
        <v>30.35</v>
      </c>
      <c r="C55" s="619"/>
      <c r="D55" s="498">
        <v>31100</v>
      </c>
      <c r="E55" s="584"/>
      <c r="F55" s="498">
        <f t="shared" si="1"/>
        <v>16818</v>
      </c>
      <c r="G55" s="581">
        <f t="shared" si="2"/>
        <v>12297</v>
      </c>
      <c r="H55" s="499">
        <v>95</v>
      </c>
    </row>
    <row r="56" spans="1:8" x14ac:dyDescent="0.2">
      <c r="A56" s="579">
        <v>46</v>
      </c>
      <c r="B56" s="618">
        <f t="shared" si="0"/>
        <v>30.37</v>
      </c>
      <c r="C56" s="619"/>
      <c r="D56" s="498">
        <v>31100</v>
      </c>
      <c r="E56" s="584"/>
      <c r="F56" s="498">
        <f t="shared" si="1"/>
        <v>16807</v>
      </c>
      <c r="G56" s="581">
        <f t="shared" si="2"/>
        <v>12288</v>
      </c>
      <c r="H56" s="499">
        <v>95</v>
      </c>
    </row>
    <row r="57" spans="1:8" x14ac:dyDescent="0.2">
      <c r="A57" s="579">
        <v>47</v>
      </c>
      <c r="B57" s="618">
        <f t="shared" si="0"/>
        <v>30.4</v>
      </c>
      <c r="C57" s="619"/>
      <c r="D57" s="498">
        <v>31100</v>
      </c>
      <c r="E57" s="584"/>
      <c r="F57" s="498">
        <f t="shared" si="1"/>
        <v>16791</v>
      </c>
      <c r="G57" s="581">
        <f t="shared" si="2"/>
        <v>12276</v>
      </c>
      <c r="H57" s="499">
        <v>95</v>
      </c>
    </row>
    <row r="58" spans="1:8" x14ac:dyDescent="0.2">
      <c r="A58" s="579">
        <v>48</v>
      </c>
      <c r="B58" s="618">
        <f t="shared" si="0"/>
        <v>30.42</v>
      </c>
      <c r="C58" s="619"/>
      <c r="D58" s="498">
        <v>31100</v>
      </c>
      <c r="E58" s="584"/>
      <c r="F58" s="498">
        <f t="shared" si="1"/>
        <v>16780</v>
      </c>
      <c r="G58" s="581">
        <f t="shared" si="2"/>
        <v>12268</v>
      </c>
      <c r="H58" s="499">
        <v>95</v>
      </c>
    </row>
    <row r="59" spans="1:8" x14ac:dyDescent="0.2">
      <c r="A59" s="579">
        <v>49</v>
      </c>
      <c r="B59" s="618">
        <f t="shared" si="0"/>
        <v>30.45</v>
      </c>
      <c r="C59" s="619"/>
      <c r="D59" s="498">
        <v>31100</v>
      </c>
      <c r="E59" s="584"/>
      <c r="F59" s="498">
        <f t="shared" si="1"/>
        <v>16763</v>
      </c>
      <c r="G59" s="581">
        <f t="shared" si="2"/>
        <v>12256</v>
      </c>
      <c r="H59" s="499">
        <v>95</v>
      </c>
    </row>
    <row r="60" spans="1:8" x14ac:dyDescent="0.2">
      <c r="A60" s="579">
        <v>50</v>
      </c>
      <c r="B60" s="618">
        <f t="shared" si="0"/>
        <v>30.47</v>
      </c>
      <c r="C60" s="619"/>
      <c r="D60" s="498">
        <v>31100</v>
      </c>
      <c r="E60" s="584"/>
      <c r="F60" s="498">
        <f t="shared" si="1"/>
        <v>16752</v>
      </c>
      <c r="G60" s="581">
        <f t="shared" si="2"/>
        <v>12248</v>
      </c>
      <c r="H60" s="499">
        <v>95</v>
      </c>
    </row>
    <row r="61" spans="1:8" x14ac:dyDescent="0.2">
      <c r="A61" s="579">
        <v>51</v>
      </c>
      <c r="B61" s="618">
        <f t="shared" si="0"/>
        <v>30.49</v>
      </c>
      <c r="C61" s="619"/>
      <c r="D61" s="498">
        <v>31100</v>
      </c>
      <c r="E61" s="584"/>
      <c r="F61" s="498">
        <f t="shared" si="1"/>
        <v>16742</v>
      </c>
      <c r="G61" s="581">
        <f t="shared" si="2"/>
        <v>12240</v>
      </c>
      <c r="H61" s="499">
        <v>95</v>
      </c>
    </row>
    <row r="62" spans="1:8" x14ac:dyDescent="0.2">
      <c r="A62" s="579">
        <v>52</v>
      </c>
      <c r="B62" s="618">
        <f t="shared" si="0"/>
        <v>30.51</v>
      </c>
      <c r="C62" s="619"/>
      <c r="D62" s="498">
        <v>31100</v>
      </c>
      <c r="E62" s="584"/>
      <c r="F62" s="498">
        <f t="shared" si="1"/>
        <v>16731</v>
      </c>
      <c r="G62" s="581">
        <f t="shared" si="2"/>
        <v>12232</v>
      </c>
      <c r="H62" s="499">
        <v>95</v>
      </c>
    </row>
    <row r="63" spans="1:8" x14ac:dyDescent="0.2">
      <c r="A63" s="579">
        <v>53</v>
      </c>
      <c r="B63" s="618">
        <f t="shared" si="0"/>
        <v>30.53</v>
      </c>
      <c r="C63" s="619"/>
      <c r="D63" s="498">
        <v>31100</v>
      </c>
      <c r="E63" s="584"/>
      <c r="F63" s="498">
        <f t="shared" si="1"/>
        <v>16720</v>
      </c>
      <c r="G63" s="581">
        <f t="shared" si="2"/>
        <v>12224</v>
      </c>
      <c r="H63" s="499">
        <v>95</v>
      </c>
    </row>
    <row r="64" spans="1:8" x14ac:dyDescent="0.2">
      <c r="A64" s="579">
        <v>54</v>
      </c>
      <c r="B64" s="618">
        <f t="shared" si="0"/>
        <v>30.55</v>
      </c>
      <c r="C64" s="619"/>
      <c r="D64" s="498">
        <v>31100</v>
      </c>
      <c r="E64" s="584"/>
      <c r="F64" s="498">
        <f t="shared" si="1"/>
        <v>16709</v>
      </c>
      <c r="G64" s="581">
        <f t="shared" si="2"/>
        <v>12216</v>
      </c>
      <c r="H64" s="499">
        <v>95</v>
      </c>
    </row>
    <row r="65" spans="1:8" x14ac:dyDescent="0.2">
      <c r="A65" s="579">
        <v>55</v>
      </c>
      <c r="B65" s="618">
        <f t="shared" si="0"/>
        <v>30.58</v>
      </c>
      <c r="C65" s="619"/>
      <c r="D65" s="498">
        <v>31100</v>
      </c>
      <c r="E65" s="584"/>
      <c r="F65" s="498">
        <f t="shared" si="1"/>
        <v>16693</v>
      </c>
      <c r="G65" s="581">
        <f t="shared" si="2"/>
        <v>12204</v>
      </c>
      <c r="H65" s="499">
        <v>95</v>
      </c>
    </row>
    <row r="66" spans="1:8" x14ac:dyDescent="0.2">
      <c r="A66" s="579">
        <v>56</v>
      </c>
      <c r="B66" s="618">
        <f t="shared" si="0"/>
        <v>30.6</v>
      </c>
      <c r="C66" s="619"/>
      <c r="D66" s="498">
        <v>31100</v>
      </c>
      <c r="E66" s="584"/>
      <c r="F66" s="498">
        <f t="shared" si="1"/>
        <v>16682</v>
      </c>
      <c r="G66" s="581">
        <f t="shared" si="2"/>
        <v>12196</v>
      </c>
      <c r="H66" s="499">
        <v>95</v>
      </c>
    </row>
    <row r="67" spans="1:8" x14ac:dyDescent="0.2">
      <c r="A67" s="579">
        <v>57</v>
      </c>
      <c r="B67" s="618">
        <f t="shared" si="0"/>
        <v>30.62</v>
      </c>
      <c r="C67" s="619"/>
      <c r="D67" s="498">
        <v>31100</v>
      </c>
      <c r="E67" s="584"/>
      <c r="F67" s="498">
        <f t="shared" si="1"/>
        <v>16671</v>
      </c>
      <c r="G67" s="581">
        <f t="shared" si="2"/>
        <v>12188</v>
      </c>
      <c r="H67" s="499">
        <v>95</v>
      </c>
    </row>
    <row r="68" spans="1:8" x14ac:dyDescent="0.2">
      <c r="A68" s="579">
        <v>58</v>
      </c>
      <c r="B68" s="618">
        <f t="shared" si="0"/>
        <v>30.64</v>
      </c>
      <c r="C68" s="619"/>
      <c r="D68" s="498">
        <v>31100</v>
      </c>
      <c r="E68" s="584"/>
      <c r="F68" s="498">
        <f t="shared" si="1"/>
        <v>16660</v>
      </c>
      <c r="G68" s="581">
        <f t="shared" si="2"/>
        <v>12180</v>
      </c>
      <c r="H68" s="499">
        <v>95</v>
      </c>
    </row>
    <row r="69" spans="1:8" x14ac:dyDescent="0.2">
      <c r="A69" s="579">
        <v>59</v>
      </c>
      <c r="B69" s="618">
        <f t="shared" si="0"/>
        <v>30.65</v>
      </c>
      <c r="C69" s="619"/>
      <c r="D69" s="498">
        <v>31100</v>
      </c>
      <c r="E69" s="584"/>
      <c r="F69" s="498">
        <f t="shared" si="1"/>
        <v>16655</v>
      </c>
      <c r="G69" s="581">
        <f t="shared" si="2"/>
        <v>12176</v>
      </c>
      <c r="H69" s="499">
        <v>95</v>
      </c>
    </row>
    <row r="70" spans="1:8" x14ac:dyDescent="0.2">
      <c r="A70" s="579">
        <v>60</v>
      </c>
      <c r="B70" s="618">
        <f t="shared" si="0"/>
        <v>30.67</v>
      </c>
      <c r="C70" s="619"/>
      <c r="D70" s="498">
        <v>31100</v>
      </c>
      <c r="E70" s="584"/>
      <c r="F70" s="498">
        <f t="shared" si="1"/>
        <v>16644</v>
      </c>
      <c r="G70" s="581">
        <f t="shared" si="2"/>
        <v>12168</v>
      </c>
      <c r="H70" s="499">
        <v>95</v>
      </c>
    </row>
    <row r="71" spans="1:8" x14ac:dyDescent="0.2">
      <c r="A71" s="579">
        <v>61</v>
      </c>
      <c r="B71" s="618">
        <f t="shared" si="0"/>
        <v>30.69</v>
      </c>
      <c r="C71" s="619"/>
      <c r="D71" s="498">
        <v>31100</v>
      </c>
      <c r="E71" s="584"/>
      <c r="F71" s="498">
        <f t="shared" si="1"/>
        <v>16633</v>
      </c>
      <c r="G71" s="581">
        <f t="shared" si="2"/>
        <v>12160</v>
      </c>
      <c r="H71" s="499">
        <v>95</v>
      </c>
    </row>
    <row r="72" spans="1:8" x14ac:dyDescent="0.2">
      <c r="A72" s="579">
        <v>62</v>
      </c>
      <c r="B72" s="618">
        <f t="shared" si="0"/>
        <v>30.71</v>
      </c>
      <c r="C72" s="619"/>
      <c r="D72" s="498">
        <v>31100</v>
      </c>
      <c r="E72" s="584"/>
      <c r="F72" s="498">
        <f t="shared" si="1"/>
        <v>16622</v>
      </c>
      <c r="G72" s="581">
        <f t="shared" si="2"/>
        <v>12152</v>
      </c>
      <c r="H72" s="499">
        <v>95</v>
      </c>
    </row>
    <row r="73" spans="1:8" x14ac:dyDescent="0.2">
      <c r="A73" s="579">
        <v>63</v>
      </c>
      <c r="B73" s="618">
        <f t="shared" si="0"/>
        <v>30.73</v>
      </c>
      <c r="C73" s="619"/>
      <c r="D73" s="498">
        <v>31100</v>
      </c>
      <c r="E73" s="584"/>
      <c r="F73" s="498">
        <f t="shared" si="1"/>
        <v>16611</v>
      </c>
      <c r="G73" s="581">
        <f t="shared" si="2"/>
        <v>12144</v>
      </c>
      <c r="H73" s="499">
        <v>95</v>
      </c>
    </row>
    <row r="74" spans="1:8" x14ac:dyDescent="0.2">
      <c r="A74" s="579">
        <v>64</v>
      </c>
      <c r="B74" s="618">
        <f t="shared" si="0"/>
        <v>30.75</v>
      </c>
      <c r="C74" s="619"/>
      <c r="D74" s="498">
        <v>31100</v>
      </c>
      <c r="E74" s="584"/>
      <c r="F74" s="498">
        <f t="shared" si="1"/>
        <v>16601</v>
      </c>
      <c r="G74" s="581">
        <f t="shared" si="2"/>
        <v>12137</v>
      </c>
      <c r="H74" s="499">
        <v>95</v>
      </c>
    </row>
    <row r="75" spans="1:8" x14ac:dyDescent="0.2">
      <c r="A75" s="579">
        <v>65</v>
      </c>
      <c r="B75" s="618">
        <f t="shared" ref="B75:B138" si="3">ROUND(1.12233*LN(A75)+26.078,2)</f>
        <v>30.76</v>
      </c>
      <c r="C75" s="619"/>
      <c r="D75" s="498">
        <v>31100</v>
      </c>
      <c r="E75" s="584"/>
      <c r="F75" s="498">
        <f t="shared" si="1"/>
        <v>16595</v>
      </c>
      <c r="G75" s="581">
        <f t="shared" si="2"/>
        <v>12133</v>
      </c>
      <c r="H75" s="499">
        <v>95</v>
      </c>
    </row>
    <row r="76" spans="1:8" x14ac:dyDescent="0.2">
      <c r="A76" s="579">
        <v>66</v>
      </c>
      <c r="B76" s="618">
        <f t="shared" si="3"/>
        <v>30.78</v>
      </c>
      <c r="C76" s="619"/>
      <c r="D76" s="498">
        <v>31100</v>
      </c>
      <c r="E76" s="584"/>
      <c r="F76" s="498">
        <f t="shared" ref="F76:F139" si="4">ROUND(12*1.36*(1/B76*D76)+H76,0)</f>
        <v>16585</v>
      </c>
      <c r="G76" s="581">
        <f t="shared" ref="G76:G139" si="5">ROUND(12*(1/B76*D76),0)</f>
        <v>12125</v>
      </c>
      <c r="H76" s="499">
        <v>95</v>
      </c>
    </row>
    <row r="77" spans="1:8" x14ac:dyDescent="0.2">
      <c r="A77" s="579">
        <v>67</v>
      </c>
      <c r="B77" s="618">
        <f t="shared" si="3"/>
        <v>30.8</v>
      </c>
      <c r="C77" s="619"/>
      <c r="D77" s="498">
        <v>31100</v>
      </c>
      <c r="E77" s="584"/>
      <c r="F77" s="498">
        <f t="shared" si="4"/>
        <v>16574</v>
      </c>
      <c r="G77" s="581">
        <f t="shared" si="5"/>
        <v>12117</v>
      </c>
      <c r="H77" s="499">
        <v>95</v>
      </c>
    </row>
    <row r="78" spans="1:8" x14ac:dyDescent="0.2">
      <c r="A78" s="579">
        <v>68</v>
      </c>
      <c r="B78" s="618">
        <f t="shared" si="3"/>
        <v>30.81</v>
      </c>
      <c r="C78" s="619"/>
      <c r="D78" s="498">
        <v>31100</v>
      </c>
      <c r="E78" s="584"/>
      <c r="F78" s="498">
        <f t="shared" si="4"/>
        <v>16569</v>
      </c>
      <c r="G78" s="581">
        <f t="shared" si="5"/>
        <v>12113</v>
      </c>
      <c r="H78" s="499">
        <v>95</v>
      </c>
    </row>
    <row r="79" spans="1:8" x14ac:dyDescent="0.2">
      <c r="A79" s="579">
        <v>69</v>
      </c>
      <c r="B79" s="618">
        <f t="shared" si="3"/>
        <v>30.83</v>
      </c>
      <c r="C79" s="619"/>
      <c r="D79" s="498">
        <v>31100</v>
      </c>
      <c r="E79" s="584"/>
      <c r="F79" s="498">
        <f t="shared" si="4"/>
        <v>16558</v>
      </c>
      <c r="G79" s="581">
        <f t="shared" si="5"/>
        <v>12105</v>
      </c>
      <c r="H79" s="499">
        <v>95</v>
      </c>
    </row>
    <row r="80" spans="1:8" x14ac:dyDescent="0.2">
      <c r="A80" s="579">
        <v>70</v>
      </c>
      <c r="B80" s="618">
        <f t="shared" si="3"/>
        <v>30.85</v>
      </c>
      <c r="C80" s="619"/>
      <c r="D80" s="498">
        <v>31100</v>
      </c>
      <c r="E80" s="584"/>
      <c r="F80" s="498">
        <f t="shared" si="4"/>
        <v>16547</v>
      </c>
      <c r="G80" s="581">
        <f t="shared" si="5"/>
        <v>12097</v>
      </c>
      <c r="H80" s="499">
        <v>95</v>
      </c>
    </row>
    <row r="81" spans="1:8" x14ac:dyDescent="0.2">
      <c r="A81" s="579">
        <v>71</v>
      </c>
      <c r="B81" s="618">
        <f t="shared" si="3"/>
        <v>30.86</v>
      </c>
      <c r="C81" s="619"/>
      <c r="D81" s="498">
        <v>31100</v>
      </c>
      <c r="E81" s="584"/>
      <c r="F81" s="498">
        <f t="shared" si="4"/>
        <v>16542</v>
      </c>
      <c r="G81" s="581">
        <f t="shared" si="5"/>
        <v>12093</v>
      </c>
      <c r="H81" s="499">
        <v>95</v>
      </c>
    </row>
    <row r="82" spans="1:8" x14ac:dyDescent="0.2">
      <c r="A82" s="579">
        <v>72</v>
      </c>
      <c r="B82" s="618">
        <f t="shared" si="3"/>
        <v>30.88</v>
      </c>
      <c r="C82" s="619"/>
      <c r="D82" s="498">
        <v>31100</v>
      </c>
      <c r="E82" s="584"/>
      <c r="F82" s="498">
        <f t="shared" si="4"/>
        <v>16531</v>
      </c>
      <c r="G82" s="581">
        <f t="shared" si="5"/>
        <v>12085</v>
      </c>
      <c r="H82" s="499">
        <v>95</v>
      </c>
    </row>
    <row r="83" spans="1:8" x14ac:dyDescent="0.2">
      <c r="A83" s="579">
        <v>73</v>
      </c>
      <c r="B83" s="618">
        <f t="shared" si="3"/>
        <v>30.89</v>
      </c>
      <c r="C83" s="619"/>
      <c r="D83" s="498">
        <v>31100</v>
      </c>
      <c r="E83" s="584"/>
      <c r="F83" s="498">
        <f t="shared" si="4"/>
        <v>16526</v>
      </c>
      <c r="G83" s="581">
        <f t="shared" si="5"/>
        <v>12082</v>
      </c>
      <c r="H83" s="499">
        <v>95</v>
      </c>
    </row>
    <row r="84" spans="1:8" x14ac:dyDescent="0.2">
      <c r="A84" s="579">
        <v>74</v>
      </c>
      <c r="B84" s="618">
        <f t="shared" si="3"/>
        <v>30.91</v>
      </c>
      <c r="C84" s="619"/>
      <c r="D84" s="498">
        <v>31100</v>
      </c>
      <c r="E84" s="584"/>
      <c r="F84" s="498">
        <f t="shared" si="4"/>
        <v>16515</v>
      </c>
      <c r="G84" s="581">
        <f t="shared" si="5"/>
        <v>12074</v>
      </c>
      <c r="H84" s="499">
        <v>95</v>
      </c>
    </row>
    <row r="85" spans="1:8" x14ac:dyDescent="0.2">
      <c r="A85" s="579">
        <v>75</v>
      </c>
      <c r="B85" s="618">
        <f t="shared" si="3"/>
        <v>30.92</v>
      </c>
      <c r="C85" s="619"/>
      <c r="D85" s="498">
        <v>31100</v>
      </c>
      <c r="E85" s="584"/>
      <c r="F85" s="498">
        <f t="shared" si="4"/>
        <v>16510</v>
      </c>
      <c r="G85" s="581">
        <f t="shared" si="5"/>
        <v>12070</v>
      </c>
      <c r="H85" s="499">
        <v>95</v>
      </c>
    </row>
    <row r="86" spans="1:8" x14ac:dyDescent="0.2">
      <c r="A86" s="579">
        <v>76</v>
      </c>
      <c r="B86" s="618">
        <f t="shared" si="3"/>
        <v>30.94</v>
      </c>
      <c r="C86" s="619"/>
      <c r="D86" s="498">
        <v>31100</v>
      </c>
      <c r="E86" s="584"/>
      <c r="F86" s="498">
        <f t="shared" si="4"/>
        <v>16499</v>
      </c>
      <c r="G86" s="581">
        <f t="shared" si="5"/>
        <v>12062</v>
      </c>
      <c r="H86" s="499">
        <v>95</v>
      </c>
    </row>
    <row r="87" spans="1:8" x14ac:dyDescent="0.2">
      <c r="A87" s="579">
        <v>77</v>
      </c>
      <c r="B87" s="618">
        <f t="shared" si="3"/>
        <v>30.95</v>
      </c>
      <c r="C87" s="619"/>
      <c r="D87" s="498">
        <v>31100</v>
      </c>
      <c r="E87" s="584"/>
      <c r="F87" s="498">
        <f t="shared" si="4"/>
        <v>16494</v>
      </c>
      <c r="G87" s="581">
        <f t="shared" si="5"/>
        <v>12058</v>
      </c>
      <c r="H87" s="499">
        <v>95</v>
      </c>
    </row>
    <row r="88" spans="1:8" x14ac:dyDescent="0.2">
      <c r="A88" s="579">
        <v>78</v>
      </c>
      <c r="B88" s="618">
        <f t="shared" si="3"/>
        <v>30.97</v>
      </c>
      <c r="C88" s="619"/>
      <c r="D88" s="498">
        <v>31100</v>
      </c>
      <c r="E88" s="584"/>
      <c r="F88" s="498">
        <f t="shared" si="4"/>
        <v>16484</v>
      </c>
      <c r="G88" s="581">
        <f t="shared" si="5"/>
        <v>12050</v>
      </c>
      <c r="H88" s="499">
        <v>95</v>
      </c>
    </row>
    <row r="89" spans="1:8" x14ac:dyDescent="0.2">
      <c r="A89" s="579">
        <v>79</v>
      </c>
      <c r="B89" s="618">
        <f t="shared" si="3"/>
        <v>30.98</v>
      </c>
      <c r="C89" s="619"/>
      <c r="D89" s="498">
        <v>31100</v>
      </c>
      <c r="E89" s="584"/>
      <c r="F89" s="498">
        <f t="shared" si="4"/>
        <v>16478</v>
      </c>
      <c r="G89" s="581">
        <f t="shared" si="5"/>
        <v>12046</v>
      </c>
      <c r="H89" s="499">
        <v>95</v>
      </c>
    </row>
    <row r="90" spans="1:8" x14ac:dyDescent="0.2">
      <c r="A90" s="579">
        <v>80</v>
      </c>
      <c r="B90" s="618">
        <f t="shared" si="3"/>
        <v>31</v>
      </c>
      <c r="C90" s="619"/>
      <c r="D90" s="498">
        <v>31100</v>
      </c>
      <c r="E90" s="584"/>
      <c r="F90" s="498">
        <f t="shared" si="4"/>
        <v>16468</v>
      </c>
      <c r="G90" s="581">
        <f t="shared" si="5"/>
        <v>12039</v>
      </c>
      <c r="H90" s="499">
        <v>95</v>
      </c>
    </row>
    <row r="91" spans="1:8" x14ac:dyDescent="0.2">
      <c r="A91" s="579">
        <v>81</v>
      </c>
      <c r="B91" s="618">
        <f t="shared" si="3"/>
        <v>31.01</v>
      </c>
      <c r="C91" s="619"/>
      <c r="D91" s="498">
        <v>31100</v>
      </c>
      <c r="E91" s="584"/>
      <c r="F91" s="498">
        <f t="shared" si="4"/>
        <v>16462</v>
      </c>
      <c r="G91" s="581">
        <f t="shared" si="5"/>
        <v>12035</v>
      </c>
      <c r="H91" s="499">
        <v>95</v>
      </c>
    </row>
    <row r="92" spans="1:8" x14ac:dyDescent="0.2">
      <c r="A92" s="579">
        <v>82</v>
      </c>
      <c r="B92" s="618">
        <f t="shared" si="3"/>
        <v>31.02</v>
      </c>
      <c r="C92" s="619"/>
      <c r="D92" s="498">
        <v>31100</v>
      </c>
      <c r="E92" s="584"/>
      <c r="F92" s="498">
        <f t="shared" si="4"/>
        <v>16457</v>
      </c>
      <c r="G92" s="581">
        <f t="shared" si="5"/>
        <v>12031</v>
      </c>
      <c r="H92" s="499">
        <v>95</v>
      </c>
    </row>
    <row r="93" spans="1:8" x14ac:dyDescent="0.2">
      <c r="A93" s="579">
        <v>83</v>
      </c>
      <c r="B93" s="618">
        <f t="shared" si="3"/>
        <v>31.04</v>
      </c>
      <c r="C93" s="619"/>
      <c r="D93" s="498">
        <v>31100</v>
      </c>
      <c r="E93" s="584"/>
      <c r="F93" s="498">
        <f t="shared" si="4"/>
        <v>16447</v>
      </c>
      <c r="G93" s="581">
        <f t="shared" si="5"/>
        <v>12023</v>
      </c>
      <c r="H93" s="499">
        <v>95</v>
      </c>
    </row>
    <row r="94" spans="1:8" x14ac:dyDescent="0.2">
      <c r="A94" s="579">
        <v>84</v>
      </c>
      <c r="B94" s="618">
        <f t="shared" si="3"/>
        <v>31.05</v>
      </c>
      <c r="C94" s="619"/>
      <c r="D94" s="498">
        <v>31100</v>
      </c>
      <c r="E94" s="584"/>
      <c r="F94" s="498">
        <f t="shared" si="4"/>
        <v>16441</v>
      </c>
      <c r="G94" s="581">
        <f t="shared" si="5"/>
        <v>12019</v>
      </c>
      <c r="H94" s="499">
        <v>95</v>
      </c>
    </row>
    <row r="95" spans="1:8" x14ac:dyDescent="0.2">
      <c r="A95" s="579">
        <v>85</v>
      </c>
      <c r="B95" s="618">
        <f t="shared" si="3"/>
        <v>31.06</v>
      </c>
      <c r="C95" s="619"/>
      <c r="D95" s="498">
        <v>31100</v>
      </c>
      <c r="E95" s="584"/>
      <c r="F95" s="498">
        <f t="shared" si="4"/>
        <v>16436</v>
      </c>
      <c r="G95" s="581">
        <f t="shared" si="5"/>
        <v>12015</v>
      </c>
      <c r="H95" s="499">
        <v>95</v>
      </c>
    </row>
    <row r="96" spans="1:8" x14ac:dyDescent="0.2">
      <c r="A96" s="579">
        <v>86</v>
      </c>
      <c r="B96" s="618">
        <f t="shared" si="3"/>
        <v>31.08</v>
      </c>
      <c r="C96" s="619"/>
      <c r="D96" s="498">
        <v>31100</v>
      </c>
      <c r="E96" s="584"/>
      <c r="F96" s="498">
        <f t="shared" si="4"/>
        <v>16426</v>
      </c>
      <c r="G96" s="581">
        <f t="shared" si="5"/>
        <v>12008</v>
      </c>
      <c r="H96" s="499">
        <v>95</v>
      </c>
    </row>
    <row r="97" spans="1:8" x14ac:dyDescent="0.2">
      <c r="A97" s="579">
        <v>87</v>
      </c>
      <c r="B97" s="618">
        <f t="shared" si="3"/>
        <v>31.09</v>
      </c>
      <c r="C97" s="619"/>
      <c r="D97" s="498">
        <v>31100</v>
      </c>
      <c r="E97" s="584"/>
      <c r="F97" s="498">
        <f t="shared" si="4"/>
        <v>16420</v>
      </c>
      <c r="G97" s="581">
        <f t="shared" si="5"/>
        <v>12004</v>
      </c>
      <c r="H97" s="499">
        <v>95</v>
      </c>
    </row>
    <row r="98" spans="1:8" x14ac:dyDescent="0.2">
      <c r="A98" s="579">
        <v>88</v>
      </c>
      <c r="B98" s="618">
        <f t="shared" si="3"/>
        <v>31.1</v>
      </c>
      <c r="C98" s="619"/>
      <c r="D98" s="498">
        <v>31100</v>
      </c>
      <c r="E98" s="584"/>
      <c r="F98" s="498">
        <f t="shared" si="4"/>
        <v>16415</v>
      </c>
      <c r="G98" s="581">
        <f t="shared" si="5"/>
        <v>12000</v>
      </c>
      <c r="H98" s="499">
        <v>95</v>
      </c>
    </row>
    <row r="99" spans="1:8" x14ac:dyDescent="0.2">
      <c r="A99" s="579">
        <v>89</v>
      </c>
      <c r="B99" s="618">
        <f t="shared" si="3"/>
        <v>31.12</v>
      </c>
      <c r="C99" s="619"/>
      <c r="D99" s="498">
        <v>31100</v>
      </c>
      <c r="E99" s="584"/>
      <c r="F99" s="498">
        <f t="shared" si="4"/>
        <v>16405</v>
      </c>
      <c r="G99" s="581">
        <f t="shared" si="5"/>
        <v>11992</v>
      </c>
      <c r="H99" s="499">
        <v>95</v>
      </c>
    </row>
    <row r="100" spans="1:8" x14ac:dyDescent="0.2">
      <c r="A100" s="579">
        <v>90</v>
      </c>
      <c r="B100" s="618">
        <f t="shared" si="3"/>
        <v>31.13</v>
      </c>
      <c r="C100" s="619"/>
      <c r="D100" s="498">
        <v>31100</v>
      </c>
      <c r="E100" s="584"/>
      <c r="F100" s="498">
        <f t="shared" si="4"/>
        <v>16399</v>
      </c>
      <c r="G100" s="581">
        <f t="shared" si="5"/>
        <v>11988</v>
      </c>
      <c r="H100" s="499">
        <v>95</v>
      </c>
    </row>
    <row r="101" spans="1:8" x14ac:dyDescent="0.2">
      <c r="A101" s="579">
        <v>91</v>
      </c>
      <c r="B101" s="618">
        <f t="shared" si="3"/>
        <v>31.14</v>
      </c>
      <c r="C101" s="619"/>
      <c r="D101" s="498">
        <v>31100</v>
      </c>
      <c r="E101" s="584"/>
      <c r="F101" s="498">
        <f t="shared" si="4"/>
        <v>16394</v>
      </c>
      <c r="G101" s="581">
        <f t="shared" si="5"/>
        <v>11985</v>
      </c>
      <c r="H101" s="499">
        <v>95</v>
      </c>
    </row>
    <row r="102" spans="1:8" x14ac:dyDescent="0.2">
      <c r="A102" s="579">
        <v>92</v>
      </c>
      <c r="B102" s="618">
        <f t="shared" si="3"/>
        <v>31.15</v>
      </c>
      <c r="C102" s="619"/>
      <c r="D102" s="498">
        <v>31100</v>
      </c>
      <c r="E102" s="584"/>
      <c r="F102" s="498">
        <f t="shared" si="4"/>
        <v>16389</v>
      </c>
      <c r="G102" s="581">
        <f t="shared" si="5"/>
        <v>11981</v>
      </c>
      <c r="H102" s="499">
        <v>95</v>
      </c>
    </row>
    <row r="103" spans="1:8" x14ac:dyDescent="0.2">
      <c r="A103" s="579">
        <v>93</v>
      </c>
      <c r="B103" s="618">
        <f t="shared" si="3"/>
        <v>31.17</v>
      </c>
      <c r="C103" s="619"/>
      <c r="D103" s="498">
        <v>31100</v>
      </c>
      <c r="E103" s="584"/>
      <c r="F103" s="498">
        <f t="shared" si="4"/>
        <v>16378</v>
      </c>
      <c r="G103" s="581">
        <f t="shared" si="5"/>
        <v>11973</v>
      </c>
      <c r="H103" s="499">
        <v>95</v>
      </c>
    </row>
    <row r="104" spans="1:8" x14ac:dyDescent="0.2">
      <c r="A104" s="579">
        <v>94</v>
      </c>
      <c r="B104" s="618">
        <f t="shared" si="3"/>
        <v>31.18</v>
      </c>
      <c r="C104" s="619"/>
      <c r="D104" s="498">
        <v>31100</v>
      </c>
      <c r="E104" s="584"/>
      <c r="F104" s="498">
        <f t="shared" si="4"/>
        <v>16373</v>
      </c>
      <c r="G104" s="581">
        <f t="shared" si="5"/>
        <v>11969</v>
      </c>
      <c r="H104" s="499">
        <v>95</v>
      </c>
    </row>
    <row r="105" spans="1:8" x14ac:dyDescent="0.2">
      <c r="A105" s="579">
        <v>95</v>
      </c>
      <c r="B105" s="618">
        <f t="shared" si="3"/>
        <v>31.19</v>
      </c>
      <c r="C105" s="619"/>
      <c r="D105" s="498">
        <v>31100</v>
      </c>
      <c r="E105" s="584"/>
      <c r="F105" s="498">
        <f t="shared" si="4"/>
        <v>16368</v>
      </c>
      <c r="G105" s="581">
        <f t="shared" si="5"/>
        <v>11965</v>
      </c>
      <c r="H105" s="499">
        <v>95</v>
      </c>
    </row>
    <row r="106" spans="1:8" x14ac:dyDescent="0.2">
      <c r="A106" s="579">
        <v>96</v>
      </c>
      <c r="B106" s="618">
        <f t="shared" si="3"/>
        <v>31.2</v>
      </c>
      <c r="C106" s="619"/>
      <c r="D106" s="498">
        <v>31100</v>
      </c>
      <c r="E106" s="584"/>
      <c r="F106" s="498">
        <f t="shared" si="4"/>
        <v>16363</v>
      </c>
      <c r="G106" s="581">
        <f t="shared" si="5"/>
        <v>11962</v>
      </c>
      <c r="H106" s="499">
        <v>95</v>
      </c>
    </row>
    <row r="107" spans="1:8" x14ac:dyDescent="0.2">
      <c r="A107" s="579">
        <v>97</v>
      </c>
      <c r="B107" s="618">
        <f t="shared" si="3"/>
        <v>31.21</v>
      </c>
      <c r="C107" s="619"/>
      <c r="D107" s="498">
        <v>31100</v>
      </c>
      <c r="E107" s="584"/>
      <c r="F107" s="498">
        <f t="shared" si="4"/>
        <v>16357</v>
      </c>
      <c r="G107" s="581">
        <f t="shared" si="5"/>
        <v>11958</v>
      </c>
      <c r="H107" s="499">
        <v>95</v>
      </c>
    </row>
    <row r="108" spans="1:8" x14ac:dyDescent="0.2">
      <c r="A108" s="579">
        <v>98</v>
      </c>
      <c r="B108" s="618">
        <f t="shared" si="3"/>
        <v>31.22</v>
      </c>
      <c r="C108" s="619"/>
      <c r="D108" s="498">
        <v>31100</v>
      </c>
      <c r="E108" s="584"/>
      <c r="F108" s="498">
        <f t="shared" si="4"/>
        <v>16352</v>
      </c>
      <c r="G108" s="581">
        <f t="shared" si="5"/>
        <v>11954</v>
      </c>
      <c r="H108" s="499">
        <v>95</v>
      </c>
    </row>
    <row r="109" spans="1:8" x14ac:dyDescent="0.2">
      <c r="A109" s="579">
        <v>99</v>
      </c>
      <c r="B109" s="618">
        <f t="shared" si="3"/>
        <v>31.24</v>
      </c>
      <c r="C109" s="619"/>
      <c r="D109" s="498">
        <v>31100</v>
      </c>
      <c r="E109" s="584"/>
      <c r="F109" s="498">
        <f t="shared" si="4"/>
        <v>16342</v>
      </c>
      <c r="G109" s="581">
        <f t="shared" si="5"/>
        <v>11946</v>
      </c>
      <c r="H109" s="499">
        <v>95</v>
      </c>
    </row>
    <row r="110" spans="1:8" x14ac:dyDescent="0.2">
      <c r="A110" s="579">
        <v>100</v>
      </c>
      <c r="B110" s="618">
        <f t="shared" si="3"/>
        <v>31.25</v>
      </c>
      <c r="C110" s="619"/>
      <c r="D110" s="498">
        <v>31100</v>
      </c>
      <c r="E110" s="584"/>
      <c r="F110" s="498">
        <f t="shared" si="4"/>
        <v>16337</v>
      </c>
      <c r="G110" s="581">
        <f t="shared" si="5"/>
        <v>11942</v>
      </c>
      <c r="H110" s="499">
        <v>95</v>
      </c>
    </row>
    <row r="111" spans="1:8" x14ac:dyDescent="0.2">
      <c r="A111" s="579">
        <v>101</v>
      </c>
      <c r="B111" s="618">
        <f t="shared" si="3"/>
        <v>31.26</v>
      </c>
      <c r="C111" s="619"/>
      <c r="D111" s="498">
        <v>31100</v>
      </c>
      <c r="E111" s="584"/>
      <c r="F111" s="498">
        <f t="shared" si="4"/>
        <v>16331</v>
      </c>
      <c r="G111" s="581">
        <f t="shared" si="5"/>
        <v>11939</v>
      </c>
      <c r="H111" s="499">
        <v>95</v>
      </c>
    </row>
    <row r="112" spans="1:8" x14ac:dyDescent="0.2">
      <c r="A112" s="579">
        <v>102</v>
      </c>
      <c r="B112" s="618">
        <f t="shared" si="3"/>
        <v>31.27</v>
      </c>
      <c r="C112" s="619"/>
      <c r="D112" s="498">
        <v>31100</v>
      </c>
      <c r="E112" s="584"/>
      <c r="F112" s="498">
        <f t="shared" si="4"/>
        <v>16326</v>
      </c>
      <c r="G112" s="581">
        <f t="shared" si="5"/>
        <v>11935</v>
      </c>
      <c r="H112" s="499">
        <v>95</v>
      </c>
    </row>
    <row r="113" spans="1:8" x14ac:dyDescent="0.2">
      <c r="A113" s="579">
        <v>103</v>
      </c>
      <c r="B113" s="618">
        <f t="shared" si="3"/>
        <v>31.28</v>
      </c>
      <c r="C113" s="619"/>
      <c r="D113" s="498">
        <v>31100</v>
      </c>
      <c r="E113" s="584"/>
      <c r="F113" s="498">
        <f t="shared" si="4"/>
        <v>16321</v>
      </c>
      <c r="G113" s="581">
        <f t="shared" si="5"/>
        <v>11931</v>
      </c>
      <c r="H113" s="499">
        <v>95</v>
      </c>
    </row>
    <row r="114" spans="1:8" x14ac:dyDescent="0.2">
      <c r="A114" s="579">
        <v>104</v>
      </c>
      <c r="B114" s="618">
        <f t="shared" si="3"/>
        <v>31.29</v>
      </c>
      <c r="C114" s="619"/>
      <c r="D114" s="498">
        <v>31100</v>
      </c>
      <c r="E114" s="584"/>
      <c r="F114" s="498">
        <f t="shared" si="4"/>
        <v>16316</v>
      </c>
      <c r="G114" s="581">
        <f t="shared" si="5"/>
        <v>11927</v>
      </c>
      <c r="H114" s="499">
        <v>95</v>
      </c>
    </row>
    <row r="115" spans="1:8" x14ac:dyDescent="0.2">
      <c r="A115" s="579">
        <v>105</v>
      </c>
      <c r="B115" s="618">
        <f t="shared" si="3"/>
        <v>31.3</v>
      </c>
      <c r="C115" s="619"/>
      <c r="D115" s="498">
        <v>31100</v>
      </c>
      <c r="E115" s="584"/>
      <c r="F115" s="498">
        <f t="shared" si="4"/>
        <v>16311</v>
      </c>
      <c r="G115" s="581">
        <f t="shared" si="5"/>
        <v>11923</v>
      </c>
      <c r="H115" s="499">
        <v>95</v>
      </c>
    </row>
    <row r="116" spans="1:8" x14ac:dyDescent="0.2">
      <c r="A116" s="579">
        <v>106</v>
      </c>
      <c r="B116" s="618">
        <f t="shared" si="3"/>
        <v>31.31</v>
      </c>
      <c r="C116" s="619"/>
      <c r="D116" s="498">
        <v>31100</v>
      </c>
      <c r="E116" s="584"/>
      <c r="F116" s="498">
        <f t="shared" si="4"/>
        <v>16306</v>
      </c>
      <c r="G116" s="581">
        <f t="shared" si="5"/>
        <v>11920</v>
      </c>
      <c r="H116" s="499">
        <v>95</v>
      </c>
    </row>
    <row r="117" spans="1:8" x14ac:dyDescent="0.2">
      <c r="A117" s="579">
        <v>107</v>
      </c>
      <c r="B117" s="618">
        <f t="shared" si="3"/>
        <v>31.32</v>
      </c>
      <c r="C117" s="619"/>
      <c r="D117" s="498">
        <v>31100</v>
      </c>
      <c r="E117" s="584"/>
      <c r="F117" s="498">
        <f t="shared" si="4"/>
        <v>16300</v>
      </c>
      <c r="G117" s="581">
        <f t="shared" si="5"/>
        <v>11916</v>
      </c>
      <c r="H117" s="499">
        <v>95</v>
      </c>
    </row>
    <row r="118" spans="1:8" x14ac:dyDescent="0.2">
      <c r="A118" s="579">
        <v>108</v>
      </c>
      <c r="B118" s="618">
        <f t="shared" si="3"/>
        <v>31.33</v>
      </c>
      <c r="C118" s="619"/>
      <c r="D118" s="498">
        <v>31100</v>
      </c>
      <c r="E118" s="584"/>
      <c r="F118" s="498">
        <f t="shared" si="4"/>
        <v>16295</v>
      </c>
      <c r="G118" s="581">
        <f t="shared" si="5"/>
        <v>11912</v>
      </c>
      <c r="H118" s="499">
        <v>95</v>
      </c>
    </row>
    <row r="119" spans="1:8" x14ac:dyDescent="0.2">
      <c r="A119" s="579">
        <v>109</v>
      </c>
      <c r="B119" s="618">
        <f t="shared" si="3"/>
        <v>31.34</v>
      </c>
      <c r="C119" s="619"/>
      <c r="D119" s="498">
        <v>31100</v>
      </c>
      <c r="E119" s="584"/>
      <c r="F119" s="498">
        <f t="shared" si="4"/>
        <v>16290</v>
      </c>
      <c r="G119" s="581">
        <f t="shared" si="5"/>
        <v>11908</v>
      </c>
      <c r="H119" s="499">
        <v>95</v>
      </c>
    </row>
    <row r="120" spans="1:8" x14ac:dyDescent="0.2">
      <c r="A120" s="579">
        <v>110</v>
      </c>
      <c r="B120" s="618">
        <f t="shared" si="3"/>
        <v>31.35</v>
      </c>
      <c r="C120" s="619"/>
      <c r="D120" s="498">
        <v>31100</v>
      </c>
      <c r="E120" s="584"/>
      <c r="F120" s="498">
        <f t="shared" si="4"/>
        <v>16285</v>
      </c>
      <c r="G120" s="581">
        <f t="shared" si="5"/>
        <v>11904</v>
      </c>
      <c r="H120" s="499">
        <v>95</v>
      </c>
    </row>
    <row r="121" spans="1:8" x14ac:dyDescent="0.2">
      <c r="A121" s="579">
        <v>111</v>
      </c>
      <c r="B121" s="618">
        <f t="shared" si="3"/>
        <v>31.36</v>
      </c>
      <c r="C121" s="619"/>
      <c r="D121" s="498">
        <v>31100</v>
      </c>
      <c r="E121" s="584"/>
      <c r="F121" s="498">
        <f t="shared" si="4"/>
        <v>16280</v>
      </c>
      <c r="G121" s="581">
        <f t="shared" si="5"/>
        <v>11901</v>
      </c>
      <c r="H121" s="499">
        <v>95</v>
      </c>
    </row>
    <row r="122" spans="1:8" x14ac:dyDescent="0.2">
      <c r="A122" s="579">
        <v>112</v>
      </c>
      <c r="B122" s="618">
        <f t="shared" si="3"/>
        <v>31.37</v>
      </c>
      <c r="C122" s="619"/>
      <c r="D122" s="498">
        <v>31100</v>
      </c>
      <c r="E122" s="584"/>
      <c r="F122" s="498">
        <f t="shared" si="4"/>
        <v>16275</v>
      </c>
      <c r="G122" s="581">
        <f t="shared" si="5"/>
        <v>11897</v>
      </c>
      <c r="H122" s="499">
        <v>95</v>
      </c>
    </row>
    <row r="123" spans="1:8" x14ac:dyDescent="0.2">
      <c r="A123" s="579">
        <v>113</v>
      </c>
      <c r="B123" s="618">
        <f t="shared" si="3"/>
        <v>31.38</v>
      </c>
      <c r="C123" s="619"/>
      <c r="D123" s="498">
        <v>31100</v>
      </c>
      <c r="E123" s="584"/>
      <c r="F123" s="498">
        <f t="shared" si="4"/>
        <v>16269</v>
      </c>
      <c r="G123" s="581">
        <f t="shared" si="5"/>
        <v>11893</v>
      </c>
      <c r="H123" s="499">
        <v>95</v>
      </c>
    </row>
    <row r="124" spans="1:8" x14ac:dyDescent="0.2">
      <c r="A124" s="579">
        <v>114</v>
      </c>
      <c r="B124" s="618">
        <f t="shared" si="3"/>
        <v>31.39</v>
      </c>
      <c r="C124" s="619"/>
      <c r="D124" s="498">
        <v>31100</v>
      </c>
      <c r="E124" s="584"/>
      <c r="F124" s="498">
        <f t="shared" si="4"/>
        <v>16264</v>
      </c>
      <c r="G124" s="581">
        <f t="shared" si="5"/>
        <v>11889</v>
      </c>
      <c r="H124" s="499">
        <v>95</v>
      </c>
    </row>
    <row r="125" spans="1:8" x14ac:dyDescent="0.2">
      <c r="A125" s="579">
        <v>115</v>
      </c>
      <c r="B125" s="618">
        <f t="shared" si="3"/>
        <v>31.4</v>
      </c>
      <c r="C125" s="619"/>
      <c r="D125" s="498">
        <v>31100</v>
      </c>
      <c r="E125" s="584"/>
      <c r="F125" s="498">
        <f t="shared" si="4"/>
        <v>16259</v>
      </c>
      <c r="G125" s="581">
        <f t="shared" si="5"/>
        <v>11885</v>
      </c>
      <c r="H125" s="499">
        <v>95</v>
      </c>
    </row>
    <row r="126" spans="1:8" x14ac:dyDescent="0.2">
      <c r="A126" s="579">
        <v>116</v>
      </c>
      <c r="B126" s="618">
        <f t="shared" si="3"/>
        <v>31.41</v>
      </c>
      <c r="C126" s="619"/>
      <c r="D126" s="498">
        <v>31100</v>
      </c>
      <c r="E126" s="584"/>
      <c r="F126" s="498">
        <f t="shared" si="4"/>
        <v>16254</v>
      </c>
      <c r="G126" s="581">
        <f t="shared" si="5"/>
        <v>11882</v>
      </c>
      <c r="H126" s="499">
        <v>95</v>
      </c>
    </row>
    <row r="127" spans="1:8" x14ac:dyDescent="0.2">
      <c r="A127" s="579">
        <v>117</v>
      </c>
      <c r="B127" s="618">
        <f t="shared" si="3"/>
        <v>31.42</v>
      </c>
      <c r="C127" s="619"/>
      <c r="D127" s="498">
        <v>31100</v>
      </c>
      <c r="E127" s="584"/>
      <c r="F127" s="498">
        <f t="shared" si="4"/>
        <v>16249</v>
      </c>
      <c r="G127" s="581">
        <f t="shared" si="5"/>
        <v>11878</v>
      </c>
      <c r="H127" s="499">
        <v>95</v>
      </c>
    </row>
    <row r="128" spans="1:8" x14ac:dyDescent="0.2">
      <c r="A128" s="579">
        <v>118</v>
      </c>
      <c r="B128" s="618">
        <f t="shared" si="3"/>
        <v>31.43</v>
      </c>
      <c r="C128" s="619"/>
      <c r="D128" s="498">
        <v>31100</v>
      </c>
      <c r="E128" s="584"/>
      <c r="F128" s="498">
        <f t="shared" si="4"/>
        <v>16244</v>
      </c>
      <c r="G128" s="581">
        <f t="shared" si="5"/>
        <v>11874</v>
      </c>
      <c r="H128" s="499">
        <v>95</v>
      </c>
    </row>
    <row r="129" spans="1:8" x14ac:dyDescent="0.2">
      <c r="A129" s="579">
        <v>119</v>
      </c>
      <c r="B129" s="618">
        <f t="shared" si="3"/>
        <v>31.44</v>
      </c>
      <c r="C129" s="619"/>
      <c r="D129" s="498">
        <v>31100</v>
      </c>
      <c r="E129" s="584"/>
      <c r="F129" s="498">
        <f t="shared" si="4"/>
        <v>16239</v>
      </c>
      <c r="G129" s="581">
        <f t="shared" si="5"/>
        <v>11870</v>
      </c>
      <c r="H129" s="499">
        <v>95</v>
      </c>
    </row>
    <row r="130" spans="1:8" x14ac:dyDescent="0.2">
      <c r="A130" s="579">
        <v>120</v>
      </c>
      <c r="B130" s="618">
        <f t="shared" si="3"/>
        <v>31.45</v>
      </c>
      <c r="C130" s="619"/>
      <c r="D130" s="498">
        <v>31100</v>
      </c>
      <c r="E130" s="584"/>
      <c r="F130" s="498">
        <f t="shared" si="4"/>
        <v>16233</v>
      </c>
      <c r="G130" s="581">
        <f t="shared" si="5"/>
        <v>11866</v>
      </c>
      <c r="H130" s="499">
        <v>95</v>
      </c>
    </row>
    <row r="131" spans="1:8" x14ac:dyDescent="0.2">
      <c r="A131" s="579">
        <v>121</v>
      </c>
      <c r="B131" s="618">
        <f t="shared" si="3"/>
        <v>31.46</v>
      </c>
      <c r="C131" s="619"/>
      <c r="D131" s="498">
        <v>31100</v>
      </c>
      <c r="E131" s="584"/>
      <c r="F131" s="498">
        <f t="shared" si="4"/>
        <v>16228</v>
      </c>
      <c r="G131" s="581">
        <f t="shared" si="5"/>
        <v>11863</v>
      </c>
      <c r="H131" s="499">
        <v>95</v>
      </c>
    </row>
    <row r="132" spans="1:8" x14ac:dyDescent="0.2">
      <c r="A132" s="579">
        <v>122</v>
      </c>
      <c r="B132" s="618">
        <f t="shared" si="3"/>
        <v>31.47</v>
      </c>
      <c r="C132" s="619"/>
      <c r="D132" s="498">
        <v>31100</v>
      </c>
      <c r="E132" s="584"/>
      <c r="F132" s="498">
        <f t="shared" si="4"/>
        <v>16223</v>
      </c>
      <c r="G132" s="581">
        <f t="shared" si="5"/>
        <v>11859</v>
      </c>
      <c r="H132" s="499">
        <v>95</v>
      </c>
    </row>
    <row r="133" spans="1:8" x14ac:dyDescent="0.2">
      <c r="A133" s="579">
        <v>123</v>
      </c>
      <c r="B133" s="618">
        <f t="shared" si="3"/>
        <v>31.48</v>
      </c>
      <c r="C133" s="619"/>
      <c r="D133" s="498">
        <v>31100</v>
      </c>
      <c r="E133" s="584"/>
      <c r="F133" s="498">
        <f t="shared" si="4"/>
        <v>16218</v>
      </c>
      <c r="G133" s="581">
        <f t="shared" si="5"/>
        <v>11855</v>
      </c>
      <c r="H133" s="499">
        <v>95</v>
      </c>
    </row>
    <row r="134" spans="1:8" x14ac:dyDescent="0.2">
      <c r="A134" s="579">
        <v>124</v>
      </c>
      <c r="B134" s="618">
        <f t="shared" si="3"/>
        <v>31.49</v>
      </c>
      <c r="C134" s="619"/>
      <c r="D134" s="498">
        <v>31100</v>
      </c>
      <c r="E134" s="584"/>
      <c r="F134" s="498">
        <f t="shared" si="4"/>
        <v>16213</v>
      </c>
      <c r="G134" s="581">
        <f t="shared" si="5"/>
        <v>11851</v>
      </c>
      <c r="H134" s="499">
        <v>95</v>
      </c>
    </row>
    <row r="135" spans="1:8" x14ac:dyDescent="0.2">
      <c r="A135" s="579">
        <v>125</v>
      </c>
      <c r="B135" s="618">
        <f t="shared" si="3"/>
        <v>31.5</v>
      </c>
      <c r="C135" s="619"/>
      <c r="D135" s="498">
        <v>31100</v>
      </c>
      <c r="E135" s="584"/>
      <c r="F135" s="498">
        <f t="shared" si="4"/>
        <v>16208</v>
      </c>
      <c r="G135" s="581">
        <f t="shared" si="5"/>
        <v>11848</v>
      </c>
      <c r="H135" s="499">
        <v>95</v>
      </c>
    </row>
    <row r="136" spans="1:8" x14ac:dyDescent="0.2">
      <c r="A136" s="579">
        <v>126</v>
      </c>
      <c r="B136" s="618">
        <f t="shared" si="3"/>
        <v>31.51</v>
      </c>
      <c r="C136" s="619"/>
      <c r="D136" s="498">
        <v>31100</v>
      </c>
      <c r="E136" s="584"/>
      <c r="F136" s="498">
        <f t="shared" si="4"/>
        <v>16203</v>
      </c>
      <c r="G136" s="581">
        <f t="shared" si="5"/>
        <v>11844</v>
      </c>
      <c r="H136" s="499">
        <v>95</v>
      </c>
    </row>
    <row r="137" spans="1:8" x14ac:dyDescent="0.2">
      <c r="A137" s="579">
        <v>127</v>
      </c>
      <c r="B137" s="618">
        <f t="shared" si="3"/>
        <v>31.51</v>
      </c>
      <c r="C137" s="619"/>
      <c r="D137" s="498">
        <v>31100</v>
      </c>
      <c r="E137" s="584"/>
      <c r="F137" s="498">
        <f t="shared" si="4"/>
        <v>16203</v>
      </c>
      <c r="G137" s="581">
        <f t="shared" si="5"/>
        <v>11844</v>
      </c>
      <c r="H137" s="499">
        <v>95</v>
      </c>
    </row>
    <row r="138" spans="1:8" x14ac:dyDescent="0.2">
      <c r="A138" s="579">
        <v>128</v>
      </c>
      <c r="B138" s="618">
        <f t="shared" si="3"/>
        <v>31.52</v>
      </c>
      <c r="C138" s="619"/>
      <c r="D138" s="498">
        <v>31100</v>
      </c>
      <c r="E138" s="584"/>
      <c r="F138" s="498">
        <f t="shared" si="4"/>
        <v>16198</v>
      </c>
      <c r="G138" s="581">
        <f t="shared" si="5"/>
        <v>11840</v>
      </c>
      <c r="H138" s="499">
        <v>95</v>
      </c>
    </row>
    <row r="139" spans="1:8" x14ac:dyDescent="0.2">
      <c r="A139" s="579">
        <v>129</v>
      </c>
      <c r="B139" s="618">
        <f t="shared" ref="B139:B202" si="6">ROUND(1.12233*LN(A139)+26.078,2)</f>
        <v>31.53</v>
      </c>
      <c r="C139" s="619"/>
      <c r="D139" s="498">
        <v>31100</v>
      </c>
      <c r="E139" s="584"/>
      <c r="F139" s="498">
        <f t="shared" si="4"/>
        <v>16192</v>
      </c>
      <c r="G139" s="581">
        <f t="shared" si="5"/>
        <v>11836</v>
      </c>
      <c r="H139" s="499">
        <v>95</v>
      </c>
    </row>
    <row r="140" spans="1:8" x14ac:dyDescent="0.2">
      <c r="A140" s="579">
        <v>130</v>
      </c>
      <c r="B140" s="618">
        <f t="shared" si="6"/>
        <v>31.54</v>
      </c>
      <c r="C140" s="619"/>
      <c r="D140" s="498">
        <v>31100</v>
      </c>
      <c r="E140" s="584"/>
      <c r="F140" s="498">
        <f t="shared" ref="F140:F203" si="7">ROUND(12*1.36*(1/B140*D140)+H140,0)</f>
        <v>16187</v>
      </c>
      <c r="G140" s="581">
        <f t="shared" ref="G140:G203" si="8">ROUND(12*(1/B140*D140),0)</f>
        <v>11833</v>
      </c>
      <c r="H140" s="499">
        <v>95</v>
      </c>
    </row>
    <row r="141" spans="1:8" x14ac:dyDescent="0.2">
      <c r="A141" s="579">
        <v>131</v>
      </c>
      <c r="B141" s="618">
        <f t="shared" si="6"/>
        <v>31.55</v>
      </c>
      <c r="C141" s="619"/>
      <c r="D141" s="498">
        <v>31100</v>
      </c>
      <c r="E141" s="584"/>
      <c r="F141" s="498">
        <f t="shared" si="7"/>
        <v>16182</v>
      </c>
      <c r="G141" s="581">
        <f t="shared" si="8"/>
        <v>11829</v>
      </c>
      <c r="H141" s="499">
        <v>95</v>
      </c>
    </row>
    <row r="142" spans="1:8" x14ac:dyDescent="0.2">
      <c r="A142" s="579">
        <v>132</v>
      </c>
      <c r="B142" s="618">
        <f t="shared" si="6"/>
        <v>31.56</v>
      </c>
      <c r="C142" s="619"/>
      <c r="D142" s="498">
        <v>31100</v>
      </c>
      <c r="E142" s="584"/>
      <c r="F142" s="498">
        <f t="shared" si="7"/>
        <v>16177</v>
      </c>
      <c r="G142" s="581">
        <f t="shared" si="8"/>
        <v>11825</v>
      </c>
      <c r="H142" s="499">
        <v>95</v>
      </c>
    </row>
    <row r="143" spans="1:8" x14ac:dyDescent="0.2">
      <c r="A143" s="579">
        <v>133</v>
      </c>
      <c r="B143" s="618">
        <f t="shared" si="6"/>
        <v>31.57</v>
      </c>
      <c r="C143" s="619"/>
      <c r="D143" s="498">
        <v>31100</v>
      </c>
      <c r="E143" s="584"/>
      <c r="F143" s="498">
        <f t="shared" si="7"/>
        <v>16172</v>
      </c>
      <c r="G143" s="581">
        <f t="shared" si="8"/>
        <v>11821</v>
      </c>
      <c r="H143" s="499">
        <v>95</v>
      </c>
    </row>
    <row r="144" spans="1:8" x14ac:dyDescent="0.2">
      <c r="A144" s="579">
        <v>134</v>
      </c>
      <c r="B144" s="618">
        <f t="shared" si="6"/>
        <v>31.57</v>
      </c>
      <c r="C144" s="619"/>
      <c r="D144" s="498">
        <v>31100</v>
      </c>
      <c r="E144" s="584"/>
      <c r="F144" s="498">
        <f t="shared" si="7"/>
        <v>16172</v>
      </c>
      <c r="G144" s="581">
        <f t="shared" si="8"/>
        <v>11821</v>
      </c>
      <c r="H144" s="499">
        <v>95</v>
      </c>
    </row>
    <row r="145" spans="1:8" x14ac:dyDescent="0.2">
      <c r="A145" s="579">
        <v>135</v>
      </c>
      <c r="B145" s="618">
        <f t="shared" si="6"/>
        <v>31.58</v>
      </c>
      <c r="C145" s="619"/>
      <c r="D145" s="498">
        <v>31100</v>
      </c>
      <c r="E145" s="584"/>
      <c r="F145" s="498">
        <f t="shared" si="7"/>
        <v>16167</v>
      </c>
      <c r="G145" s="581">
        <f t="shared" si="8"/>
        <v>11818</v>
      </c>
      <c r="H145" s="499">
        <v>95</v>
      </c>
    </row>
    <row r="146" spans="1:8" x14ac:dyDescent="0.2">
      <c r="A146" s="579">
        <v>136</v>
      </c>
      <c r="B146" s="618">
        <f t="shared" si="6"/>
        <v>31.59</v>
      </c>
      <c r="C146" s="619"/>
      <c r="D146" s="498">
        <v>31100</v>
      </c>
      <c r="E146" s="584"/>
      <c r="F146" s="498">
        <f t="shared" si="7"/>
        <v>16162</v>
      </c>
      <c r="G146" s="581">
        <f t="shared" si="8"/>
        <v>11814</v>
      </c>
      <c r="H146" s="499">
        <v>95</v>
      </c>
    </row>
    <row r="147" spans="1:8" x14ac:dyDescent="0.2">
      <c r="A147" s="579">
        <v>137</v>
      </c>
      <c r="B147" s="618">
        <f t="shared" si="6"/>
        <v>31.6</v>
      </c>
      <c r="C147" s="619"/>
      <c r="D147" s="498">
        <v>31100</v>
      </c>
      <c r="E147" s="584"/>
      <c r="F147" s="498">
        <f t="shared" si="7"/>
        <v>16157</v>
      </c>
      <c r="G147" s="581">
        <f t="shared" si="8"/>
        <v>11810</v>
      </c>
      <c r="H147" s="499">
        <v>95</v>
      </c>
    </row>
    <row r="148" spans="1:8" x14ac:dyDescent="0.2">
      <c r="A148" s="579">
        <v>138</v>
      </c>
      <c r="B148" s="618">
        <f t="shared" si="6"/>
        <v>31.61</v>
      </c>
      <c r="C148" s="619"/>
      <c r="D148" s="498">
        <v>31100</v>
      </c>
      <c r="E148" s="584"/>
      <c r="F148" s="498">
        <f t="shared" si="7"/>
        <v>16152</v>
      </c>
      <c r="G148" s="581">
        <f t="shared" si="8"/>
        <v>11806</v>
      </c>
      <c r="H148" s="499">
        <v>95</v>
      </c>
    </row>
    <row r="149" spans="1:8" x14ac:dyDescent="0.2">
      <c r="A149" s="579">
        <v>139</v>
      </c>
      <c r="B149" s="618">
        <f t="shared" si="6"/>
        <v>31.62</v>
      </c>
      <c r="C149" s="619"/>
      <c r="D149" s="498">
        <v>31100</v>
      </c>
      <c r="E149" s="584"/>
      <c r="F149" s="498">
        <f t="shared" si="7"/>
        <v>16147</v>
      </c>
      <c r="G149" s="581">
        <f t="shared" si="8"/>
        <v>11803</v>
      </c>
      <c r="H149" s="499">
        <v>95</v>
      </c>
    </row>
    <row r="150" spans="1:8" x14ac:dyDescent="0.2">
      <c r="A150" s="579">
        <v>140</v>
      </c>
      <c r="B150" s="618">
        <f t="shared" si="6"/>
        <v>31.62</v>
      </c>
      <c r="C150" s="619"/>
      <c r="D150" s="498">
        <v>31100</v>
      </c>
      <c r="E150" s="584"/>
      <c r="F150" s="498">
        <f t="shared" si="7"/>
        <v>16147</v>
      </c>
      <c r="G150" s="581">
        <f t="shared" si="8"/>
        <v>11803</v>
      </c>
      <c r="H150" s="499">
        <v>95</v>
      </c>
    </row>
    <row r="151" spans="1:8" x14ac:dyDescent="0.2">
      <c r="A151" s="579">
        <v>141</v>
      </c>
      <c r="B151" s="618">
        <f t="shared" si="6"/>
        <v>31.63</v>
      </c>
      <c r="C151" s="619"/>
      <c r="D151" s="498">
        <v>31100</v>
      </c>
      <c r="E151" s="584"/>
      <c r="F151" s="498">
        <f t="shared" si="7"/>
        <v>16142</v>
      </c>
      <c r="G151" s="581">
        <f t="shared" si="8"/>
        <v>11799</v>
      </c>
      <c r="H151" s="499">
        <v>95</v>
      </c>
    </row>
    <row r="152" spans="1:8" x14ac:dyDescent="0.2">
      <c r="A152" s="579">
        <v>142</v>
      </c>
      <c r="B152" s="618">
        <f t="shared" si="6"/>
        <v>31.64</v>
      </c>
      <c r="C152" s="619"/>
      <c r="D152" s="498">
        <v>31100</v>
      </c>
      <c r="E152" s="584"/>
      <c r="F152" s="498">
        <f t="shared" si="7"/>
        <v>16136</v>
      </c>
      <c r="G152" s="581">
        <f t="shared" si="8"/>
        <v>11795</v>
      </c>
      <c r="H152" s="499">
        <v>95</v>
      </c>
    </row>
    <row r="153" spans="1:8" x14ac:dyDescent="0.2">
      <c r="A153" s="579">
        <v>143</v>
      </c>
      <c r="B153" s="618">
        <f t="shared" si="6"/>
        <v>31.65</v>
      </c>
      <c r="C153" s="619"/>
      <c r="D153" s="498">
        <v>31100</v>
      </c>
      <c r="E153" s="584"/>
      <c r="F153" s="498">
        <f t="shared" si="7"/>
        <v>16131</v>
      </c>
      <c r="G153" s="581">
        <f t="shared" si="8"/>
        <v>11791</v>
      </c>
      <c r="H153" s="499">
        <v>95</v>
      </c>
    </row>
    <row r="154" spans="1:8" x14ac:dyDescent="0.2">
      <c r="A154" s="579">
        <v>144</v>
      </c>
      <c r="B154" s="618">
        <f t="shared" si="6"/>
        <v>31.66</v>
      </c>
      <c r="C154" s="619"/>
      <c r="D154" s="498">
        <v>31100</v>
      </c>
      <c r="E154" s="584"/>
      <c r="F154" s="498">
        <f t="shared" si="7"/>
        <v>16126</v>
      </c>
      <c r="G154" s="581">
        <f t="shared" si="8"/>
        <v>11788</v>
      </c>
      <c r="H154" s="499">
        <v>95</v>
      </c>
    </row>
    <row r="155" spans="1:8" x14ac:dyDescent="0.2">
      <c r="A155" s="579">
        <v>145</v>
      </c>
      <c r="B155" s="618">
        <f t="shared" si="6"/>
        <v>31.66</v>
      </c>
      <c r="C155" s="619"/>
      <c r="D155" s="498">
        <v>31100</v>
      </c>
      <c r="E155" s="584"/>
      <c r="F155" s="498">
        <f t="shared" si="7"/>
        <v>16126</v>
      </c>
      <c r="G155" s="581">
        <f t="shared" si="8"/>
        <v>11788</v>
      </c>
      <c r="H155" s="499">
        <v>95</v>
      </c>
    </row>
    <row r="156" spans="1:8" x14ac:dyDescent="0.2">
      <c r="A156" s="579">
        <v>146</v>
      </c>
      <c r="B156" s="618">
        <f t="shared" si="6"/>
        <v>31.67</v>
      </c>
      <c r="C156" s="619"/>
      <c r="D156" s="498">
        <v>31100</v>
      </c>
      <c r="E156" s="584"/>
      <c r="F156" s="498">
        <f t="shared" si="7"/>
        <v>16121</v>
      </c>
      <c r="G156" s="581">
        <f t="shared" si="8"/>
        <v>11784</v>
      </c>
      <c r="H156" s="499">
        <v>95</v>
      </c>
    </row>
    <row r="157" spans="1:8" x14ac:dyDescent="0.2">
      <c r="A157" s="579">
        <v>147</v>
      </c>
      <c r="B157" s="618">
        <f t="shared" si="6"/>
        <v>31.68</v>
      </c>
      <c r="C157" s="619"/>
      <c r="D157" s="498">
        <v>31100</v>
      </c>
      <c r="E157" s="584"/>
      <c r="F157" s="498">
        <f t="shared" si="7"/>
        <v>16116</v>
      </c>
      <c r="G157" s="581">
        <f t="shared" si="8"/>
        <v>11780</v>
      </c>
      <c r="H157" s="499">
        <v>95</v>
      </c>
    </row>
    <row r="158" spans="1:8" x14ac:dyDescent="0.2">
      <c r="A158" s="579">
        <v>148</v>
      </c>
      <c r="B158" s="618">
        <f t="shared" si="6"/>
        <v>31.69</v>
      </c>
      <c r="C158" s="619"/>
      <c r="D158" s="498">
        <v>31100</v>
      </c>
      <c r="E158" s="584"/>
      <c r="F158" s="498">
        <f t="shared" si="7"/>
        <v>16111</v>
      </c>
      <c r="G158" s="581">
        <f t="shared" si="8"/>
        <v>11777</v>
      </c>
      <c r="H158" s="499">
        <v>95</v>
      </c>
    </row>
    <row r="159" spans="1:8" x14ac:dyDescent="0.2">
      <c r="A159" s="579">
        <v>149</v>
      </c>
      <c r="B159" s="618">
        <f t="shared" si="6"/>
        <v>31.69</v>
      </c>
      <c r="C159" s="619"/>
      <c r="D159" s="498">
        <v>31100</v>
      </c>
      <c r="E159" s="584"/>
      <c r="F159" s="498">
        <f t="shared" si="7"/>
        <v>16111</v>
      </c>
      <c r="G159" s="581">
        <f t="shared" si="8"/>
        <v>11777</v>
      </c>
      <c r="H159" s="499">
        <v>95</v>
      </c>
    </row>
    <row r="160" spans="1:8" x14ac:dyDescent="0.2">
      <c r="A160" s="579">
        <v>150</v>
      </c>
      <c r="B160" s="618">
        <f t="shared" si="6"/>
        <v>31.7</v>
      </c>
      <c r="C160" s="619"/>
      <c r="D160" s="498">
        <v>31100</v>
      </c>
      <c r="E160" s="584"/>
      <c r="F160" s="498">
        <f t="shared" si="7"/>
        <v>16106</v>
      </c>
      <c r="G160" s="581">
        <f t="shared" si="8"/>
        <v>11773</v>
      </c>
      <c r="H160" s="499">
        <v>95</v>
      </c>
    </row>
    <row r="161" spans="1:8" x14ac:dyDescent="0.2">
      <c r="A161" s="579">
        <v>151</v>
      </c>
      <c r="B161" s="618">
        <f t="shared" si="6"/>
        <v>31.71</v>
      </c>
      <c r="C161" s="619"/>
      <c r="D161" s="498">
        <v>31100</v>
      </c>
      <c r="E161" s="584"/>
      <c r="F161" s="498">
        <f t="shared" si="7"/>
        <v>16101</v>
      </c>
      <c r="G161" s="581">
        <f t="shared" si="8"/>
        <v>11769</v>
      </c>
      <c r="H161" s="499">
        <v>95</v>
      </c>
    </row>
    <row r="162" spans="1:8" x14ac:dyDescent="0.2">
      <c r="A162" s="579">
        <v>152</v>
      </c>
      <c r="B162" s="618">
        <f t="shared" si="6"/>
        <v>31.72</v>
      </c>
      <c r="C162" s="619"/>
      <c r="D162" s="498">
        <v>31100</v>
      </c>
      <c r="E162" s="584"/>
      <c r="F162" s="498">
        <f t="shared" si="7"/>
        <v>16096</v>
      </c>
      <c r="G162" s="581">
        <f t="shared" si="8"/>
        <v>11765</v>
      </c>
      <c r="H162" s="499">
        <v>95</v>
      </c>
    </row>
    <row r="163" spans="1:8" x14ac:dyDescent="0.2">
      <c r="A163" s="579">
        <v>153</v>
      </c>
      <c r="B163" s="618">
        <f t="shared" si="6"/>
        <v>31.72</v>
      </c>
      <c r="C163" s="619"/>
      <c r="D163" s="498">
        <v>31100</v>
      </c>
      <c r="E163" s="584"/>
      <c r="F163" s="498">
        <f t="shared" si="7"/>
        <v>16096</v>
      </c>
      <c r="G163" s="581">
        <f t="shared" si="8"/>
        <v>11765</v>
      </c>
      <c r="H163" s="499">
        <v>95</v>
      </c>
    </row>
    <row r="164" spans="1:8" x14ac:dyDescent="0.2">
      <c r="A164" s="579">
        <v>154</v>
      </c>
      <c r="B164" s="618">
        <f t="shared" si="6"/>
        <v>31.73</v>
      </c>
      <c r="C164" s="619"/>
      <c r="D164" s="498">
        <v>31100</v>
      </c>
      <c r="E164" s="584"/>
      <c r="F164" s="498">
        <f t="shared" si="7"/>
        <v>16091</v>
      </c>
      <c r="G164" s="581">
        <f t="shared" si="8"/>
        <v>11762</v>
      </c>
      <c r="H164" s="499">
        <v>95</v>
      </c>
    </row>
    <row r="165" spans="1:8" x14ac:dyDescent="0.2">
      <c r="A165" s="579">
        <v>155</v>
      </c>
      <c r="B165" s="618">
        <f t="shared" si="6"/>
        <v>31.74</v>
      </c>
      <c r="C165" s="619"/>
      <c r="D165" s="498">
        <v>31100</v>
      </c>
      <c r="E165" s="584"/>
      <c r="F165" s="498">
        <f t="shared" si="7"/>
        <v>16086</v>
      </c>
      <c r="G165" s="581">
        <f t="shared" si="8"/>
        <v>11758</v>
      </c>
      <c r="H165" s="499">
        <v>95</v>
      </c>
    </row>
    <row r="166" spans="1:8" x14ac:dyDescent="0.2">
      <c r="A166" s="579">
        <v>156</v>
      </c>
      <c r="B166" s="618">
        <f t="shared" si="6"/>
        <v>31.75</v>
      </c>
      <c r="C166" s="619"/>
      <c r="D166" s="498">
        <v>31100</v>
      </c>
      <c r="E166" s="584"/>
      <c r="F166" s="498">
        <f t="shared" si="7"/>
        <v>16081</v>
      </c>
      <c r="G166" s="581">
        <f t="shared" si="8"/>
        <v>11754</v>
      </c>
      <c r="H166" s="499">
        <v>95</v>
      </c>
    </row>
    <row r="167" spans="1:8" x14ac:dyDescent="0.2">
      <c r="A167" s="579">
        <v>157</v>
      </c>
      <c r="B167" s="618">
        <f t="shared" si="6"/>
        <v>31.75</v>
      </c>
      <c r="C167" s="619"/>
      <c r="D167" s="498">
        <v>31100</v>
      </c>
      <c r="E167" s="584"/>
      <c r="F167" s="498">
        <f t="shared" si="7"/>
        <v>16081</v>
      </c>
      <c r="G167" s="581">
        <f t="shared" si="8"/>
        <v>11754</v>
      </c>
      <c r="H167" s="499">
        <v>95</v>
      </c>
    </row>
    <row r="168" spans="1:8" x14ac:dyDescent="0.2">
      <c r="A168" s="579">
        <v>158</v>
      </c>
      <c r="B168" s="618">
        <f t="shared" si="6"/>
        <v>31.76</v>
      </c>
      <c r="C168" s="619"/>
      <c r="D168" s="498">
        <v>31100</v>
      </c>
      <c r="E168" s="584"/>
      <c r="F168" s="498">
        <f t="shared" si="7"/>
        <v>16076</v>
      </c>
      <c r="G168" s="581">
        <f t="shared" si="8"/>
        <v>11751</v>
      </c>
      <c r="H168" s="499">
        <v>95</v>
      </c>
    </row>
    <row r="169" spans="1:8" x14ac:dyDescent="0.2">
      <c r="A169" s="579">
        <v>159</v>
      </c>
      <c r="B169" s="618">
        <f t="shared" si="6"/>
        <v>31.77</v>
      </c>
      <c r="C169" s="619"/>
      <c r="D169" s="498">
        <v>31100</v>
      </c>
      <c r="E169" s="584"/>
      <c r="F169" s="498">
        <f t="shared" si="7"/>
        <v>16071</v>
      </c>
      <c r="G169" s="581">
        <f t="shared" si="8"/>
        <v>11747</v>
      </c>
      <c r="H169" s="499">
        <v>95</v>
      </c>
    </row>
    <row r="170" spans="1:8" x14ac:dyDescent="0.2">
      <c r="A170" s="579">
        <v>160</v>
      </c>
      <c r="B170" s="618">
        <f t="shared" si="6"/>
        <v>31.77</v>
      </c>
      <c r="C170" s="619"/>
      <c r="D170" s="498">
        <v>31100</v>
      </c>
      <c r="E170" s="584"/>
      <c r="F170" s="498">
        <f t="shared" si="7"/>
        <v>16071</v>
      </c>
      <c r="G170" s="581">
        <f t="shared" si="8"/>
        <v>11747</v>
      </c>
      <c r="H170" s="499">
        <v>95</v>
      </c>
    </row>
    <row r="171" spans="1:8" x14ac:dyDescent="0.2">
      <c r="A171" s="579">
        <v>161</v>
      </c>
      <c r="B171" s="618">
        <f t="shared" si="6"/>
        <v>31.78</v>
      </c>
      <c r="C171" s="619"/>
      <c r="D171" s="498">
        <v>31100</v>
      </c>
      <c r="E171" s="584"/>
      <c r="F171" s="498">
        <f t="shared" si="7"/>
        <v>16066</v>
      </c>
      <c r="G171" s="581">
        <f t="shared" si="8"/>
        <v>11743</v>
      </c>
      <c r="H171" s="499">
        <v>95</v>
      </c>
    </row>
    <row r="172" spans="1:8" x14ac:dyDescent="0.2">
      <c r="A172" s="579">
        <v>162</v>
      </c>
      <c r="B172" s="618">
        <f t="shared" si="6"/>
        <v>31.79</v>
      </c>
      <c r="C172" s="619"/>
      <c r="D172" s="498">
        <v>31100</v>
      </c>
      <c r="E172" s="584"/>
      <c r="F172" s="498">
        <f t="shared" si="7"/>
        <v>16061</v>
      </c>
      <c r="G172" s="581">
        <f t="shared" si="8"/>
        <v>11740</v>
      </c>
      <c r="H172" s="499">
        <v>95</v>
      </c>
    </row>
    <row r="173" spans="1:8" x14ac:dyDescent="0.2">
      <c r="A173" s="579">
        <v>163</v>
      </c>
      <c r="B173" s="618">
        <f t="shared" si="6"/>
        <v>31.79</v>
      </c>
      <c r="C173" s="619"/>
      <c r="D173" s="498">
        <v>31100</v>
      </c>
      <c r="E173" s="584"/>
      <c r="F173" s="498">
        <f t="shared" si="7"/>
        <v>16061</v>
      </c>
      <c r="G173" s="581">
        <f t="shared" si="8"/>
        <v>11740</v>
      </c>
      <c r="H173" s="499">
        <v>95</v>
      </c>
    </row>
    <row r="174" spans="1:8" x14ac:dyDescent="0.2">
      <c r="A174" s="579">
        <v>164</v>
      </c>
      <c r="B174" s="618">
        <f t="shared" si="6"/>
        <v>31.8</v>
      </c>
      <c r="C174" s="619"/>
      <c r="D174" s="498">
        <v>31100</v>
      </c>
      <c r="E174" s="584"/>
      <c r="F174" s="498">
        <f t="shared" si="7"/>
        <v>16056</v>
      </c>
      <c r="G174" s="581">
        <f t="shared" si="8"/>
        <v>11736</v>
      </c>
      <c r="H174" s="499">
        <v>95</v>
      </c>
    </row>
    <row r="175" spans="1:8" x14ac:dyDescent="0.2">
      <c r="A175" s="579">
        <v>165</v>
      </c>
      <c r="B175" s="618">
        <f t="shared" si="6"/>
        <v>31.81</v>
      </c>
      <c r="C175" s="619"/>
      <c r="D175" s="498">
        <v>31100</v>
      </c>
      <c r="E175" s="584"/>
      <c r="F175" s="498">
        <f t="shared" si="7"/>
        <v>16051</v>
      </c>
      <c r="G175" s="581">
        <f t="shared" si="8"/>
        <v>11732</v>
      </c>
      <c r="H175" s="499">
        <v>95</v>
      </c>
    </row>
    <row r="176" spans="1:8" x14ac:dyDescent="0.2">
      <c r="A176" s="579">
        <v>166</v>
      </c>
      <c r="B176" s="618">
        <f t="shared" si="6"/>
        <v>31.82</v>
      </c>
      <c r="C176" s="619"/>
      <c r="D176" s="498">
        <v>31100</v>
      </c>
      <c r="E176" s="584"/>
      <c r="F176" s="498">
        <f t="shared" si="7"/>
        <v>16046</v>
      </c>
      <c r="G176" s="581">
        <f t="shared" si="8"/>
        <v>11728</v>
      </c>
      <c r="H176" s="499">
        <v>95</v>
      </c>
    </row>
    <row r="177" spans="1:8" x14ac:dyDescent="0.2">
      <c r="A177" s="579">
        <v>167</v>
      </c>
      <c r="B177" s="618">
        <f t="shared" si="6"/>
        <v>31.82</v>
      </c>
      <c r="C177" s="619"/>
      <c r="D177" s="498">
        <v>31100</v>
      </c>
      <c r="E177" s="584"/>
      <c r="F177" s="498">
        <f t="shared" si="7"/>
        <v>16046</v>
      </c>
      <c r="G177" s="581">
        <f t="shared" si="8"/>
        <v>11728</v>
      </c>
      <c r="H177" s="499">
        <v>95</v>
      </c>
    </row>
    <row r="178" spans="1:8" x14ac:dyDescent="0.2">
      <c r="A178" s="579">
        <v>168</v>
      </c>
      <c r="B178" s="618">
        <f t="shared" si="6"/>
        <v>31.83</v>
      </c>
      <c r="C178" s="619"/>
      <c r="D178" s="498">
        <v>31100</v>
      </c>
      <c r="E178" s="584"/>
      <c r="F178" s="498">
        <f t="shared" si="7"/>
        <v>16041</v>
      </c>
      <c r="G178" s="581">
        <f t="shared" si="8"/>
        <v>11725</v>
      </c>
      <c r="H178" s="499">
        <v>95</v>
      </c>
    </row>
    <row r="179" spans="1:8" x14ac:dyDescent="0.2">
      <c r="A179" s="579">
        <v>169</v>
      </c>
      <c r="B179" s="618">
        <f t="shared" si="6"/>
        <v>31.84</v>
      </c>
      <c r="C179" s="619"/>
      <c r="D179" s="498">
        <v>31100</v>
      </c>
      <c r="E179" s="584"/>
      <c r="F179" s="498">
        <f t="shared" si="7"/>
        <v>16036</v>
      </c>
      <c r="G179" s="581">
        <f t="shared" si="8"/>
        <v>11721</v>
      </c>
      <c r="H179" s="499">
        <v>95</v>
      </c>
    </row>
    <row r="180" spans="1:8" x14ac:dyDescent="0.2">
      <c r="A180" s="579">
        <v>170</v>
      </c>
      <c r="B180" s="618">
        <f t="shared" si="6"/>
        <v>31.84</v>
      </c>
      <c r="C180" s="619"/>
      <c r="D180" s="498">
        <v>31100</v>
      </c>
      <c r="E180" s="584"/>
      <c r="F180" s="498">
        <f t="shared" si="7"/>
        <v>16036</v>
      </c>
      <c r="G180" s="581">
        <f t="shared" si="8"/>
        <v>11721</v>
      </c>
      <c r="H180" s="499">
        <v>95</v>
      </c>
    </row>
    <row r="181" spans="1:8" x14ac:dyDescent="0.2">
      <c r="A181" s="579">
        <v>171</v>
      </c>
      <c r="B181" s="618">
        <f t="shared" si="6"/>
        <v>31.85</v>
      </c>
      <c r="C181" s="619"/>
      <c r="D181" s="498">
        <v>31100</v>
      </c>
      <c r="E181" s="584"/>
      <c r="F181" s="498">
        <f t="shared" si="7"/>
        <v>16031</v>
      </c>
      <c r="G181" s="581">
        <f t="shared" si="8"/>
        <v>11717</v>
      </c>
      <c r="H181" s="499">
        <v>95</v>
      </c>
    </row>
    <row r="182" spans="1:8" x14ac:dyDescent="0.2">
      <c r="A182" s="579">
        <v>172</v>
      </c>
      <c r="B182" s="618">
        <f t="shared" si="6"/>
        <v>31.86</v>
      </c>
      <c r="C182" s="619"/>
      <c r="D182" s="498">
        <v>31100</v>
      </c>
      <c r="E182" s="584"/>
      <c r="F182" s="498">
        <f t="shared" si="7"/>
        <v>16026</v>
      </c>
      <c r="G182" s="581">
        <f t="shared" si="8"/>
        <v>11714</v>
      </c>
      <c r="H182" s="499">
        <v>95</v>
      </c>
    </row>
    <row r="183" spans="1:8" x14ac:dyDescent="0.2">
      <c r="A183" s="579">
        <v>173</v>
      </c>
      <c r="B183" s="618">
        <f t="shared" si="6"/>
        <v>31.86</v>
      </c>
      <c r="C183" s="619"/>
      <c r="D183" s="498">
        <v>31100</v>
      </c>
      <c r="E183" s="584"/>
      <c r="F183" s="498">
        <f t="shared" si="7"/>
        <v>16026</v>
      </c>
      <c r="G183" s="581">
        <f t="shared" si="8"/>
        <v>11714</v>
      </c>
      <c r="H183" s="499">
        <v>95</v>
      </c>
    </row>
    <row r="184" spans="1:8" x14ac:dyDescent="0.2">
      <c r="A184" s="579">
        <v>174</v>
      </c>
      <c r="B184" s="618">
        <f t="shared" si="6"/>
        <v>31.87</v>
      </c>
      <c r="C184" s="619"/>
      <c r="D184" s="498">
        <v>31100</v>
      </c>
      <c r="E184" s="584"/>
      <c r="F184" s="498">
        <f t="shared" si="7"/>
        <v>16021</v>
      </c>
      <c r="G184" s="581">
        <f t="shared" si="8"/>
        <v>11710</v>
      </c>
      <c r="H184" s="499">
        <v>95</v>
      </c>
    </row>
    <row r="185" spans="1:8" x14ac:dyDescent="0.2">
      <c r="A185" s="579">
        <v>175</v>
      </c>
      <c r="B185" s="618">
        <f t="shared" si="6"/>
        <v>31.87</v>
      </c>
      <c r="C185" s="619"/>
      <c r="D185" s="498">
        <v>31100</v>
      </c>
      <c r="E185" s="584"/>
      <c r="F185" s="498">
        <f t="shared" si="7"/>
        <v>16021</v>
      </c>
      <c r="G185" s="581">
        <f t="shared" si="8"/>
        <v>11710</v>
      </c>
      <c r="H185" s="499">
        <v>95</v>
      </c>
    </row>
    <row r="186" spans="1:8" x14ac:dyDescent="0.2">
      <c r="A186" s="579">
        <v>176</v>
      </c>
      <c r="B186" s="618">
        <f t="shared" si="6"/>
        <v>31.88</v>
      </c>
      <c r="C186" s="619"/>
      <c r="D186" s="498">
        <v>31100</v>
      </c>
      <c r="E186" s="584"/>
      <c r="F186" s="498">
        <f t="shared" si="7"/>
        <v>16016</v>
      </c>
      <c r="G186" s="581">
        <f t="shared" si="8"/>
        <v>11706</v>
      </c>
      <c r="H186" s="499">
        <v>95</v>
      </c>
    </row>
    <row r="187" spans="1:8" x14ac:dyDescent="0.2">
      <c r="A187" s="579">
        <v>177</v>
      </c>
      <c r="B187" s="618">
        <f t="shared" si="6"/>
        <v>31.89</v>
      </c>
      <c r="C187" s="619"/>
      <c r="D187" s="498">
        <v>31100</v>
      </c>
      <c r="E187" s="584"/>
      <c r="F187" s="498">
        <f t="shared" si="7"/>
        <v>16011</v>
      </c>
      <c r="G187" s="581">
        <f t="shared" si="8"/>
        <v>11703</v>
      </c>
      <c r="H187" s="499">
        <v>95</v>
      </c>
    </row>
    <row r="188" spans="1:8" x14ac:dyDescent="0.2">
      <c r="A188" s="579">
        <v>178</v>
      </c>
      <c r="B188" s="618">
        <f t="shared" si="6"/>
        <v>31.89</v>
      </c>
      <c r="C188" s="619"/>
      <c r="D188" s="498">
        <v>31100</v>
      </c>
      <c r="E188" s="584"/>
      <c r="F188" s="498">
        <f t="shared" si="7"/>
        <v>16011</v>
      </c>
      <c r="G188" s="581">
        <f t="shared" si="8"/>
        <v>11703</v>
      </c>
      <c r="H188" s="499">
        <v>95</v>
      </c>
    </row>
    <row r="189" spans="1:8" x14ac:dyDescent="0.2">
      <c r="A189" s="579">
        <v>179</v>
      </c>
      <c r="B189" s="618">
        <f t="shared" si="6"/>
        <v>31.9</v>
      </c>
      <c r="C189" s="619"/>
      <c r="D189" s="498">
        <v>31100</v>
      </c>
      <c r="E189" s="584"/>
      <c r="F189" s="498">
        <f t="shared" si="7"/>
        <v>16006</v>
      </c>
      <c r="G189" s="581">
        <f t="shared" si="8"/>
        <v>11699</v>
      </c>
      <c r="H189" s="499">
        <v>95</v>
      </c>
    </row>
    <row r="190" spans="1:8" x14ac:dyDescent="0.2">
      <c r="A190" s="579">
        <v>180</v>
      </c>
      <c r="B190" s="618">
        <f t="shared" si="6"/>
        <v>31.91</v>
      </c>
      <c r="C190" s="619"/>
      <c r="D190" s="498">
        <v>31100</v>
      </c>
      <c r="E190" s="584"/>
      <c r="F190" s="498">
        <f t="shared" si="7"/>
        <v>16001</v>
      </c>
      <c r="G190" s="581">
        <f t="shared" si="8"/>
        <v>11695</v>
      </c>
      <c r="H190" s="499">
        <v>95</v>
      </c>
    </row>
    <row r="191" spans="1:8" x14ac:dyDescent="0.2">
      <c r="A191" s="579">
        <v>181</v>
      </c>
      <c r="B191" s="618">
        <f t="shared" si="6"/>
        <v>31.91</v>
      </c>
      <c r="C191" s="619"/>
      <c r="D191" s="498">
        <v>31100</v>
      </c>
      <c r="E191" s="584"/>
      <c r="F191" s="498">
        <f t="shared" si="7"/>
        <v>16001</v>
      </c>
      <c r="G191" s="581">
        <f t="shared" si="8"/>
        <v>11695</v>
      </c>
      <c r="H191" s="499">
        <v>95</v>
      </c>
    </row>
    <row r="192" spans="1:8" x14ac:dyDescent="0.2">
      <c r="A192" s="579">
        <v>182</v>
      </c>
      <c r="B192" s="618">
        <f t="shared" si="6"/>
        <v>31.92</v>
      </c>
      <c r="C192" s="619"/>
      <c r="D192" s="498">
        <v>31100</v>
      </c>
      <c r="E192" s="584"/>
      <c r="F192" s="498">
        <f t="shared" si="7"/>
        <v>15996</v>
      </c>
      <c r="G192" s="581">
        <f t="shared" si="8"/>
        <v>11692</v>
      </c>
      <c r="H192" s="499">
        <v>95</v>
      </c>
    </row>
    <row r="193" spans="1:8" x14ac:dyDescent="0.2">
      <c r="A193" s="579">
        <v>183</v>
      </c>
      <c r="B193" s="618">
        <f t="shared" si="6"/>
        <v>31.92</v>
      </c>
      <c r="C193" s="619"/>
      <c r="D193" s="498">
        <v>31100</v>
      </c>
      <c r="E193" s="584"/>
      <c r="F193" s="498">
        <f t="shared" si="7"/>
        <v>15996</v>
      </c>
      <c r="G193" s="581">
        <f t="shared" si="8"/>
        <v>11692</v>
      </c>
      <c r="H193" s="499">
        <v>95</v>
      </c>
    </row>
    <row r="194" spans="1:8" x14ac:dyDescent="0.2">
      <c r="A194" s="579">
        <v>184</v>
      </c>
      <c r="B194" s="618">
        <f t="shared" si="6"/>
        <v>31.93</v>
      </c>
      <c r="C194" s="619"/>
      <c r="D194" s="498">
        <v>31100</v>
      </c>
      <c r="E194" s="584"/>
      <c r="F194" s="498">
        <f t="shared" si="7"/>
        <v>15991</v>
      </c>
      <c r="G194" s="581">
        <f t="shared" si="8"/>
        <v>11688</v>
      </c>
      <c r="H194" s="499">
        <v>95</v>
      </c>
    </row>
    <row r="195" spans="1:8" x14ac:dyDescent="0.2">
      <c r="A195" s="579">
        <v>185</v>
      </c>
      <c r="B195" s="618">
        <f t="shared" si="6"/>
        <v>31.94</v>
      </c>
      <c r="C195" s="619"/>
      <c r="D195" s="498">
        <v>31100</v>
      </c>
      <c r="E195" s="584"/>
      <c r="F195" s="498">
        <f t="shared" si="7"/>
        <v>15986</v>
      </c>
      <c r="G195" s="581">
        <f t="shared" si="8"/>
        <v>11684</v>
      </c>
      <c r="H195" s="499">
        <v>95</v>
      </c>
    </row>
    <row r="196" spans="1:8" x14ac:dyDescent="0.2">
      <c r="A196" s="579">
        <v>186</v>
      </c>
      <c r="B196" s="618">
        <f t="shared" si="6"/>
        <v>31.94</v>
      </c>
      <c r="C196" s="619"/>
      <c r="D196" s="498">
        <v>31100</v>
      </c>
      <c r="E196" s="584"/>
      <c r="F196" s="498">
        <f t="shared" si="7"/>
        <v>15986</v>
      </c>
      <c r="G196" s="581">
        <f t="shared" si="8"/>
        <v>11684</v>
      </c>
      <c r="H196" s="499">
        <v>95</v>
      </c>
    </row>
    <row r="197" spans="1:8" x14ac:dyDescent="0.2">
      <c r="A197" s="579">
        <v>187</v>
      </c>
      <c r="B197" s="618">
        <f t="shared" si="6"/>
        <v>31.95</v>
      </c>
      <c r="C197" s="619"/>
      <c r="D197" s="498">
        <v>31100</v>
      </c>
      <c r="E197" s="584"/>
      <c r="F197" s="498">
        <f t="shared" si="7"/>
        <v>15981</v>
      </c>
      <c r="G197" s="581">
        <f t="shared" si="8"/>
        <v>11681</v>
      </c>
      <c r="H197" s="499">
        <v>95</v>
      </c>
    </row>
    <row r="198" spans="1:8" x14ac:dyDescent="0.2">
      <c r="A198" s="579">
        <v>188</v>
      </c>
      <c r="B198" s="618">
        <f t="shared" si="6"/>
        <v>31.96</v>
      </c>
      <c r="C198" s="619"/>
      <c r="D198" s="498">
        <v>31100</v>
      </c>
      <c r="E198" s="584"/>
      <c r="F198" s="498">
        <f t="shared" si="7"/>
        <v>15976</v>
      </c>
      <c r="G198" s="581">
        <f t="shared" si="8"/>
        <v>11677</v>
      </c>
      <c r="H198" s="499">
        <v>95</v>
      </c>
    </row>
    <row r="199" spans="1:8" x14ac:dyDescent="0.2">
      <c r="A199" s="579">
        <v>189</v>
      </c>
      <c r="B199" s="618">
        <f t="shared" si="6"/>
        <v>31.96</v>
      </c>
      <c r="C199" s="619"/>
      <c r="D199" s="498">
        <v>31100</v>
      </c>
      <c r="E199" s="584"/>
      <c r="F199" s="498">
        <f t="shared" si="7"/>
        <v>15976</v>
      </c>
      <c r="G199" s="581">
        <f t="shared" si="8"/>
        <v>11677</v>
      </c>
      <c r="H199" s="499">
        <v>95</v>
      </c>
    </row>
    <row r="200" spans="1:8" x14ac:dyDescent="0.2">
      <c r="A200" s="579">
        <v>190</v>
      </c>
      <c r="B200" s="618">
        <f t="shared" si="6"/>
        <v>31.97</v>
      </c>
      <c r="C200" s="619"/>
      <c r="D200" s="498">
        <v>31100</v>
      </c>
      <c r="E200" s="584"/>
      <c r="F200" s="498">
        <f t="shared" si="7"/>
        <v>15971</v>
      </c>
      <c r="G200" s="581">
        <f t="shared" si="8"/>
        <v>11673</v>
      </c>
      <c r="H200" s="499">
        <v>95</v>
      </c>
    </row>
    <row r="201" spans="1:8" x14ac:dyDescent="0.2">
      <c r="A201" s="579">
        <v>191</v>
      </c>
      <c r="B201" s="618">
        <f t="shared" si="6"/>
        <v>31.97</v>
      </c>
      <c r="C201" s="619"/>
      <c r="D201" s="498">
        <v>31100</v>
      </c>
      <c r="E201" s="584"/>
      <c r="F201" s="498">
        <f t="shared" si="7"/>
        <v>15971</v>
      </c>
      <c r="G201" s="581">
        <f t="shared" si="8"/>
        <v>11673</v>
      </c>
      <c r="H201" s="499">
        <v>95</v>
      </c>
    </row>
    <row r="202" spans="1:8" x14ac:dyDescent="0.2">
      <c r="A202" s="579">
        <v>192</v>
      </c>
      <c r="B202" s="618">
        <f t="shared" si="6"/>
        <v>31.98</v>
      </c>
      <c r="C202" s="619"/>
      <c r="D202" s="498">
        <v>31100</v>
      </c>
      <c r="E202" s="584"/>
      <c r="F202" s="498">
        <f t="shared" si="7"/>
        <v>15966</v>
      </c>
      <c r="G202" s="581">
        <f t="shared" si="8"/>
        <v>11670</v>
      </c>
      <c r="H202" s="499">
        <v>95</v>
      </c>
    </row>
    <row r="203" spans="1:8" x14ac:dyDescent="0.2">
      <c r="A203" s="579">
        <v>193</v>
      </c>
      <c r="B203" s="618">
        <f t="shared" ref="B203:B266" si="9">ROUND(1.12233*LN(A203)+26.078,2)</f>
        <v>31.98</v>
      </c>
      <c r="C203" s="619"/>
      <c r="D203" s="498">
        <v>31100</v>
      </c>
      <c r="E203" s="584"/>
      <c r="F203" s="498">
        <f t="shared" si="7"/>
        <v>15966</v>
      </c>
      <c r="G203" s="581">
        <f t="shared" si="8"/>
        <v>11670</v>
      </c>
      <c r="H203" s="499">
        <v>95</v>
      </c>
    </row>
    <row r="204" spans="1:8" x14ac:dyDescent="0.2">
      <c r="A204" s="579">
        <v>194</v>
      </c>
      <c r="B204" s="618">
        <f t="shared" si="9"/>
        <v>31.99</v>
      </c>
      <c r="C204" s="619"/>
      <c r="D204" s="498">
        <v>31100</v>
      </c>
      <c r="E204" s="584"/>
      <c r="F204" s="498">
        <f t="shared" ref="F204:F267" si="10">ROUND(12*1.36*(1/B204*D204)+H204,0)</f>
        <v>15961</v>
      </c>
      <c r="G204" s="581">
        <f t="shared" ref="G204:G267" si="11">ROUND(12*(1/B204*D204),0)</f>
        <v>11666</v>
      </c>
      <c r="H204" s="499">
        <v>95</v>
      </c>
    </row>
    <row r="205" spans="1:8" x14ac:dyDescent="0.2">
      <c r="A205" s="579">
        <v>195</v>
      </c>
      <c r="B205" s="618">
        <f t="shared" si="9"/>
        <v>32</v>
      </c>
      <c r="C205" s="619"/>
      <c r="D205" s="498">
        <v>31100</v>
      </c>
      <c r="E205" s="584"/>
      <c r="F205" s="498">
        <f t="shared" si="10"/>
        <v>15956</v>
      </c>
      <c r="G205" s="581">
        <f t="shared" si="11"/>
        <v>11663</v>
      </c>
      <c r="H205" s="499">
        <v>95</v>
      </c>
    </row>
    <row r="206" spans="1:8" x14ac:dyDescent="0.2">
      <c r="A206" s="579">
        <v>196</v>
      </c>
      <c r="B206" s="618">
        <f t="shared" si="9"/>
        <v>32</v>
      </c>
      <c r="C206" s="619"/>
      <c r="D206" s="498">
        <v>31100</v>
      </c>
      <c r="E206" s="584"/>
      <c r="F206" s="498">
        <f t="shared" si="10"/>
        <v>15956</v>
      </c>
      <c r="G206" s="581">
        <f t="shared" si="11"/>
        <v>11663</v>
      </c>
      <c r="H206" s="499">
        <v>95</v>
      </c>
    </row>
    <row r="207" spans="1:8" x14ac:dyDescent="0.2">
      <c r="A207" s="579">
        <v>197</v>
      </c>
      <c r="B207" s="618">
        <f t="shared" si="9"/>
        <v>32.01</v>
      </c>
      <c r="C207" s="619"/>
      <c r="D207" s="498">
        <v>31100</v>
      </c>
      <c r="E207" s="584"/>
      <c r="F207" s="498">
        <f t="shared" si="10"/>
        <v>15951</v>
      </c>
      <c r="G207" s="581">
        <f t="shared" si="11"/>
        <v>11659</v>
      </c>
      <c r="H207" s="499">
        <v>95</v>
      </c>
    </row>
    <row r="208" spans="1:8" x14ac:dyDescent="0.2">
      <c r="A208" s="579">
        <v>198</v>
      </c>
      <c r="B208" s="618">
        <f t="shared" si="9"/>
        <v>32.01</v>
      </c>
      <c r="C208" s="619"/>
      <c r="D208" s="498">
        <v>31100</v>
      </c>
      <c r="E208" s="584"/>
      <c r="F208" s="498">
        <f t="shared" si="10"/>
        <v>15951</v>
      </c>
      <c r="G208" s="581">
        <f t="shared" si="11"/>
        <v>11659</v>
      </c>
      <c r="H208" s="499">
        <v>95</v>
      </c>
    </row>
    <row r="209" spans="1:8" x14ac:dyDescent="0.2">
      <c r="A209" s="579">
        <v>199</v>
      </c>
      <c r="B209" s="618">
        <f t="shared" si="9"/>
        <v>32.020000000000003</v>
      </c>
      <c r="C209" s="619"/>
      <c r="D209" s="498">
        <v>31100</v>
      </c>
      <c r="E209" s="584"/>
      <c r="F209" s="498">
        <f t="shared" si="10"/>
        <v>15946</v>
      </c>
      <c r="G209" s="581">
        <f t="shared" si="11"/>
        <v>11655</v>
      </c>
      <c r="H209" s="499">
        <v>95</v>
      </c>
    </row>
    <row r="210" spans="1:8" x14ac:dyDescent="0.2">
      <c r="A210" s="579">
        <v>200</v>
      </c>
      <c r="B210" s="618">
        <f t="shared" si="9"/>
        <v>32.020000000000003</v>
      </c>
      <c r="C210" s="619"/>
      <c r="D210" s="498">
        <v>31100</v>
      </c>
      <c r="E210" s="584"/>
      <c r="F210" s="498">
        <f t="shared" si="10"/>
        <v>15946</v>
      </c>
      <c r="G210" s="581">
        <f t="shared" si="11"/>
        <v>11655</v>
      </c>
      <c r="H210" s="499">
        <v>95</v>
      </c>
    </row>
    <row r="211" spans="1:8" x14ac:dyDescent="0.2">
      <c r="A211" s="579">
        <v>201</v>
      </c>
      <c r="B211" s="618">
        <f t="shared" si="9"/>
        <v>32.03</v>
      </c>
      <c r="C211" s="619"/>
      <c r="D211" s="498">
        <v>31100</v>
      </c>
      <c r="E211" s="584"/>
      <c r="F211" s="498">
        <f t="shared" si="10"/>
        <v>15941</v>
      </c>
      <c r="G211" s="581">
        <f t="shared" si="11"/>
        <v>11652</v>
      </c>
      <c r="H211" s="499">
        <v>95</v>
      </c>
    </row>
    <row r="212" spans="1:8" x14ac:dyDescent="0.2">
      <c r="A212" s="579">
        <v>202</v>
      </c>
      <c r="B212" s="618">
        <f t="shared" si="9"/>
        <v>32.04</v>
      </c>
      <c r="C212" s="619"/>
      <c r="D212" s="498">
        <v>31100</v>
      </c>
      <c r="E212" s="584"/>
      <c r="F212" s="498">
        <f t="shared" si="10"/>
        <v>15936</v>
      </c>
      <c r="G212" s="581">
        <f t="shared" si="11"/>
        <v>11648</v>
      </c>
      <c r="H212" s="499">
        <v>95</v>
      </c>
    </row>
    <row r="213" spans="1:8" x14ac:dyDescent="0.2">
      <c r="A213" s="579">
        <v>203</v>
      </c>
      <c r="B213" s="618">
        <f t="shared" si="9"/>
        <v>32.04</v>
      </c>
      <c r="C213" s="619"/>
      <c r="D213" s="498">
        <v>31100</v>
      </c>
      <c r="E213" s="584"/>
      <c r="F213" s="498">
        <f t="shared" si="10"/>
        <v>15936</v>
      </c>
      <c r="G213" s="581">
        <f t="shared" si="11"/>
        <v>11648</v>
      </c>
      <c r="H213" s="499">
        <v>95</v>
      </c>
    </row>
    <row r="214" spans="1:8" x14ac:dyDescent="0.2">
      <c r="A214" s="579">
        <v>204</v>
      </c>
      <c r="B214" s="618">
        <f t="shared" si="9"/>
        <v>32.049999999999997</v>
      </c>
      <c r="C214" s="619"/>
      <c r="D214" s="498">
        <v>31100</v>
      </c>
      <c r="E214" s="584"/>
      <c r="F214" s="498">
        <f t="shared" si="10"/>
        <v>15931</v>
      </c>
      <c r="G214" s="581">
        <f t="shared" si="11"/>
        <v>11644</v>
      </c>
      <c r="H214" s="499">
        <v>95</v>
      </c>
    </row>
    <row r="215" spans="1:8" x14ac:dyDescent="0.2">
      <c r="A215" s="579">
        <v>205</v>
      </c>
      <c r="B215" s="618">
        <f t="shared" si="9"/>
        <v>32.049999999999997</v>
      </c>
      <c r="C215" s="619"/>
      <c r="D215" s="498">
        <v>31100</v>
      </c>
      <c r="E215" s="584"/>
      <c r="F215" s="498">
        <f t="shared" si="10"/>
        <v>15931</v>
      </c>
      <c r="G215" s="581">
        <f t="shared" si="11"/>
        <v>11644</v>
      </c>
      <c r="H215" s="499">
        <v>95</v>
      </c>
    </row>
    <row r="216" spans="1:8" x14ac:dyDescent="0.2">
      <c r="A216" s="579">
        <v>206</v>
      </c>
      <c r="B216" s="618">
        <f t="shared" si="9"/>
        <v>32.06</v>
      </c>
      <c r="C216" s="619"/>
      <c r="D216" s="498">
        <v>31100</v>
      </c>
      <c r="E216" s="584"/>
      <c r="F216" s="498">
        <f t="shared" si="10"/>
        <v>15926</v>
      </c>
      <c r="G216" s="581">
        <f t="shared" si="11"/>
        <v>11641</v>
      </c>
      <c r="H216" s="499">
        <v>95</v>
      </c>
    </row>
    <row r="217" spans="1:8" x14ac:dyDescent="0.2">
      <c r="A217" s="579">
        <v>207</v>
      </c>
      <c r="B217" s="618">
        <f t="shared" si="9"/>
        <v>32.06</v>
      </c>
      <c r="C217" s="619"/>
      <c r="D217" s="498">
        <v>31100</v>
      </c>
      <c r="E217" s="584"/>
      <c r="F217" s="498">
        <f t="shared" si="10"/>
        <v>15926</v>
      </c>
      <c r="G217" s="581">
        <f t="shared" si="11"/>
        <v>11641</v>
      </c>
      <c r="H217" s="499">
        <v>95</v>
      </c>
    </row>
    <row r="218" spans="1:8" x14ac:dyDescent="0.2">
      <c r="A218" s="579">
        <v>208</v>
      </c>
      <c r="B218" s="618">
        <f t="shared" si="9"/>
        <v>32.07</v>
      </c>
      <c r="C218" s="619"/>
      <c r="D218" s="498">
        <v>31100</v>
      </c>
      <c r="E218" s="584"/>
      <c r="F218" s="498">
        <f t="shared" si="10"/>
        <v>15921</v>
      </c>
      <c r="G218" s="581">
        <f t="shared" si="11"/>
        <v>11637</v>
      </c>
      <c r="H218" s="499">
        <v>95</v>
      </c>
    </row>
    <row r="219" spans="1:8" x14ac:dyDescent="0.2">
      <c r="A219" s="579">
        <v>209</v>
      </c>
      <c r="B219" s="618">
        <f t="shared" si="9"/>
        <v>32.07</v>
      </c>
      <c r="C219" s="619"/>
      <c r="D219" s="498">
        <v>31100</v>
      </c>
      <c r="E219" s="584"/>
      <c r="F219" s="498">
        <f t="shared" si="10"/>
        <v>15921</v>
      </c>
      <c r="G219" s="581">
        <f t="shared" si="11"/>
        <v>11637</v>
      </c>
      <c r="H219" s="499">
        <v>95</v>
      </c>
    </row>
    <row r="220" spans="1:8" x14ac:dyDescent="0.2">
      <c r="A220" s="579">
        <v>210</v>
      </c>
      <c r="B220" s="618">
        <f t="shared" si="9"/>
        <v>32.08</v>
      </c>
      <c r="C220" s="619"/>
      <c r="D220" s="498">
        <v>31100</v>
      </c>
      <c r="E220" s="584"/>
      <c r="F220" s="498">
        <f t="shared" si="10"/>
        <v>15916</v>
      </c>
      <c r="G220" s="581">
        <f t="shared" si="11"/>
        <v>11633</v>
      </c>
      <c r="H220" s="499">
        <v>95</v>
      </c>
    </row>
    <row r="221" spans="1:8" x14ac:dyDescent="0.2">
      <c r="A221" s="579">
        <v>211</v>
      </c>
      <c r="B221" s="618">
        <f t="shared" si="9"/>
        <v>32.08</v>
      </c>
      <c r="C221" s="619"/>
      <c r="D221" s="498">
        <v>31100</v>
      </c>
      <c r="E221" s="584"/>
      <c r="F221" s="498">
        <f t="shared" si="10"/>
        <v>15916</v>
      </c>
      <c r="G221" s="581">
        <f t="shared" si="11"/>
        <v>11633</v>
      </c>
      <c r="H221" s="499">
        <v>95</v>
      </c>
    </row>
    <row r="222" spans="1:8" x14ac:dyDescent="0.2">
      <c r="A222" s="579">
        <v>212</v>
      </c>
      <c r="B222" s="618">
        <f t="shared" si="9"/>
        <v>32.090000000000003</v>
      </c>
      <c r="C222" s="619"/>
      <c r="D222" s="498">
        <v>31100</v>
      </c>
      <c r="E222" s="584"/>
      <c r="F222" s="498">
        <f t="shared" si="10"/>
        <v>15912</v>
      </c>
      <c r="G222" s="581">
        <f t="shared" si="11"/>
        <v>11630</v>
      </c>
      <c r="H222" s="499">
        <v>95</v>
      </c>
    </row>
    <row r="223" spans="1:8" x14ac:dyDescent="0.2">
      <c r="A223" s="579">
        <v>213</v>
      </c>
      <c r="B223" s="618">
        <f t="shared" si="9"/>
        <v>32.1</v>
      </c>
      <c r="C223" s="619"/>
      <c r="D223" s="498">
        <v>31100</v>
      </c>
      <c r="E223" s="584"/>
      <c r="F223" s="498">
        <f t="shared" si="10"/>
        <v>15907</v>
      </c>
      <c r="G223" s="581">
        <f t="shared" si="11"/>
        <v>11626</v>
      </c>
      <c r="H223" s="499">
        <v>95</v>
      </c>
    </row>
    <row r="224" spans="1:8" x14ac:dyDescent="0.2">
      <c r="A224" s="579">
        <v>214</v>
      </c>
      <c r="B224" s="618">
        <f t="shared" si="9"/>
        <v>32.1</v>
      </c>
      <c r="C224" s="619"/>
      <c r="D224" s="498">
        <v>31100</v>
      </c>
      <c r="E224" s="584"/>
      <c r="F224" s="498">
        <f t="shared" si="10"/>
        <v>15907</v>
      </c>
      <c r="G224" s="581">
        <f t="shared" si="11"/>
        <v>11626</v>
      </c>
      <c r="H224" s="499">
        <v>95</v>
      </c>
    </row>
    <row r="225" spans="1:8" x14ac:dyDescent="0.2">
      <c r="A225" s="579">
        <v>215</v>
      </c>
      <c r="B225" s="618">
        <f t="shared" si="9"/>
        <v>32.11</v>
      </c>
      <c r="C225" s="619"/>
      <c r="D225" s="498">
        <v>31100</v>
      </c>
      <c r="E225" s="584"/>
      <c r="F225" s="498">
        <f t="shared" si="10"/>
        <v>15902</v>
      </c>
      <c r="G225" s="581">
        <f t="shared" si="11"/>
        <v>11623</v>
      </c>
      <c r="H225" s="499">
        <v>95</v>
      </c>
    </row>
    <row r="226" spans="1:8" x14ac:dyDescent="0.2">
      <c r="A226" s="579">
        <v>216</v>
      </c>
      <c r="B226" s="618">
        <f t="shared" si="9"/>
        <v>32.11</v>
      </c>
      <c r="C226" s="619"/>
      <c r="D226" s="498">
        <v>31100</v>
      </c>
      <c r="E226" s="584"/>
      <c r="F226" s="498">
        <f t="shared" si="10"/>
        <v>15902</v>
      </c>
      <c r="G226" s="581">
        <f t="shared" si="11"/>
        <v>11623</v>
      </c>
      <c r="H226" s="499">
        <v>95</v>
      </c>
    </row>
    <row r="227" spans="1:8" x14ac:dyDescent="0.2">
      <c r="A227" s="579">
        <v>217</v>
      </c>
      <c r="B227" s="618">
        <f t="shared" si="9"/>
        <v>32.119999999999997</v>
      </c>
      <c r="C227" s="619"/>
      <c r="D227" s="498">
        <v>31100</v>
      </c>
      <c r="E227" s="584"/>
      <c r="F227" s="498">
        <f t="shared" si="10"/>
        <v>15897</v>
      </c>
      <c r="G227" s="581">
        <f t="shared" si="11"/>
        <v>11619</v>
      </c>
      <c r="H227" s="499">
        <v>95</v>
      </c>
    </row>
    <row r="228" spans="1:8" x14ac:dyDescent="0.2">
      <c r="A228" s="579">
        <v>218</v>
      </c>
      <c r="B228" s="618">
        <f t="shared" si="9"/>
        <v>32.119999999999997</v>
      </c>
      <c r="C228" s="619"/>
      <c r="D228" s="498">
        <v>31100</v>
      </c>
      <c r="E228" s="584"/>
      <c r="F228" s="498">
        <f t="shared" si="10"/>
        <v>15897</v>
      </c>
      <c r="G228" s="581">
        <f t="shared" si="11"/>
        <v>11619</v>
      </c>
      <c r="H228" s="499">
        <v>95</v>
      </c>
    </row>
    <row r="229" spans="1:8" x14ac:dyDescent="0.2">
      <c r="A229" s="579">
        <v>219</v>
      </c>
      <c r="B229" s="618">
        <f t="shared" si="9"/>
        <v>32.130000000000003</v>
      </c>
      <c r="C229" s="619"/>
      <c r="D229" s="498">
        <v>31100</v>
      </c>
      <c r="E229" s="584"/>
      <c r="F229" s="498">
        <f t="shared" si="10"/>
        <v>15892</v>
      </c>
      <c r="G229" s="581">
        <f t="shared" si="11"/>
        <v>11615</v>
      </c>
      <c r="H229" s="499">
        <v>95</v>
      </c>
    </row>
    <row r="230" spans="1:8" x14ac:dyDescent="0.2">
      <c r="A230" s="579">
        <v>220</v>
      </c>
      <c r="B230" s="618">
        <f t="shared" si="9"/>
        <v>32.130000000000003</v>
      </c>
      <c r="C230" s="619"/>
      <c r="D230" s="498">
        <v>31100</v>
      </c>
      <c r="E230" s="584"/>
      <c r="F230" s="498">
        <f t="shared" si="10"/>
        <v>15892</v>
      </c>
      <c r="G230" s="581">
        <f t="shared" si="11"/>
        <v>11615</v>
      </c>
      <c r="H230" s="499">
        <v>95</v>
      </c>
    </row>
    <row r="231" spans="1:8" x14ac:dyDescent="0.2">
      <c r="A231" s="579">
        <v>221</v>
      </c>
      <c r="B231" s="618">
        <f t="shared" si="9"/>
        <v>32.14</v>
      </c>
      <c r="C231" s="619"/>
      <c r="D231" s="498">
        <v>31100</v>
      </c>
      <c r="E231" s="584"/>
      <c r="F231" s="498">
        <f t="shared" si="10"/>
        <v>15887</v>
      </c>
      <c r="G231" s="581">
        <f t="shared" si="11"/>
        <v>11612</v>
      </c>
      <c r="H231" s="499">
        <v>95</v>
      </c>
    </row>
    <row r="232" spans="1:8" x14ac:dyDescent="0.2">
      <c r="A232" s="579">
        <v>222</v>
      </c>
      <c r="B232" s="618">
        <f t="shared" si="9"/>
        <v>32.14</v>
      </c>
      <c r="C232" s="619"/>
      <c r="D232" s="498">
        <v>31100</v>
      </c>
      <c r="E232" s="584"/>
      <c r="F232" s="498">
        <f t="shared" si="10"/>
        <v>15887</v>
      </c>
      <c r="G232" s="581">
        <f t="shared" si="11"/>
        <v>11612</v>
      </c>
      <c r="H232" s="499">
        <v>95</v>
      </c>
    </row>
    <row r="233" spans="1:8" x14ac:dyDescent="0.2">
      <c r="A233" s="579">
        <v>223</v>
      </c>
      <c r="B233" s="618">
        <f t="shared" si="9"/>
        <v>32.15</v>
      </c>
      <c r="C233" s="619"/>
      <c r="D233" s="498">
        <v>31100</v>
      </c>
      <c r="E233" s="584"/>
      <c r="F233" s="498">
        <f t="shared" si="10"/>
        <v>15882</v>
      </c>
      <c r="G233" s="581">
        <f t="shared" si="11"/>
        <v>11608</v>
      </c>
      <c r="H233" s="499">
        <v>95</v>
      </c>
    </row>
    <row r="234" spans="1:8" x14ac:dyDescent="0.2">
      <c r="A234" s="579">
        <v>224</v>
      </c>
      <c r="B234" s="618">
        <f t="shared" si="9"/>
        <v>32.15</v>
      </c>
      <c r="C234" s="619"/>
      <c r="D234" s="498">
        <v>31100</v>
      </c>
      <c r="E234" s="584"/>
      <c r="F234" s="498">
        <f t="shared" si="10"/>
        <v>15882</v>
      </c>
      <c r="G234" s="581">
        <f t="shared" si="11"/>
        <v>11608</v>
      </c>
      <c r="H234" s="499">
        <v>95</v>
      </c>
    </row>
    <row r="235" spans="1:8" x14ac:dyDescent="0.2">
      <c r="A235" s="579">
        <v>225</v>
      </c>
      <c r="B235" s="618">
        <f t="shared" si="9"/>
        <v>32.159999999999997</v>
      </c>
      <c r="C235" s="619"/>
      <c r="D235" s="498">
        <v>31100</v>
      </c>
      <c r="E235" s="584"/>
      <c r="F235" s="498">
        <f t="shared" si="10"/>
        <v>15877</v>
      </c>
      <c r="G235" s="581">
        <f t="shared" si="11"/>
        <v>11604</v>
      </c>
      <c r="H235" s="499">
        <v>95</v>
      </c>
    </row>
    <row r="236" spans="1:8" x14ac:dyDescent="0.2">
      <c r="A236" s="579">
        <v>226</v>
      </c>
      <c r="B236" s="618">
        <f t="shared" si="9"/>
        <v>32.159999999999997</v>
      </c>
      <c r="C236" s="619"/>
      <c r="D236" s="498">
        <v>31100</v>
      </c>
      <c r="E236" s="584"/>
      <c r="F236" s="498">
        <f t="shared" si="10"/>
        <v>15877</v>
      </c>
      <c r="G236" s="581">
        <f t="shared" si="11"/>
        <v>11604</v>
      </c>
      <c r="H236" s="499">
        <v>95</v>
      </c>
    </row>
    <row r="237" spans="1:8" x14ac:dyDescent="0.2">
      <c r="A237" s="579">
        <v>227</v>
      </c>
      <c r="B237" s="618">
        <f t="shared" si="9"/>
        <v>32.17</v>
      </c>
      <c r="C237" s="619"/>
      <c r="D237" s="498">
        <v>31100</v>
      </c>
      <c r="E237" s="584"/>
      <c r="F237" s="498">
        <f t="shared" si="10"/>
        <v>15872</v>
      </c>
      <c r="G237" s="581">
        <f t="shared" si="11"/>
        <v>11601</v>
      </c>
      <c r="H237" s="499">
        <v>95</v>
      </c>
    </row>
    <row r="238" spans="1:8" x14ac:dyDescent="0.2">
      <c r="A238" s="579">
        <v>228</v>
      </c>
      <c r="B238" s="618">
        <f t="shared" si="9"/>
        <v>32.17</v>
      </c>
      <c r="C238" s="619"/>
      <c r="D238" s="498">
        <v>31100</v>
      </c>
      <c r="E238" s="584"/>
      <c r="F238" s="498">
        <f t="shared" si="10"/>
        <v>15872</v>
      </c>
      <c r="G238" s="581">
        <f t="shared" si="11"/>
        <v>11601</v>
      </c>
      <c r="H238" s="499">
        <v>95</v>
      </c>
    </row>
    <row r="239" spans="1:8" x14ac:dyDescent="0.2">
      <c r="A239" s="579">
        <v>229</v>
      </c>
      <c r="B239" s="618">
        <f t="shared" si="9"/>
        <v>32.18</v>
      </c>
      <c r="C239" s="619"/>
      <c r="D239" s="498">
        <v>31100</v>
      </c>
      <c r="E239" s="584"/>
      <c r="F239" s="498">
        <f t="shared" si="10"/>
        <v>15867</v>
      </c>
      <c r="G239" s="581">
        <f t="shared" si="11"/>
        <v>11597</v>
      </c>
      <c r="H239" s="499">
        <v>95</v>
      </c>
    </row>
    <row r="240" spans="1:8" x14ac:dyDescent="0.2">
      <c r="A240" s="579">
        <v>230</v>
      </c>
      <c r="B240" s="618">
        <f t="shared" si="9"/>
        <v>32.18</v>
      </c>
      <c r="C240" s="619"/>
      <c r="D240" s="498">
        <v>31100</v>
      </c>
      <c r="E240" s="584"/>
      <c r="F240" s="498">
        <f t="shared" si="10"/>
        <v>15867</v>
      </c>
      <c r="G240" s="581">
        <f t="shared" si="11"/>
        <v>11597</v>
      </c>
      <c r="H240" s="499">
        <v>95</v>
      </c>
    </row>
    <row r="241" spans="1:8" x14ac:dyDescent="0.2">
      <c r="A241" s="579">
        <v>231</v>
      </c>
      <c r="B241" s="618">
        <f t="shared" si="9"/>
        <v>32.19</v>
      </c>
      <c r="C241" s="619"/>
      <c r="D241" s="498">
        <v>31100</v>
      </c>
      <c r="E241" s="584"/>
      <c r="F241" s="498">
        <f t="shared" si="10"/>
        <v>15862</v>
      </c>
      <c r="G241" s="581">
        <f t="shared" si="11"/>
        <v>11594</v>
      </c>
      <c r="H241" s="499">
        <v>95</v>
      </c>
    </row>
    <row r="242" spans="1:8" x14ac:dyDescent="0.2">
      <c r="A242" s="579">
        <v>232</v>
      </c>
      <c r="B242" s="618">
        <f t="shared" si="9"/>
        <v>32.19</v>
      </c>
      <c r="C242" s="619"/>
      <c r="D242" s="498">
        <v>31100</v>
      </c>
      <c r="E242" s="584"/>
      <c r="F242" s="498">
        <f t="shared" si="10"/>
        <v>15862</v>
      </c>
      <c r="G242" s="581">
        <f t="shared" si="11"/>
        <v>11594</v>
      </c>
      <c r="H242" s="499">
        <v>95</v>
      </c>
    </row>
    <row r="243" spans="1:8" x14ac:dyDescent="0.2">
      <c r="A243" s="579">
        <v>233</v>
      </c>
      <c r="B243" s="618">
        <f t="shared" si="9"/>
        <v>32.200000000000003</v>
      </c>
      <c r="C243" s="619"/>
      <c r="D243" s="498">
        <v>31100</v>
      </c>
      <c r="E243" s="584"/>
      <c r="F243" s="498">
        <f t="shared" si="10"/>
        <v>15857</v>
      </c>
      <c r="G243" s="581">
        <f t="shared" si="11"/>
        <v>11590</v>
      </c>
      <c r="H243" s="499">
        <v>95</v>
      </c>
    </row>
    <row r="244" spans="1:8" x14ac:dyDescent="0.2">
      <c r="A244" s="579">
        <v>234</v>
      </c>
      <c r="B244" s="618">
        <f t="shared" si="9"/>
        <v>32.200000000000003</v>
      </c>
      <c r="C244" s="619"/>
      <c r="D244" s="498">
        <v>31100</v>
      </c>
      <c r="E244" s="584"/>
      <c r="F244" s="498">
        <f t="shared" si="10"/>
        <v>15857</v>
      </c>
      <c r="G244" s="581">
        <f t="shared" si="11"/>
        <v>11590</v>
      </c>
      <c r="H244" s="499">
        <v>95</v>
      </c>
    </row>
    <row r="245" spans="1:8" x14ac:dyDescent="0.2">
      <c r="A245" s="579">
        <v>235</v>
      </c>
      <c r="B245" s="618">
        <f t="shared" si="9"/>
        <v>32.21</v>
      </c>
      <c r="C245" s="619"/>
      <c r="D245" s="498">
        <v>31100</v>
      </c>
      <c r="E245" s="584"/>
      <c r="F245" s="498">
        <f t="shared" si="10"/>
        <v>15853</v>
      </c>
      <c r="G245" s="581">
        <f t="shared" si="11"/>
        <v>11586</v>
      </c>
      <c r="H245" s="499">
        <v>95</v>
      </c>
    </row>
    <row r="246" spans="1:8" x14ac:dyDescent="0.2">
      <c r="A246" s="579">
        <v>236</v>
      </c>
      <c r="B246" s="618">
        <f t="shared" si="9"/>
        <v>32.21</v>
      </c>
      <c r="C246" s="619"/>
      <c r="D246" s="498">
        <v>31100</v>
      </c>
      <c r="E246" s="584"/>
      <c r="F246" s="498">
        <f t="shared" si="10"/>
        <v>15853</v>
      </c>
      <c r="G246" s="581">
        <f t="shared" si="11"/>
        <v>11586</v>
      </c>
      <c r="H246" s="499">
        <v>95</v>
      </c>
    </row>
    <row r="247" spans="1:8" x14ac:dyDescent="0.2">
      <c r="A247" s="579">
        <v>237</v>
      </c>
      <c r="B247" s="618">
        <f t="shared" si="9"/>
        <v>32.21</v>
      </c>
      <c r="C247" s="619"/>
      <c r="D247" s="498">
        <v>31100</v>
      </c>
      <c r="E247" s="584"/>
      <c r="F247" s="498">
        <f t="shared" si="10"/>
        <v>15853</v>
      </c>
      <c r="G247" s="581">
        <f t="shared" si="11"/>
        <v>11586</v>
      </c>
      <c r="H247" s="499">
        <v>95</v>
      </c>
    </row>
    <row r="248" spans="1:8" x14ac:dyDescent="0.2">
      <c r="A248" s="579">
        <v>238</v>
      </c>
      <c r="B248" s="618">
        <f t="shared" si="9"/>
        <v>32.22</v>
      </c>
      <c r="C248" s="619"/>
      <c r="D248" s="498">
        <v>31100</v>
      </c>
      <c r="E248" s="584"/>
      <c r="F248" s="498">
        <f t="shared" si="10"/>
        <v>15848</v>
      </c>
      <c r="G248" s="581">
        <f t="shared" si="11"/>
        <v>11583</v>
      </c>
      <c r="H248" s="499">
        <v>95</v>
      </c>
    </row>
    <row r="249" spans="1:8" x14ac:dyDescent="0.2">
      <c r="A249" s="579">
        <v>239</v>
      </c>
      <c r="B249" s="618">
        <f t="shared" si="9"/>
        <v>32.22</v>
      </c>
      <c r="C249" s="619"/>
      <c r="D249" s="498">
        <v>31100</v>
      </c>
      <c r="E249" s="584"/>
      <c r="F249" s="498">
        <f t="shared" si="10"/>
        <v>15848</v>
      </c>
      <c r="G249" s="581">
        <f t="shared" si="11"/>
        <v>11583</v>
      </c>
      <c r="H249" s="499">
        <v>95</v>
      </c>
    </row>
    <row r="250" spans="1:8" x14ac:dyDescent="0.2">
      <c r="A250" s="579">
        <v>240</v>
      </c>
      <c r="B250" s="618">
        <f t="shared" si="9"/>
        <v>32.229999999999997</v>
      </c>
      <c r="C250" s="619"/>
      <c r="D250" s="498">
        <v>31100</v>
      </c>
      <c r="E250" s="584"/>
      <c r="F250" s="498">
        <f t="shared" si="10"/>
        <v>15843</v>
      </c>
      <c r="G250" s="581">
        <f t="shared" si="11"/>
        <v>11579</v>
      </c>
      <c r="H250" s="499">
        <v>95</v>
      </c>
    </row>
    <row r="251" spans="1:8" x14ac:dyDescent="0.2">
      <c r="A251" s="579">
        <v>241</v>
      </c>
      <c r="B251" s="618">
        <f t="shared" si="9"/>
        <v>32.229999999999997</v>
      </c>
      <c r="C251" s="619"/>
      <c r="D251" s="498">
        <v>31100</v>
      </c>
      <c r="E251" s="584"/>
      <c r="F251" s="498">
        <f t="shared" si="10"/>
        <v>15843</v>
      </c>
      <c r="G251" s="581">
        <f t="shared" si="11"/>
        <v>11579</v>
      </c>
      <c r="H251" s="499">
        <v>95</v>
      </c>
    </row>
    <row r="252" spans="1:8" x14ac:dyDescent="0.2">
      <c r="A252" s="579">
        <v>242</v>
      </c>
      <c r="B252" s="618">
        <f t="shared" si="9"/>
        <v>32.24</v>
      </c>
      <c r="C252" s="619"/>
      <c r="D252" s="498">
        <v>31100</v>
      </c>
      <c r="E252" s="584"/>
      <c r="F252" s="498">
        <f t="shared" si="10"/>
        <v>15838</v>
      </c>
      <c r="G252" s="581">
        <f t="shared" si="11"/>
        <v>11576</v>
      </c>
      <c r="H252" s="499">
        <v>95</v>
      </c>
    </row>
    <row r="253" spans="1:8" x14ac:dyDescent="0.2">
      <c r="A253" s="579">
        <v>243</v>
      </c>
      <c r="B253" s="618">
        <f t="shared" si="9"/>
        <v>32.24</v>
      </c>
      <c r="C253" s="619"/>
      <c r="D253" s="498">
        <v>31100</v>
      </c>
      <c r="E253" s="584"/>
      <c r="F253" s="498">
        <f t="shared" si="10"/>
        <v>15838</v>
      </c>
      <c r="G253" s="581">
        <f t="shared" si="11"/>
        <v>11576</v>
      </c>
      <c r="H253" s="499">
        <v>95</v>
      </c>
    </row>
    <row r="254" spans="1:8" x14ac:dyDescent="0.2">
      <c r="A254" s="579">
        <v>244</v>
      </c>
      <c r="B254" s="618">
        <f t="shared" si="9"/>
        <v>32.25</v>
      </c>
      <c r="C254" s="619"/>
      <c r="D254" s="498">
        <v>31100</v>
      </c>
      <c r="E254" s="584"/>
      <c r="F254" s="498">
        <f t="shared" si="10"/>
        <v>15833</v>
      </c>
      <c r="G254" s="581">
        <f t="shared" si="11"/>
        <v>11572</v>
      </c>
      <c r="H254" s="499">
        <v>95</v>
      </c>
    </row>
    <row r="255" spans="1:8" x14ac:dyDescent="0.2">
      <c r="A255" s="579">
        <v>245</v>
      </c>
      <c r="B255" s="618">
        <f t="shared" si="9"/>
        <v>32.25</v>
      </c>
      <c r="C255" s="619"/>
      <c r="D255" s="498">
        <v>31100</v>
      </c>
      <c r="E255" s="584"/>
      <c r="F255" s="498">
        <f t="shared" si="10"/>
        <v>15833</v>
      </c>
      <c r="G255" s="581">
        <f t="shared" si="11"/>
        <v>11572</v>
      </c>
      <c r="H255" s="499">
        <v>95</v>
      </c>
    </row>
    <row r="256" spans="1:8" x14ac:dyDescent="0.2">
      <c r="A256" s="579">
        <v>246</v>
      </c>
      <c r="B256" s="618">
        <f t="shared" si="9"/>
        <v>32.26</v>
      </c>
      <c r="C256" s="619"/>
      <c r="D256" s="498">
        <v>31100</v>
      </c>
      <c r="E256" s="584"/>
      <c r="F256" s="498">
        <f t="shared" si="10"/>
        <v>15828</v>
      </c>
      <c r="G256" s="581">
        <f t="shared" si="11"/>
        <v>11569</v>
      </c>
      <c r="H256" s="499">
        <v>95</v>
      </c>
    </row>
    <row r="257" spans="1:8" x14ac:dyDescent="0.2">
      <c r="A257" s="579">
        <v>247</v>
      </c>
      <c r="B257" s="618">
        <f t="shared" si="9"/>
        <v>32.26</v>
      </c>
      <c r="C257" s="619"/>
      <c r="D257" s="498">
        <v>31100</v>
      </c>
      <c r="E257" s="584"/>
      <c r="F257" s="498">
        <f t="shared" si="10"/>
        <v>15828</v>
      </c>
      <c r="G257" s="581">
        <f t="shared" si="11"/>
        <v>11569</v>
      </c>
      <c r="H257" s="499">
        <v>95</v>
      </c>
    </row>
    <row r="258" spans="1:8" x14ac:dyDescent="0.2">
      <c r="A258" s="579">
        <v>248</v>
      </c>
      <c r="B258" s="618">
        <f t="shared" si="9"/>
        <v>32.270000000000003</v>
      </c>
      <c r="C258" s="619"/>
      <c r="D258" s="498">
        <v>31100</v>
      </c>
      <c r="E258" s="584"/>
      <c r="F258" s="498">
        <f t="shared" si="10"/>
        <v>15823</v>
      </c>
      <c r="G258" s="581">
        <f t="shared" si="11"/>
        <v>11565</v>
      </c>
      <c r="H258" s="499">
        <v>95</v>
      </c>
    </row>
    <row r="259" spans="1:8" x14ac:dyDescent="0.2">
      <c r="A259" s="579">
        <v>249</v>
      </c>
      <c r="B259" s="618">
        <f t="shared" si="9"/>
        <v>32.270000000000003</v>
      </c>
      <c r="C259" s="619"/>
      <c r="D259" s="498">
        <v>31100</v>
      </c>
      <c r="E259" s="584"/>
      <c r="F259" s="498">
        <f t="shared" si="10"/>
        <v>15823</v>
      </c>
      <c r="G259" s="581">
        <f t="shared" si="11"/>
        <v>11565</v>
      </c>
      <c r="H259" s="499">
        <v>95</v>
      </c>
    </row>
    <row r="260" spans="1:8" x14ac:dyDescent="0.2">
      <c r="A260" s="579">
        <v>250</v>
      </c>
      <c r="B260" s="618">
        <f t="shared" si="9"/>
        <v>32.270000000000003</v>
      </c>
      <c r="C260" s="619"/>
      <c r="D260" s="498">
        <v>31100</v>
      </c>
      <c r="E260" s="584"/>
      <c r="F260" s="498">
        <f t="shared" si="10"/>
        <v>15823</v>
      </c>
      <c r="G260" s="581">
        <f t="shared" si="11"/>
        <v>11565</v>
      </c>
      <c r="H260" s="499">
        <v>95</v>
      </c>
    </row>
    <row r="261" spans="1:8" x14ac:dyDescent="0.2">
      <c r="A261" s="579">
        <v>251</v>
      </c>
      <c r="B261" s="618">
        <f t="shared" si="9"/>
        <v>32.28</v>
      </c>
      <c r="C261" s="619"/>
      <c r="D261" s="498">
        <v>31100</v>
      </c>
      <c r="E261" s="584"/>
      <c r="F261" s="498">
        <f t="shared" si="10"/>
        <v>15818</v>
      </c>
      <c r="G261" s="581">
        <f t="shared" si="11"/>
        <v>11561</v>
      </c>
      <c r="H261" s="499">
        <v>95</v>
      </c>
    </row>
    <row r="262" spans="1:8" x14ac:dyDescent="0.2">
      <c r="A262" s="579">
        <v>252</v>
      </c>
      <c r="B262" s="618">
        <f t="shared" si="9"/>
        <v>32.28</v>
      </c>
      <c r="C262" s="619"/>
      <c r="D262" s="498">
        <v>31100</v>
      </c>
      <c r="E262" s="584"/>
      <c r="F262" s="498">
        <f t="shared" si="10"/>
        <v>15818</v>
      </c>
      <c r="G262" s="581">
        <f t="shared" si="11"/>
        <v>11561</v>
      </c>
      <c r="H262" s="499">
        <v>95</v>
      </c>
    </row>
    <row r="263" spans="1:8" x14ac:dyDescent="0.2">
      <c r="A263" s="579">
        <v>253</v>
      </c>
      <c r="B263" s="618">
        <f t="shared" si="9"/>
        <v>32.29</v>
      </c>
      <c r="C263" s="619"/>
      <c r="D263" s="498">
        <v>31100</v>
      </c>
      <c r="E263" s="584"/>
      <c r="F263" s="498">
        <f t="shared" si="10"/>
        <v>15814</v>
      </c>
      <c r="G263" s="581">
        <f t="shared" si="11"/>
        <v>11558</v>
      </c>
      <c r="H263" s="499">
        <v>95</v>
      </c>
    </row>
    <row r="264" spans="1:8" x14ac:dyDescent="0.2">
      <c r="A264" s="579">
        <v>254</v>
      </c>
      <c r="B264" s="618">
        <f t="shared" si="9"/>
        <v>32.29</v>
      </c>
      <c r="C264" s="619"/>
      <c r="D264" s="498">
        <v>31100</v>
      </c>
      <c r="E264" s="584"/>
      <c r="F264" s="498">
        <f t="shared" si="10"/>
        <v>15814</v>
      </c>
      <c r="G264" s="581">
        <f t="shared" si="11"/>
        <v>11558</v>
      </c>
      <c r="H264" s="499">
        <v>95</v>
      </c>
    </row>
    <row r="265" spans="1:8" x14ac:dyDescent="0.2">
      <c r="A265" s="579">
        <v>255</v>
      </c>
      <c r="B265" s="618">
        <f t="shared" si="9"/>
        <v>32.299999999999997</v>
      </c>
      <c r="C265" s="619"/>
      <c r="D265" s="498">
        <v>31100</v>
      </c>
      <c r="E265" s="584"/>
      <c r="F265" s="498">
        <f t="shared" si="10"/>
        <v>15809</v>
      </c>
      <c r="G265" s="581">
        <f t="shared" si="11"/>
        <v>11554</v>
      </c>
      <c r="H265" s="499">
        <v>95</v>
      </c>
    </row>
    <row r="266" spans="1:8" x14ac:dyDescent="0.2">
      <c r="A266" s="579">
        <v>256</v>
      </c>
      <c r="B266" s="618">
        <f t="shared" si="9"/>
        <v>32.299999999999997</v>
      </c>
      <c r="C266" s="619"/>
      <c r="D266" s="498">
        <v>31100</v>
      </c>
      <c r="E266" s="584"/>
      <c r="F266" s="498">
        <f t="shared" si="10"/>
        <v>15809</v>
      </c>
      <c r="G266" s="581">
        <f t="shared" si="11"/>
        <v>11554</v>
      </c>
      <c r="H266" s="499">
        <v>95</v>
      </c>
    </row>
    <row r="267" spans="1:8" x14ac:dyDescent="0.2">
      <c r="A267" s="579">
        <v>257</v>
      </c>
      <c r="B267" s="618">
        <f t="shared" ref="B267:B310" si="12">ROUND(1.12233*LN(A267)+26.078,2)</f>
        <v>32.31</v>
      </c>
      <c r="C267" s="619"/>
      <c r="D267" s="498">
        <v>31100</v>
      </c>
      <c r="E267" s="584"/>
      <c r="F267" s="498">
        <f t="shared" si="10"/>
        <v>15804</v>
      </c>
      <c r="G267" s="581">
        <f t="shared" si="11"/>
        <v>11551</v>
      </c>
      <c r="H267" s="499">
        <v>95</v>
      </c>
    </row>
    <row r="268" spans="1:8" x14ac:dyDescent="0.2">
      <c r="A268" s="579">
        <v>258</v>
      </c>
      <c r="B268" s="618">
        <f t="shared" si="12"/>
        <v>32.31</v>
      </c>
      <c r="C268" s="619"/>
      <c r="D268" s="498">
        <v>31100</v>
      </c>
      <c r="E268" s="584"/>
      <c r="F268" s="498">
        <f t="shared" ref="F268:F310" si="13">ROUND(12*1.36*(1/B268*D268)+H268,0)</f>
        <v>15804</v>
      </c>
      <c r="G268" s="581">
        <f t="shared" ref="G268:G310" si="14">ROUND(12*(1/B268*D268),0)</f>
        <v>11551</v>
      </c>
      <c r="H268" s="499">
        <v>95</v>
      </c>
    </row>
    <row r="269" spans="1:8" x14ac:dyDescent="0.2">
      <c r="A269" s="579">
        <v>259</v>
      </c>
      <c r="B269" s="618">
        <f t="shared" si="12"/>
        <v>32.31</v>
      </c>
      <c r="C269" s="619"/>
      <c r="D269" s="498">
        <v>31100</v>
      </c>
      <c r="E269" s="584"/>
      <c r="F269" s="498">
        <f t="shared" si="13"/>
        <v>15804</v>
      </c>
      <c r="G269" s="581">
        <f t="shared" si="14"/>
        <v>11551</v>
      </c>
      <c r="H269" s="499">
        <v>95</v>
      </c>
    </row>
    <row r="270" spans="1:8" x14ac:dyDescent="0.2">
      <c r="A270" s="579">
        <v>260</v>
      </c>
      <c r="B270" s="618">
        <f t="shared" si="12"/>
        <v>32.32</v>
      </c>
      <c r="C270" s="619"/>
      <c r="D270" s="498">
        <v>31100</v>
      </c>
      <c r="E270" s="584"/>
      <c r="F270" s="498">
        <f t="shared" si="13"/>
        <v>15799</v>
      </c>
      <c r="G270" s="581">
        <f t="shared" si="14"/>
        <v>11547</v>
      </c>
      <c r="H270" s="499">
        <v>95</v>
      </c>
    </row>
    <row r="271" spans="1:8" x14ac:dyDescent="0.2">
      <c r="A271" s="579">
        <v>261</v>
      </c>
      <c r="B271" s="618">
        <f t="shared" si="12"/>
        <v>32.32</v>
      </c>
      <c r="C271" s="619"/>
      <c r="D271" s="498">
        <v>31100</v>
      </c>
      <c r="E271" s="584"/>
      <c r="F271" s="498">
        <f t="shared" si="13"/>
        <v>15799</v>
      </c>
      <c r="G271" s="581">
        <f t="shared" si="14"/>
        <v>11547</v>
      </c>
      <c r="H271" s="499">
        <v>95</v>
      </c>
    </row>
    <row r="272" spans="1:8" x14ac:dyDescent="0.2">
      <c r="A272" s="579">
        <v>262</v>
      </c>
      <c r="B272" s="618">
        <f t="shared" si="12"/>
        <v>32.33</v>
      </c>
      <c r="C272" s="619"/>
      <c r="D272" s="498">
        <v>31100</v>
      </c>
      <c r="E272" s="584"/>
      <c r="F272" s="498">
        <f t="shared" si="13"/>
        <v>15794</v>
      </c>
      <c r="G272" s="581">
        <f t="shared" si="14"/>
        <v>11543</v>
      </c>
      <c r="H272" s="499">
        <v>95</v>
      </c>
    </row>
    <row r="273" spans="1:8" x14ac:dyDescent="0.2">
      <c r="A273" s="579">
        <v>263</v>
      </c>
      <c r="B273" s="618">
        <f t="shared" si="12"/>
        <v>32.33</v>
      </c>
      <c r="C273" s="619"/>
      <c r="D273" s="498">
        <v>31100</v>
      </c>
      <c r="E273" s="584"/>
      <c r="F273" s="498">
        <f t="shared" si="13"/>
        <v>15794</v>
      </c>
      <c r="G273" s="581">
        <f t="shared" si="14"/>
        <v>11543</v>
      </c>
      <c r="H273" s="499">
        <v>95</v>
      </c>
    </row>
    <row r="274" spans="1:8" x14ac:dyDescent="0.2">
      <c r="A274" s="579">
        <v>264</v>
      </c>
      <c r="B274" s="618">
        <f t="shared" si="12"/>
        <v>32.340000000000003</v>
      </c>
      <c r="C274" s="619"/>
      <c r="D274" s="498">
        <v>31100</v>
      </c>
      <c r="E274" s="584"/>
      <c r="F274" s="498">
        <f t="shared" si="13"/>
        <v>15789</v>
      </c>
      <c r="G274" s="581">
        <f t="shared" si="14"/>
        <v>11540</v>
      </c>
      <c r="H274" s="499">
        <v>95</v>
      </c>
    </row>
    <row r="275" spans="1:8" x14ac:dyDescent="0.2">
      <c r="A275" s="579">
        <v>265</v>
      </c>
      <c r="B275" s="618">
        <f t="shared" si="12"/>
        <v>32.340000000000003</v>
      </c>
      <c r="C275" s="619"/>
      <c r="D275" s="498">
        <v>31100</v>
      </c>
      <c r="E275" s="584"/>
      <c r="F275" s="498">
        <f t="shared" si="13"/>
        <v>15789</v>
      </c>
      <c r="G275" s="581">
        <f t="shared" si="14"/>
        <v>11540</v>
      </c>
      <c r="H275" s="499">
        <v>95</v>
      </c>
    </row>
    <row r="276" spans="1:8" x14ac:dyDescent="0.2">
      <c r="A276" s="579">
        <v>266</v>
      </c>
      <c r="B276" s="618">
        <f t="shared" si="12"/>
        <v>32.340000000000003</v>
      </c>
      <c r="C276" s="619"/>
      <c r="D276" s="498">
        <v>31100</v>
      </c>
      <c r="E276" s="584"/>
      <c r="F276" s="498">
        <f t="shared" si="13"/>
        <v>15789</v>
      </c>
      <c r="G276" s="581">
        <f t="shared" si="14"/>
        <v>11540</v>
      </c>
      <c r="H276" s="499">
        <v>95</v>
      </c>
    </row>
    <row r="277" spans="1:8" x14ac:dyDescent="0.2">
      <c r="A277" s="579">
        <v>267</v>
      </c>
      <c r="B277" s="618">
        <f t="shared" si="12"/>
        <v>32.35</v>
      </c>
      <c r="C277" s="619"/>
      <c r="D277" s="498">
        <v>31100</v>
      </c>
      <c r="E277" s="584"/>
      <c r="F277" s="498">
        <f t="shared" si="13"/>
        <v>15784</v>
      </c>
      <c r="G277" s="581">
        <f t="shared" si="14"/>
        <v>11536</v>
      </c>
      <c r="H277" s="499">
        <v>95</v>
      </c>
    </row>
    <row r="278" spans="1:8" x14ac:dyDescent="0.2">
      <c r="A278" s="579">
        <v>268</v>
      </c>
      <c r="B278" s="618">
        <f t="shared" si="12"/>
        <v>32.35</v>
      </c>
      <c r="C278" s="619"/>
      <c r="D278" s="498">
        <v>31100</v>
      </c>
      <c r="E278" s="584"/>
      <c r="F278" s="498">
        <f t="shared" si="13"/>
        <v>15784</v>
      </c>
      <c r="G278" s="581">
        <f t="shared" si="14"/>
        <v>11536</v>
      </c>
      <c r="H278" s="499">
        <v>95</v>
      </c>
    </row>
    <row r="279" spans="1:8" x14ac:dyDescent="0.2">
      <c r="A279" s="579">
        <v>269</v>
      </c>
      <c r="B279" s="618">
        <f t="shared" si="12"/>
        <v>32.36</v>
      </c>
      <c r="C279" s="619"/>
      <c r="D279" s="498">
        <v>31100</v>
      </c>
      <c r="E279" s="584"/>
      <c r="F279" s="498">
        <f t="shared" si="13"/>
        <v>15780</v>
      </c>
      <c r="G279" s="581">
        <f t="shared" si="14"/>
        <v>11533</v>
      </c>
      <c r="H279" s="499">
        <v>95</v>
      </c>
    </row>
    <row r="280" spans="1:8" x14ac:dyDescent="0.2">
      <c r="A280" s="579">
        <v>270</v>
      </c>
      <c r="B280" s="618">
        <f t="shared" si="12"/>
        <v>32.36</v>
      </c>
      <c r="C280" s="619"/>
      <c r="D280" s="498">
        <v>31100</v>
      </c>
      <c r="E280" s="584"/>
      <c r="F280" s="498">
        <f t="shared" si="13"/>
        <v>15780</v>
      </c>
      <c r="G280" s="581">
        <f t="shared" si="14"/>
        <v>11533</v>
      </c>
      <c r="H280" s="499">
        <v>95</v>
      </c>
    </row>
    <row r="281" spans="1:8" x14ac:dyDescent="0.2">
      <c r="A281" s="579">
        <v>271</v>
      </c>
      <c r="B281" s="618">
        <f t="shared" si="12"/>
        <v>32.369999999999997</v>
      </c>
      <c r="C281" s="619"/>
      <c r="D281" s="498">
        <v>31100</v>
      </c>
      <c r="E281" s="584"/>
      <c r="F281" s="498">
        <f t="shared" si="13"/>
        <v>15775</v>
      </c>
      <c r="G281" s="581">
        <f t="shared" si="14"/>
        <v>11529</v>
      </c>
      <c r="H281" s="499">
        <v>95</v>
      </c>
    </row>
    <row r="282" spans="1:8" x14ac:dyDescent="0.2">
      <c r="A282" s="579">
        <v>272</v>
      </c>
      <c r="B282" s="618">
        <f t="shared" si="12"/>
        <v>32.369999999999997</v>
      </c>
      <c r="C282" s="619"/>
      <c r="D282" s="498">
        <v>31100</v>
      </c>
      <c r="E282" s="584"/>
      <c r="F282" s="498">
        <f t="shared" si="13"/>
        <v>15775</v>
      </c>
      <c r="G282" s="581">
        <f t="shared" si="14"/>
        <v>11529</v>
      </c>
      <c r="H282" s="499">
        <v>95</v>
      </c>
    </row>
    <row r="283" spans="1:8" x14ac:dyDescent="0.2">
      <c r="A283" s="579">
        <v>273</v>
      </c>
      <c r="B283" s="618">
        <f t="shared" si="12"/>
        <v>32.369999999999997</v>
      </c>
      <c r="C283" s="619"/>
      <c r="D283" s="498">
        <v>31100</v>
      </c>
      <c r="E283" s="584"/>
      <c r="F283" s="498">
        <f t="shared" si="13"/>
        <v>15775</v>
      </c>
      <c r="G283" s="581">
        <f t="shared" si="14"/>
        <v>11529</v>
      </c>
      <c r="H283" s="499">
        <v>95</v>
      </c>
    </row>
    <row r="284" spans="1:8" x14ac:dyDescent="0.2">
      <c r="A284" s="579">
        <v>274</v>
      </c>
      <c r="B284" s="618">
        <f t="shared" si="12"/>
        <v>32.380000000000003</v>
      </c>
      <c r="C284" s="619"/>
      <c r="D284" s="498">
        <v>31100</v>
      </c>
      <c r="E284" s="584"/>
      <c r="F284" s="498">
        <f t="shared" si="13"/>
        <v>15770</v>
      </c>
      <c r="G284" s="581">
        <f t="shared" si="14"/>
        <v>11526</v>
      </c>
      <c r="H284" s="499">
        <v>95</v>
      </c>
    </row>
    <row r="285" spans="1:8" x14ac:dyDescent="0.2">
      <c r="A285" s="579">
        <v>275</v>
      </c>
      <c r="B285" s="618">
        <f t="shared" si="12"/>
        <v>32.380000000000003</v>
      </c>
      <c r="C285" s="619"/>
      <c r="D285" s="498">
        <v>31100</v>
      </c>
      <c r="E285" s="584"/>
      <c r="F285" s="498">
        <f t="shared" si="13"/>
        <v>15770</v>
      </c>
      <c r="G285" s="581">
        <f t="shared" si="14"/>
        <v>11526</v>
      </c>
      <c r="H285" s="499">
        <v>95</v>
      </c>
    </row>
    <row r="286" spans="1:8" x14ac:dyDescent="0.2">
      <c r="A286" s="579">
        <v>276</v>
      </c>
      <c r="B286" s="618">
        <f t="shared" si="12"/>
        <v>32.39</v>
      </c>
      <c r="C286" s="619"/>
      <c r="D286" s="498">
        <v>31100</v>
      </c>
      <c r="E286" s="584"/>
      <c r="F286" s="498">
        <f t="shared" si="13"/>
        <v>15765</v>
      </c>
      <c r="G286" s="581">
        <f t="shared" si="14"/>
        <v>11522</v>
      </c>
      <c r="H286" s="499">
        <v>95</v>
      </c>
    </row>
    <row r="287" spans="1:8" x14ac:dyDescent="0.2">
      <c r="A287" s="579">
        <v>277</v>
      </c>
      <c r="B287" s="618">
        <f t="shared" si="12"/>
        <v>32.39</v>
      </c>
      <c r="C287" s="619"/>
      <c r="D287" s="498">
        <v>31100</v>
      </c>
      <c r="E287" s="584"/>
      <c r="F287" s="498">
        <f t="shared" si="13"/>
        <v>15765</v>
      </c>
      <c r="G287" s="581">
        <f t="shared" si="14"/>
        <v>11522</v>
      </c>
      <c r="H287" s="499">
        <v>95</v>
      </c>
    </row>
    <row r="288" spans="1:8" x14ac:dyDescent="0.2">
      <c r="A288" s="579">
        <v>278</v>
      </c>
      <c r="B288" s="618">
        <f t="shared" si="12"/>
        <v>32.39</v>
      </c>
      <c r="C288" s="619"/>
      <c r="D288" s="498">
        <v>31100</v>
      </c>
      <c r="E288" s="584"/>
      <c r="F288" s="498">
        <f t="shared" si="13"/>
        <v>15765</v>
      </c>
      <c r="G288" s="581">
        <f t="shared" si="14"/>
        <v>11522</v>
      </c>
      <c r="H288" s="499">
        <v>95</v>
      </c>
    </row>
    <row r="289" spans="1:8" x14ac:dyDescent="0.2">
      <c r="A289" s="579">
        <v>279</v>
      </c>
      <c r="B289" s="618">
        <f t="shared" si="12"/>
        <v>32.4</v>
      </c>
      <c r="C289" s="619"/>
      <c r="D289" s="498">
        <v>31100</v>
      </c>
      <c r="E289" s="584"/>
      <c r="F289" s="498">
        <f t="shared" si="13"/>
        <v>15760</v>
      </c>
      <c r="G289" s="581">
        <f t="shared" si="14"/>
        <v>11519</v>
      </c>
      <c r="H289" s="499">
        <v>95</v>
      </c>
    </row>
    <row r="290" spans="1:8" x14ac:dyDescent="0.2">
      <c r="A290" s="579">
        <v>280</v>
      </c>
      <c r="B290" s="618">
        <f t="shared" si="12"/>
        <v>32.4</v>
      </c>
      <c r="C290" s="619"/>
      <c r="D290" s="498">
        <v>31100</v>
      </c>
      <c r="E290" s="584"/>
      <c r="F290" s="498">
        <f t="shared" si="13"/>
        <v>15760</v>
      </c>
      <c r="G290" s="581">
        <f t="shared" si="14"/>
        <v>11519</v>
      </c>
      <c r="H290" s="499">
        <v>95</v>
      </c>
    </row>
    <row r="291" spans="1:8" x14ac:dyDescent="0.2">
      <c r="A291" s="579">
        <v>281</v>
      </c>
      <c r="B291" s="618">
        <f t="shared" si="12"/>
        <v>32.409999999999997</v>
      </c>
      <c r="C291" s="619"/>
      <c r="D291" s="498">
        <v>31100</v>
      </c>
      <c r="E291" s="584"/>
      <c r="F291" s="498">
        <f t="shared" si="13"/>
        <v>15755</v>
      </c>
      <c r="G291" s="581">
        <f t="shared" si="14"/>
        <v>11515</v>
      </c>
      <c r="H291" s="499">
        <v>95</v>
      </c>
    </row>
    <row r="292" spans="1:8" x14ac:dyDescent="0.2">
      <c r="A292" s="579">
        <v>282</v>
      </c>
      <c r="B292" s="618">
        <f t="shared" si="12"/>
        <v>32.409999999999997</v>
      </c>
      <c r="C292" s="619"/>
      <c r="D292" s="498">
        <v>31100</v>
      </c>
      <c r="E292" s="584"/>
      <c r="F292" s="498">
        <f t="shared" si="13"/>
        <v>15755</v>
      </c>
      <c r="G292" s="581">
        <f t="shared" si="14"/>
        <v>11515</v>
      </c>
      <c r="H292" s="499">
        <v>95</v>
      </c>
    </row>
    <row r="293" spans="1:8" x14ac:dyDescent="0.2">
      <c r="A293" s="579">
        <v>283</v>
      </c>
      <c r="B293" s="618">
        <f t="shared" si="12"/>
        <v>32.409999999999997</v>
      </c>
      <c r="C293" s="619"/>
      <c r="D293" s="498">
        <v>31100</v>
      </c>
      <c r="E293" s="584"/>
      <c r="F293" s="498">
        <f t="shared" si="13"/>
        <v>15755</v>
      </c>
      <c r="G293" s="581">
        <f t="shared" si="14"/>
        <v>11515</v>
      </c>
      <c r="H293" s="499">
        <v>95</v>
      </c>
    </row>
    <row r="294" spans="1:8" x14ac:dyDescent="0.2">
      <c r="A294" s="579">
        <v>284</v>
      </c>
      <c r="B294" s="618">
        <f t="shared" si="12"/>
        <v>32.42</v>
      </c>
      <c r="C294" s="619"/>
      <c r="D294" s="498">
        <v>31100</v>
      </c>
      <c r="E294" s="584"/>
      <c r="F294" s="498">
        <f t="shared" si="13"/>
        <v>15751</v>
      </c>
      <c r="G294" s="581">
        <f t="shared" si="14"/>
        <v>11511</v>
      </c>
      <c r="H294" s="499">
        <v>95</v>
      </c>
    </row>
    <row r="295" spans="1:8" x14ac:dyDescent="0.2">
      <c r="A295" s="579">
        <v>285</v>
      </c>
      <c r="B295" s="618">
        <f t="shared" si="12"/>
        <v>32.42</v>
      </c>
      <c r="C295" s="619"/>
      <c r="D295" s="498">
        <v>31100</v>
      </c>
      <c r="E295" s="584"/>
      <c r="F295" s="498">
        <f t="shared" si="13"/>
        <v>15751</v>
      </c>
      <c r="G295" s="581">
        <f t="shared" si="14"/>
        <v>11511</v>
      </c>
      <c r="H295" s="499">
        <v>95</v>
      </c>
    </row>
    <row r="296" spans="1:8" x14ac:dyDescent="0.2">
      <c r="A296" s="579">
        <v>286</v>
      </c>
      <c r="B296" s="618">
        <f t="shared" si="12"/>
        <v>32.43</v>
      </c>
      <c r="C296" s="619"/>
      <c r="D296" s="498">
        <v>31100</v>
      </c>
      <c r="E296" s="584"/>
      <c r="F296" s="498">
        <f t="shared" si="13"/>
        <v>15746</v>
      </c>
      <c r="G296" s="581">
        <f t="shared" si="14"/>
        <v>11508</v>
      </c>
      <c r="H296" s="499">
        <v>95</v>
      </c>
    </row>
    <row r="297" spans="1:8" x14ac:dyDescent="0.2">
      <c r="A297" s="579">
        <v>287</v>
      </c>
      <c r="B297" s="618">
        <f t="shared" si="12"/>
        <v>32.43</v>
      </c>
      <c r="C297" s="619"/>
      <c r="D297" s="498">
        <v>31100</v>
      </c>
      <c r="E297" s="584"/>
      <c r="F297" s="498">
        <f t="shared" si="13"/>
        <v>15746</v>
      </c>
      <c r="G297" s="581">
        <f t="shared" si="14"/>
        <v>11508</v>
      </c>
      <c r="H297" s="499">
        <v>95</v>
      </c>
    </row>
    <row r="298" spans="1:8" x14ac:dyDescent="0.2">
      <c r="A298" s="579">
        <v>288</v>
      </c>
      <c r="B298" s="618">
        <f t="shared" si="12"/>
        <v>32.43</v>
      </c>
      <c r="C298" s="619"/>
      <c r="D298" s="498">
        <v>31100</v>
      </c>
      <c r="E298" s="584"/>
      <c r="F298" s="498">
        <f t="shared" si="13"/>
        <v>15746</v>
      </c>
      <c r="G298" s="581">
        <f t="shared" si="14"/>
        <v>11508</v>
      </c>
      <c r="H298" s="499">
        <v>95</v>
      </c>
    </row>
    <row r="299" spans="1:8" x14ac:dyDescent="0.2">
      <c r="A299" s="579">
        <v>289</v>
      </c>
      <c r="B299" s="618">
        <f t="shared" si="12"/>
        <v>32.44</v>
      </c>
      <c r="C299" s="619"/>
      <c r="D299" s="498">
        <v>31100</v>
      </c>
      <c r="E299" s="584"/>
      <c r="F299" s="498">
        <f t="shared" si="13"/>
        <v>15741</v>
      </c>
      <c r="G299" s="581">
        <f t="shared" si="14"/>
        <v>11504</v>
      </c>
      <c r="H299" s="499">
        <v>95</v>
      </c>
    </row>
    <row r="300" spans="1:8" x14ac:dyDescent="0.2">
      <c r="A300" s="579">
        <v>290</v>
      </c>
      <c r="B300" s="618">
        <f t="shared" si="12"/>
        <v>32.44</v>
      </c>
      <c r="C300" s="619"/>
      <c r="D300" s="498">
        <v>31100</v>
      </c>
      <c r="E300" s="584"/>
      <c r="F300" s="498">
        <f t="shared" si="13"/>
        <v>15741</v>
      </c>
      <c r="G300" s="581">
        <f t="shared" si="14"/>
        <v>11504</v>
      </c>
      <c r="H300" s="499">
        <v>95</v>
      </c>
    </row>
    <row r="301" spans="1:8" x14ac:dyDescent="0.2">
      <c r="A301" s="579">
        <v>291</v>
      </c>
      <c r="B301" s="618">
        <f t="shared" si="12"/>
        <v>32.450000000000003</v>
      </c>
      <c r="C301" s="619"/>
      <c r="D301" s="498">
        <v>31100</v>
      </c>
      <c r="E301" s="584"/>
      <c r="F301" s="498">
        <f t="shared" si="13"/>
        <v>15736</v>
      </c>
      <c r="G301" s="581">
        <f t="shared" si="14"/>
        <v>11501</v>
      </c>
      <c r="H301" s="499">
        <v>95</v>
      </c>
    </row>
    <row r="302" spans="1:8" x14ac:dyDescent="0.2">
      <c r="A302" s="579">
        <v>292</v>
      </c>
      <c r="B302" s="618">
        <f t="shared" si="12"/>
        <v>32.450000000000003</v>
      </c>
      <c r="C302" s="619"/>
      <c r="D302" s="498">
        <v>31100</v>
      </c>
      <c r="E302" s="584"/>
      <c r="F302" s="498">
        <f t="shared" si="13"/>
        <v>15736</v>
      </c>
      <c r="G302" s="581">
        <f t="shared" si="14"/>
        <v>11501</v>
      </c>
      <c r="H302" s="499">
        <v>95</v>
      </c>
    </row>
    <row r="303" spans="1:8" x14ac:dyDescent="0.2">
      <c r="A303" s="579">
        <v>293</v>
      </c>
      <c r="B303" s="618">
        <f t="shared" si="12"/>
        <v>32.450000000000003</v>
      </c>
      <c r="C303" s="619"/>
      <c r="D303" s="498">
        <v>31100</v>
      </c>
      <c r="E303" s="584"/>
      <c r="F303" s="498">
        <f t="shared" si="13"/>
        <v>15736</v>
      </c>
      <c r="G303" s="581">
        <f t="shared" si="14"/>
        <v>11501</v>
      </c>
      <c r="H303" s="499">
        <v>95</v>
      </c>
    </row>
    <row r="304" spans="1:8" x14ac:dyDescent="0.2">
      <c r="A304" s="579">
        <v>294</v>
      </c>
      <c r="B304" s="618">
        <f t="shared" si="12"/>
        <v>32.46</v>
      </c>
      <c r="C304" s="619"/>
      <c r="D304" s="498">
        <v>31100</v>
      </c>
      <c r="E304" s="584"/>
      <c r="F304" s="498">
        <f t="shared" si="13"/>
        <v>15731</v>
      </c>
      <c r="G304" s="581">
        <f t="shared" si="14"/>
        <v>11497</v>
      </c>
      <c r="H304" s="499">
        <v>95</v>
      </c>
    </row>
    <row r="305" spans="1:8" x14ac:dyDescent="0.2">
      <c r="A305" s="579">
        <v>295</v>
      </c>
      <c r="B305" s="618">
        <f t="shared" si="12"/>
        <v>32.46</v>
      </c>
      <c r="C305" s="619"/>
      <c r="D305" s="498">
        <v>31100</v>
      </c>
      <c r="E305" s="584"/>
      <c r="F305" s="498">
        <f t="shared" si="13"/>
        <v>15731</v>
      </c>
      <c r="G305" s="581">
        <f t="shared" si="14"/>
        <v>11497</v>
      </c>
      <c r="H305" s="499">
        <v>95</v>
      </c>
    </row>
    <row r="306" spans="1:8" x14ac:dyDescent="0.2">
      <c r="A306" s="579">
        <v>296</v>
      </c>
      <c r="B306" s="618">
        <f t="shared" si="12"/>
        <v>32.46</v>
      </c>
      <c r="C306" s="619"/>
      <c r="D306" s="498">
        <v>31100</v>
      </c>
      <c r="E306" s="584"/>
      <c r="F306" s="498">
        <f t="shared" si="13"/>
        <v>15731</v>
      </c>
      <c r="G306" s="581">
        <f t="shared" si="14"/>
        <v>11497</v>
      </c>
      <c r="H306" s="499">
        <v>95</v>
      </c>
    </row>
    <row r="307" spans="1:8" x14ac:dyDescent="0.2">
      <c r="A307" s="579">
        <v>297</v>
      </c>
      <c r="B307" s="618">
        <f t="shared" si="12"/>
        <v>32.47</v>
      </c>
      <c r="C307" s="619"/>
      <c r="D307" s="498">
        <v>31100</v>
      </c>
      <c r="E307" s="584"/>
      <c r="F307" s="498">
        <f t="shared" si="13"/>
        <v>15726</v>
      </c>
      <c r="G307" s="581">
        <f t="shared" si="14"/>
        <v>11494</v>
      </c>
      <c r="H307" s="499">
        <v>95</v>
      </c>
    </row>
    <row r="308" spans="1:8" x14ac:dyDescent="0.2">
      <c r="A308" s="579">
        <v>298</v>
      </c>
      <c r="B308" s="618">
        <f t="shared" si="12"/>
        <v>32.47</v>
      </c>
      <c r="C308" s="619"/>
      <c r="D308" s="498">
        <v>31100</v>
      </c>
      <c r="E308" s="584"/>
      <c r="F308" s="498">
        <f t="shared" si="13"/>
        <v>15726</v>
      </c>
      <c r="G308" s="581">
        <f t="shared" si="14"/>
        <v>11494</v>
      </c>
      <c r="H308" s="499">
        <v>95</v>
      </c>
    </row>
    <row r="309" spans="1:8" x14ac:dyDescent="0.2">
      <c r="A309" s="579">
        <v>299</v>
      </c>
      <c r="B309" s="618">
        <f t="shared" si="12"/>
        <v>32.479999999999997</v>
      </c>
      <c r="C309" s="619"/>
      <c r="D309" s="498">
        <v>31100</v>
      </c>
      <c r="E309" s="584"/>
      <c r="F309" s="498">
        <f t="shared" si="13"/>
        <v>15722</v>
      </c>
      <c r="G309" s="581">
        <f t="shared" si="14"/>
        <v>11490</v>
      </c>
      <c r="H309" s="499">
        <v>95</v>
      </c>
    </row>
    <row r="310" spans="1:8" ht="13.5" thickBot="1" x14ac:dyDescent="0.25">
      <c r="A310" s="506">
        <v>300</v>
      </c>
      <c r="B310" s="507">
        <f t="shared" si="12"/>
        <v>32.479999999999997</v>
      </c>
      <c r="C310" s="620"/>
      <c r="D310" s="509">
        <v>31100</v>
      </c>
      <c r="E310" s="510"/>
      <c r="F310" s="509">
        <f t="shared" si="13"/>
        <v>15722</v>
      </c>
      <c r="G310" s="511">
        <f t="shared" si="14"/>
        <v>11490</v>
      </c>
      <c r="H310" s="510">
        <v>95</v>
      </c>
    </row>
  </sheetData>
  <mergeCells count="2">
    <mergeCell ref="A8:B8"/>
    <mergeCell ref="G9:H9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8"/>
  <sheetViews>
    <sheetView workbookViewId="0">
      <pane ySplit="12" topLeftCell="A399" activePane="bottomLeft" state="frozenSplit"/>
      <selection activeCell="J36" sqref="J36"/>
      <selection pane="bottomLeft" activeCell="R418" sqref="R418"/>
    </sheetView>
  </sheetViews>
  <sheetFormatPr defaultRowHeight="12.75" x14ac:dyDescent="0.2"/>
  <cols>
    <col min="1" max="1" width="11.6640625" style="461" customWidth="1"/>
    <col min="2" max="2" width="11.1640625" style="461" customWidth="1"/>
    <col min="3" max="3" width="12.6640625" style="461" customWidth="1"/>
    <col min="4" max="4" width="15.6640625" style="461" customWidth="1"/>
    <col min="5" max="5" width="15.83203125" style="461" customWidth="1"/>
    <col min="6" max="6" width="15" style="461" customWidth="1"/>
    <col min="7" max="7" width="15.33203125" style="461" customWidth="1"/>
    <col min="8" max="8" width="12.5" style="461" customWidth="1"/>
    <col min="9" max="9" width="18.83203125" style="461" customWidth="1"/>
    <col min="10" max="16384" width="9.33203125" style="461"/>
  </cols>
  <sheetData>
    <row r="1" spans="1:9" x14ac:dyDescent="0.2">
      <c r="H1" s="461" t="s">
        <v>705</v>
      </c>
    </row>
    <row r="2" spans="1:9" ht="4.5" customHeight="1" x14ac:dyDescent="0.2"/>
    <row r="3" spans="1:9" ht="20.25" x14ac:dyDescent="0.3">
      <c r="A3" s="462" t="s">
        <v>642</v>
      </c>
      <c r="C3" s="463"/>
      <c r="D3" s="463"/>
      <c r="E3" s="463"/>
      <c r="F3" s="464"/>
      <c r="G3" s="464"/>
      <c r="H3" s="465"/>
      <c r="I3" s="465"/>
    </row>
    <row r="4" spans="1:9" ht="15" x14ac:dyDescent="0.25">
      <c r="A4" s="466" t="s">
        <v>706</v>
      </c>
      <c r="B4" s="467"/>
      <c r="C4" s="467"/>
      <c r="D4" s="467"/>
      <c r="E4" s="467"/>
      <c r="F4" s="467"/>
      <c r="G4" s="467"/>
      <c r="I4" s="465"/>
    </row>
    <row r="5" spans="1:9" ht="5.25" customHeight="1" x14ac:dyDescent="0.25">
      <c r="A5" s="466"/>
      <c r="B5" s="467"/>
      <c r="C5" s="467"/>
      <c r="D5" s="467"/>
      <c r="E5" s="467"/>
      <c r="F5" s="467"/>
      <c r="G5" s="467"/>
      <c r="I5" s="465"/>
    </row>
    <row r="6" spans="1:9" ht="15.75" x14ac:dyDescent="0.25">
      <c r="A6" s="468"/>
      <c r="B6" s="469"/>
      <c r="C6" s="470" t="s">
        <v>10</v>
      </c>
      <c r="E6" s="471" t="s">
        <v>11</v>
      </c>
      <c r="I6" s="465"/>
    </row>
    <row r="7" spans="1:9" ht="15.75" x14ac:dyDescent="0.25">
      <c r="A7" s="569" t="s">
        <v>707</v>
      </c>
      <c r="B7" s="469"/>
      <c r="C7" s="472"/>
      <c r="D7" s="570"/>
      <c r="E7" s="472">
        <v>22.57</v>
      </c>
      <c r="I7" s="465"/>
    </row>
    <row r="8" spans="1:9" ht="15.75" x14ac:dyDescent="0.25">
      <c r="A8" s="569" t="s">
        <v>708</v>
      </c>
      <c r="B8" s="469"/>
      <c r="C8" s="472"/>
      <c r="D8" s="570"/>
      <c r="E8" s="472" t="s">
        <v>709</v>
      </c>
      <c r="I8" s="465"/>
    </row>
    <row r="9" spans="1:9" ht="15.75" x14ac:dyDescent="0.25">
      <c r="A9" s="569" t="s">
        <v>710</v>
      </c>
      <c r="B9" s="469"/>
      <c r="C9" s="472"/>
      <c r="D9" s="570"/>
      <c r="E9" s="472">
        <v>41.749300000000005</v>
      </c>
      <c r="I9" s="465"/>
    </row>
    <row r="10" spans="1:9" ht="6" customHeight="1" thickBot="1" x14ac:dyDescent="0.25">
      <c r="A10" s="683"/>
      <c r="B10" s="683"/>
      <c r="C10" s="474"/>
      <c r="D10" s="571"/>
      <c r="E10" s="475"/>
      <c r="F10" s="475"/>
      <c r="G10" s="475"/>
      <c r="I10" s="465"/>
    </row>
    <row r="11" spans="1:9" ht="15.75" x14ac:dyDescent="0.2">
      <c r="A11" s="621"/>
      <c r="B11" s="622" t="s">
        <v>2</v>
      </c>
      <c r="C11" s="623"/>
      <c r="D11" s="622" t="s">
        <v>3</v>
      </c>
      <c r="E11" s="623"/>
      <c r="F11" s="480" t="s">
        <v>4</v>
      </c>
      <c r="G11" s="689"/>
      <c r="H11" s="685"/>
    </row>
    <row r="12" spans="1:9" ht="45.75" thickBot="1" x14ac:dyDescent="0.25">
      <c r="A12" s="624" t="s">
        <v>639</v>
      </c>
      <c r="B12" s="625" t="s">
        <v>10</v>
      </c>
      <c r="C12" s="626" t="s">
        <v>11</v>
      </c>
      <c r="D12" s="627" t="s">
        <v>12</v>
      </c>
      <c r="E12" s="628" t="s">
        <v>640</v>
      </c>
      <c r="F12" s="627" t="s">
        <v>4</v>
      </c>
      <c r="G12" s="574" t="s">
        <v>15</v>
      </c>
      <c r="H12" s="628" t="s">
        <v>16</v>
      </c>
    </row>
    <row r="13" spans="1:9" x14ac:dyDescent="0.2">
      <c r="A13" s="575" t="s">
        <v>641</v>
      </c>
      <c r="B13" s="576"/>
      <c r="C13" s="629">
        <v>22.57</v>
      </c>
      <c r="D13" s="612"/>
      <c r="E13" s="492">
        <v>19400</v>
      </c>
      <c r="F13" s="491">
        <f>ROUND(12*1.36*(1/C13*E13)+H13,0)</f>
        <v>14123</v>
      </c>
      <c r="G13" s="493">
        <f t="shared" ref="G13:G76" si="0">ROUND(12*(1/C13*E13),0)</f>
        <v>10315</v>
      </c>
      <c r="H13" s="492">
        <v>95</v>
      </c>
    </row>
    <row r="14" spans="1:9" x14ac:dyDescent="0.2">
      <c r="A14" s="579">
        <v>13</v>
      </c>
      <c r="B14" s="496"/>
      <c r="C14" s="505">
        <f>ROUND(-0.0009*POWER(A14,2)+0.2862*A14+19,2)</f>
        <v>22.57</v>
      </c>
      <c r="D14" s="614"/>
      <c r="E14" s="499">
        <v>19400</v>
      </c>
      <c r="F14" s="498">
        <f t="shared" ref="F14:F77" si="1">ROUND(12*1.36*(1/C14*E14)+H14,0)</f>
        <v>14123</v>
      </c>
      <c r="G14" s="581">
        <f t="shared" si="0"/>
        <v>10315</v>
      </c>
      <c r="H14" s="499">
        <v>95</v>
      </c>
    </row>
    <row r="15" spans="1:9" x14ac:dyDescent="0.2">
      <c r="A15" s="579">
        <v>14</v>
      </c>
      <c r="B15" s="496"/>
      <c r="C15" s="505">
        <f t="shared" ref="C15:C78" si="2">ROUND(-0.0009*POWER(A15,2)+0.2862*A15+19,2)</f>
        <v>22.83</v>
      </c>
      <c r="D15" s="614"/>
      <c r="E15" s="499">
        <v>19400</v>
      </c>
      <c r="F15" s="498">
        <f t="shared" si="1"/>
        <v>13963</v>
      </c>
      <c r="G15" s="581">
        <f t="shared" si="0"/>
        <v>10197</v>
      </c>
      <c r="H15" s="499">
        <v>95</v>
      </c>
    </row>
    <row r="16" spans="1:9" x14ac:dyDescent="0.2">
      <c r="A16" s="579">
        <v>15</v>
      </c>
      <c r="B16" s="496"/>
      <c r="C16" s="505">
        <f t="shared" si="2"/>
        <v>23.09</v>
      </c>
      <c r="D16" s="614"/>
      <c r="E16" s="499">
        <v>19400</v>
      </c>
      <c r="F16" s="498">
        <f t="shared" si="1"/>
        <v>13807</v>
      </c>
      <c r="G16" s="581">
        <f t="shared" si="0"/>
        <v>10082</v>
      </c>
      <c r="H16" s="499">
        <v>95</v>
      </c>
    </row>
    <row r="17" spans="1:8" x14ac:dyDescent="0.2">
      <c r="A17" s="579">
        <v>16</v>
      </c>
      <c r="B17" s="496"/>
      <c r="C17" s="505">
        <f t="shared" si="2"/>
        <v>23.35</v>
      </c>
      <c r="D17" s="614"/>
      <c r="E17" s="499">
        <v>19400</v>
      </c>
      <c r="F17" s="498">
        <f t="shared" si="1"/>
        <v>13654</v>
      </c>
      <c r="G17" s="581">
        <f t="shared" si="0"/>
        <v>9970</v>
      </c>
      <c r="H17" s="499">
        <v>95</v>
      </c>
    </row>
    <row r="18" spans="1:8" x14ac:dyDescent="0.2">
      <c r="A18" s="579">
        <v>17</v>
      </c>
      <c r="B18" s="496"/>
      <c r="C18" s="505">
        <f t="shared" si="2"/>
        <v>23.61</v>
      </c>
      <c r="D18" s="614"/>
      <c r="E18" s="499">
        <v>19400</v>
      </c>
      <c r="F18" s="498">
        <f t="shared" si="1"/>
        <v>13505</v>
      </c>
      <c r="G18" s="581">
        <f t="shared" si="0"/>
        <v>9860</v>
      </c>
      <c r="H18" s="499">
        <v>95</v>
      </c>
    </row>
    <row r="19" spans="1:8" x14ac:dyDescent="0.2">
      <c r="A19" s="579">
        <v>18</v>
      </c>
      <c r="B19" s="496"/>
      <c r="C19" s="505">
        <f t="shared" si="2"/>
        <v>23.86</v>
      </c>
      <c r="D19" s="614"/>
      <c r="E19" s="499">
        <v>19400</v>
      </c>
      <c r="F19" s="498">
        <f t="shared" si="1"/>
        <v>13364</v>
      </c>
      <c r="G19" s="581">
        <f t="shared" si="0"/>
        <v>9757</v>
      </c>
      <c r="H19" s="499">
        <v>95</v>
      </c>
    </row>
    <row r="20" spans="1:8" x14ac:dyDescent="0.2">
      <c r="A20" s="579">
        <v>19</v>
      </c>
      <c r="B20" s="496"/>
      <c r="C20" s="505">
        <f t="shared" si="2"/>
        <v>24.11</v>
      </c>
      <c r="D20" s="614"/>
      <c r="E20" s="499">
        <v>19400</v>
      </c>
      <c r="F20" s="498">
        <f t="shared" si="1"/>
        <v>13227</v>
      </c>
      <c r="G20" s="581">
        <f t="shared" si="0"/>
        <v>9656</v>
      </c>
      <c r="H20" s="499">
        <v>95</v>
      </c>
    </row>
    <row r="21" spans="1:8" x14ac:dyDescent="0.2">
      <c r="A21" s="579">
        <v>20</v>
      </c>
      <c r="B21" s="496"/>
      <c r="C21" s="505">
        <f t="shared" si="2"/>
        <v>24.36</v>
      </c>
      <c r="D21" s="614"/>
      <c r="E21" s="499">
        <v>19400</v>
      </c>
      <c r="F21" s="498">
        <f t="shared" si="1"/>
        <v>13092</v>
      </c>
      <c r="G21" s="581">
        <f t="shared" si="0"/>
        <v>9557</v>
      </c>
      <c r="H21" s="499">
        <v>95</v>
      </c>
    </row>
    <row r="22" spans="1:8" x14ac:dyDescent="0.2">
      <c r="A22" s="579">
        <v>21</v>
      </c>
      <c r="B22" s="496"/>
      <c r="C22" s="505">
        <f t="shared" si="2"/>
        <v>24.61</v>
      </c>
      <c r="D22" s="614"/>
      <c r="E22" s="499">
        <v>19400</v>
      </c>
      <c r="F22" s="498">
        <f t="shared" si="1"/>
        <v>12960</v>
      </c>
      <c r="G22" s="581">
        <f t="shared" si="0"/>
        <v>9460</v>
      </c>
      <c r="H22" s="499">
        <v>95</v>
      </c>
    </row>
    <row r="23" spans="1:8" x14ac:dyDescent="0.2">
      <c r="A23" s="579">
        <v>22</v>
      </c>
      <c r="B23" s="496"/>
      <c r="C23" s="505">
        <f t="shared" si="2"/>
        <v>24.86</v>
      </c>
      <c r="D23" s="614"/>
      <c r="E23" s="499">
        <v>19400</v>
      </c>
      <c r="F23" s="498">
        <f t="shared" si="1"/>
        <v>12831</v>
      </c>
      <c r="G23" s="581">
        <f t="shared" si="0"/>
        <v>9364</v>
      </c>
      <c r="H23" s="499">
        <v>95</v>
      </c>
    </row>
    <row r="24" spans="1:8" x14ac:dyDescent="0.2">
      <c r="A24" s="579">
        <v>23</v>
      </c>
      <c r="B24" s="496"/>
      <c r="C24" s="505">
        <f t="shared" si="2"/>
        <v>25.11</v>
      </c>
      <c r="D24" s="614"/>
      <c r="E24" s="499">
        <v>19400</v>
      </c>
      <c r="F24" s="498">
        <f t="shared" si="1"/>
        <v>12704</v>
      </c>
      <c r="G24" s="581">
        <f t="shared" si="0"/>
        <v>9271</v>
      </c>
      <c r="H24" s="499">
        <v>95</v>
      </c>
    </row>
    <row r="25" spans="1:8" x14ac:dyDescent="0.2">
      <c r="A25" s="579">
        <v>24</v>
      </c>
      <c r="B25" s="496"/>
      <c r="C25" s="505">
        <f t="shared" si="2"/>
        <v>25.35</v>
      </c>
      <c r="D25" s="614"/>
      <c r="E25" s="499">
        <v>19400</v>
      </c>
      <c r="F25" s="498">
        <f t="shared" si="1"/>
        <v>12584</v>
      </c>
      <c r="G25" s="581">
        <f t="shared" si="0"/>
        <v>9183</v>
      </c>
      <c r="H25" s="499">
        <v>95</v>
      </c>
    </row>
    <row r="26" spans="1:8" x14ac:dyDescent="0.2">
      <c r="A26" s="579">
        <v>25</v>
      </c>
      <c r="B26" s="496"/>
      <c r="C26" s="505">
        <f t="shared" si="2"/>
        <v>25.59</v>
      </c>
      <c r="D26" s="614"/>
      <c r="E26" s="499">
        <v>19400</v>
      </c>
      <c r="F26" s="498">
        <f t="shared" si="1"/>
        <v>12467</v>
      </c>
      <c r="G26" s="581">
        <f t="shared" si="0"/>
        <v>9097</v>
      </c>
      <c r="H26" s="499">
        <v>95</v>
      </c>
    </row>
    <row r="27" spans="1:8" x14ac:dyDescent="0.2">
      <c r="A27" s="579">
        <v>26</v>
      </c>
      <c r="B27" s="496"/>
      <c r="C27" s="505">
        <f t="shared" si="2"/>
        <v>25.83</v>
      </c>
      <c r="D27" s="614"/>
      <c r="E27" s="499">
        <v>19400</v>
      </c>
      <c r="F27" s="498">
        <f t="shared" si="1"/>
        <v>12352</v>
      </c>
      <c r="G27" s="581">
        <f t="shared" si="0"/>
        <v>9013</v>
      </c>
      <c r="H27" s="499">
        <v>95</v>
      </c>
    </row>
    <row r="28" spans="1:8" x14ac:dyDescent="0.2">
      <c r="A28" s="579">
        <v>27</v>
      </c>
      <c r="B28" s="496"/>
      <c r="C28" s="505">
        <f t="shared" si="2"/>
        <v>26.07</v>
      </c>
      <c r="D28" s="614"/>
      <c r="E28" s="499">
        <v>19400</v>
      </c>
      <c r="F28" s="498">
        <f t="shared" si="1"/>
        <v>12240</v>
      </c>
      <c r="G28" s="581">
        <f t="shared" si="0"/>
        <v>8930</v>
      </c>
      <c r="H28" s="499">
        <v>95</v>
      </c>
    </row>
    <row r="29" spans="1:8" x14ac:dyDescent="0.2">
      <c r="A29" s="579">
        <v>28</v>
      </c>
      <c r="B29" s="496"/>
      <c r="C29" s="505">
        <f t="shared" si="2"/>
        <v>26.31</v>
      </c>
      <c r="D29" s="614"/>
      <c r="E29" s="499">
        <v>19400</v>
      </c>
      <c r="F29" s="498">
        <f t="shared" si="1"/>
        <v>12129</v>
      </c>
      <c r="G29" s="581">
        <f t="shared" si="0"/>
        <v>8848</v>
      </c>
      <c r="H29" s="499">
        <v>95</v>
      </c>
    </row>
    <row r="30" spans="1:8" x14ac:dyDescent="0.2">
      <c r="A30" s="579">
        <v>29</v>
      </c>
      <c r="B30" s="496"/>
      <c r="C30" s="505">
        <f t="shared" si="2"/>
        <v>26.54</v>
      </c>
      <c r="D30" s="614"/>
      <c r="E30" s="499">
        <v>19400</v>
      </c>
      <c r="F30" s="498">
        <f t="shared" si="1"/>
        <v>12024</v>
      </c>
      <c r="G30" s="581">
        <f t="shared" si="0"/>
        <v>8772</v>
      </c>
      <c r="H30" s="499">
        <v>95</v>
      </c>
    </row>
    <row r="31" spans="1:8" x14ac:dyDescent="0.2">
      <c r="A31" s="579">
        <v>30</v>
      </c>
      <c r="B31" s="496"/>
      <c r="C31" s="505">
        <f t="shared" si="2"/>
        <v>26.78</v>
      </c>
      <c r="D31" s="614"/>
      <c r="E31" s="499">
        <v>19400</v>
      </c>
      <c r="F31" s="498">
        <f t="shared" si="1"/>
        <v>11918</v>
      </c>
      <c r="G31" s="581">
        <f t="shared" si="0"/>
        <v>8693</v>
      </c>
      <c r="H31" s="499">
        <v>95</v>
      </c>
    </row>
    <row r="32" spans="1:8" x14ac:dyDescent="0.2">
      <c r="A32" s="579">
        <v>31</v>
      </c>
      <c r="B32" s="496"/>
      <c r="C32" s="505">
        <f t="shared" si="2"/>
        <v>27.01</v>
      </c>
      <c r="D32" s="614"/>
      <c r="E32" s="499">
        <v>19400</v>
      </c>
      <c r="F32" s="498">
        <f t="shared" si="1"/>
        <v>11817</v>
      </c>
      <c r="G32" s="581">
        <f t="shared" si="0"/>
        <v>8619</v>
      </c>
      <c r="H32" s="499">
        <v>95</v>
      </c>
    </row>
    <row r="33" spans="1:8" x14ac:dyDescent="0.2">
      <c r="A33" s="579">
        <v>32</v>
      </c>
      <c r="B33" s="496"/>
      <c r="C33" s="505">
        <f t="shared" si="2"/>
        <v>27.24</v>
      </c>
      <c r="D33" s="614"/>
      <c r="E33" s="499">
        <v>19400</v>
      </c>
      <c r="F33" s="498">
        <f t="shared" si="1"/>
        <v>11718</v>
      </c>
      <c r="G33" s="581">
        <f t="shared" si="0"/>
        <v>8546</v>
      </c>
      <c r="H33" s="499">
        <v>95</v>
      </c>
    </row>
    <row r="34" spans="1:8" x14ac:dyDescent="0.2">
      <c r="A34" s="579">
        <v>33</v>
      </c>
      <c r="B34" s="496"/>
      <c r="C34" s="505">
        <f t="shared" si="2"/>
        <v>27.46</v>
      </c>
      <c r="D34" s="614"/>
      <c r="E34" s="499">
        <v>19400</v>
      </c>
      <c r="F34" s="498">
        <f t="shared" si="1"/>
        <v>11625</v>
      </c>
      <c r="G34" s="581">
        <f t="shared" si="0"/>
        <v>8478</v>
      </c>
      <c r="H34" s="499">
        <v>95</v>
      </c>
    </row>
    <row r="35" spans="1:8" x14ac:dyDescent="0.2">
      <c r="A35" s="579">
        <v>34</v>
      </c>
      <c r="B35" s="496"/>
      <c r="C35" s="505">
        <f t="shared" si="2"/>
        <v>27.69</v>
      </c>
      <c r="D35" s="614"/>
      <c r="E35" s="499">
        <v>19400</v>
      </c>
      <c r="F35" s="498">
        <f t="shared" si="1"/>
        <v>11529</v>
      </c>
      <c r="G35" s="581">
        <f t="shared" si="0"/>
        <v>8407</v>
      </c>
      <c r="H35" s="499">
        <v>95</v>
      </c>
    </row>
    <row r="36" spans="1:8" x14ac:dyDescent="0.2">
      <c r="A36" s="579">
        <v>35</v>
      </c>
      <c r="B36" s="496"/>
      <c r="C36" s="505">
        <f t="shared" si="2"/>
        <v>27.91</v>
      </c>
      <c r="D36" s="614"/>
      <c r="E36" s="499">
        <v>19400</v>
      </c>
      <c r="F36" s="498">
        <f t="shared" si="1"/>
        <v>11439</v>
      </c>
      <c r="G36" s="581">
        <f t="shared" si="0"/>
        <v>8341</v>
      </c>
      <c r="H36" s="499">
        <v>95</v>
      </c>
    </row>
    <row r="37" spans="1:8" x14ac:dyDescent="0.2">
      <c r="A37" s="579">
        <v>36</v>
      </c>
      <c r="B37" s="496"/>
      <c r="C37" s="505">
        <f t="shared" si="2"/>
        <v>28.14</v>
      </c>
      <c r="D37" s="614"/>
      <c r="E37" s="499">
        <v>19400</v>
      </c>
      <c r="F37" s="498">
        <f t="shared" si="1"/>
        <v>11346</v>
      </c>
      <c r="G37" s="581">
        <f t="shared" si="0"/>
        <v>8273</v>
      </c>
      <c r="H37" s="499">
        <v>95</v>
      </c>
    </row>
    <row r="38" spans="1:8" x14ac:dyDescent="0.2">
      <c r="A38" s="579">
        <v>37</v>
      </c>
      <c r="B38" s="496"/>
      <c r="C38" s="505">
        <f t="shared" si="2"/>
        <v>28.36</v>
      </c>
      <c r="D38" s="614"/>
      <c r="E38" s="499">
        <v>19400</v>
      </c>
      <c r="F38" s="498">
        <f t="shared" si="1"/>
        <v>11259</v>
      </c>
      <c r="G38" s="581">
        <f t="shared" si="0"/>
        <v>8209</v>
      </c>
      <c r="H38" s="499">
        <v>95</v>
      </c>
    </row>
    <row r="39" spans="1:8" x14ac:dyDescent="0.2">
      <c r="A39" s="579">
        <v>38</v>
      </c>
      <c r="B39" s="496"/>
      <c r="C39" s="505">
        <f t="shared" si="2"/>
        <v>28.58</v>
      </c>
      <c r="D39" s="614"/>
      <c r="E39" s="499">
        <v>19400</v>
      </c>
      <c r="F39" s="498">
        <f t="shared" si="1"/>
        <v>11173</v>
      </c>
      <c r="G39" s="581">
        <f t="shared" si="0"/>
        <v>8146</v>
      </c>
      <c r="H39" s="499">
        <v>95</v>
      </c>
    </row>
    <row r="40" spans="1:8" x14ac:dyDescent="0.2">
      <c r="A40" s="579">
        <v>39</v>
      </c>
      <c r="B40" s="496"/>
      <c r="C40" s="505">
        <f t="shared" si="2"/>
        <v>28.79</v>
      </c>
      <c r="D40" s="614"/>
      <c r="E40" s="499">
        <v>19400</v>
      </c>
      <c r="F40" s="498">
        <f t="shared" si="1"/>
        <v>11092</v>
      </c>
      <c r="G40" s="581">
        <f t="shared" si="0"/>
        <v>8086</v>
      </c>
      <c r="H40" s="499">
        <v>95</v>
      </c>
    </row>
    <row r="41" spans="1:8" x14ac:dyDescent="0.2">
      <c r="A41" s="579">
        <v>40</v>
      </c>
      <c r="B41" s="496"/>
      <c r="C41" s="505">
        <f t="shared" si="2"/>
        <v>29.01</v>
      </c>
      <c r="D41" s="614"/>
      <c r="E41" s="499">
        <v>19400</v>
      </c>
      <c r="F41" s="498">
        <f t="shared" si="1"/>
        <v>11009</v>
      </c>
      <c r="G41" s="581">
        <f t="shared" si="0"/>
        <v>8025</v>
      </c>
      <c r="H41" s="499">
        <v>95</v>
      </c>
    </row>
    <row r="42" spans="1:8" x14ac:dyDescent="0.2">
      <c r="A42" s="579">
        <v>41</v>
      </c>
      <c r="B42" s="496"/>
      <c r="C42" s="505">
        <f t="shared" si="2"/>
        <v>29.22</v>
      </c>
      <c r="D42" s="614"/>
      <c r="E42" s="499">
        <v>19400</v>
      </c>
      <c r="F42" s="498">
        <f t="shared" si="1"/>
        <v>10930</v>
      </c>
      <c r="G42" s="581">
        <f t="shared" si="0"/>
        <v>7967</v>
      </c>
      <c r="H42" s="499">
        <v>95</v>
      </c>
    </row>
    <row r="43" spans="1:8" x14ac:dyDescent="0.2">
      <c r="A43" s="579">
        <v>42</v>
      </c>
      <c r="B43" s="496"/>
      <c r="C43" s="505">
        <f t="shared" si="2"/>
        <v>29.43</v>
      </c>
      <c r="D43" s="614"/>
      <c r="E43" s="499">
        <v>19400</v>
      </c>
      <c r="F43" s="498">
        <f t="shared" si="1"/>
        <v>10853</v>
      </c>
      <c r="G43" s="581">
        <f t="shared" si="0"/>
        <v>7910</v>
      </c>
      <c r="H43" s="499">
        <v>95</v>
      </c>
    </row>
    <row r="44" spans="1:8" x14ac:dyDescent="0.2">
      <c r="A44" s="579">
        <v>43</v>
      </c>
      <c r="B44" s="496"/>
      <c r="C44" s="505">
        <f t="shared" si="2"/>
        <v>29.64</v>
      </c>
      <c r="D44" s="614"/>
      <c r="E44" s="499">
        <v>19400</v>
      </c>
      <c r="F44" s="498">
        <f t="shared" si="1"/>
        <v>10777</v>
      </c>
      <c r="G44" s="581">
        <f t="shared" si="0"/>
        <v>7854</v>
      </c>
      <c r="H44" s="499">
        <v>95</v>
      </c>
    </row>
    <row r="45" spans="1:8" x14ac:dyDescent="0.2">
      <c r="A45" s="579">
        <v>44</v>
      </c>
      <c r="B45" s="496"/>
      <c r="C45" s="505">
        <f t="shared" si="2"/>
        <v>29.85</v>
      </c>
      <c r="D45" s="614"/>
      <c r="E45" s="499">
        <v>19400</v>
      </c>
      <c r="F45" s="498">
        <f t="shared" si="1"/>
        <v>10702</v>
      </c>
      <c r="G45" s="581">
        <f t="shared" si="0"/>
        <v>7799</v>
      </c>
      <c r="H45" s="499">
        <v>95</v>
      </c>
    </row>
    <row r="46" spans="1:8" x14ac:dyDescent="0.2">
      <c r="A46" s="579">
        <v>45</v>
      </c>
      <c r="B46" s="496"/>
      <c r="C46" s="505">
        <f t="shared" si="2"/>
        <v>30.06</v>
      </c>
      <c r="D46" s="614"/>
      <c r="E46" s="499">
        <v>19400</v>
      </c>
      <c r="F46" s="498">
        <f t="shared" si="1"/>
        <v>10628</v>
      </c>
      <c r="G46" s="581">
        <f t="shared" si="0"/>
        <v>7745</v>
      </c>
      <c r="H46" s="499">
        <v>95</v>
      </c>
    </row>
    <row r="47" spans="1:8" x14ac:dyDescent="0.2">
      <c r="A47" s="579">
        <v>46</v>
      </c>
      <c r="B47" s="496"/>
      <c r="C47" s="505">
        <f t="shared" si="2"/>
        <v>30.26</v>
      </c>
      <c r="D47" s="614"/>
      <c r="E47" s="499">
        <v>19400</v>
      </c>
      <c r="F47" s="498">
        <f t="shared" si="1"/>
        <v>10558</v>
      </c>
      <c r="G47" s="581">
        <f t="shared" si="0"/>
        <v>7693</v>
      </c>
      <c r="H47" s="499">
        <v>95</v>
      </c>
    </row>
    <row r="48" spans="1:8" x14ac:dyDescent="0.2">
      <c r="A48" s="579">
        <v>47</v>
      </c>
      <c r="B48" s="496"/>
      <c r="C48" s="505">
        <f t="shared" si="2"/>
        <v>30.46</v>
      </c>
      <c r="D48" s="614"/>
      <c r="E48" s="499">
        <v>19400</v>
      </c>
      <c r="F48" s="498">
        <f t="shared" si="1"/>
        <v>10489</v>
      </c>
      <c r="G48" s="581">
        <f t="shared" si="0"/>
        <v>7643</v>
      </c>
      <c r="H48" s="499">
        <v>95</v>
      </c>
    </row>
    <row r="49" spans="1:8" x14ac:dyDescent="0.2">
      <c r="A49" s="579">
        <v>48</v>
      </c>
      <c r="B49" s="496"/>
      <c r="C49" s="505">
        <f t="shared" si="2"/>
        <v>30.66</v>
      </c>
      <c r="D49" s="614"/>
      <c r="E49" s="499">
        <v>19400</v>
      </c>
      <c r="F49" s="498">
        <f t="shared" si="1"/>
        <v>10421</v>
      </c>
      <c r="G49" s="581">
        <f t="shared" si="0"/>
        <v>7593</v>
      </c>
      <c r="H49" s="499">
        <v>95</v>
      </c>
    </row>
    <row r="50" spans="1:8" x14ac:dyDescent="0.2">
      <c r="A50" s="579">
        <v>49</v>
      </c>
      <c r="B50" s="496"/>
      <c r="C50" s="505">
        <f t="shared" si="2"/>
        <v>30.86</v>
      </c>
      <c r="D50" s="614"/>
      <c r="E50" s="499">
        <v>19400</v>
      </c>
      <c r="F50" s="498">
        <f t="shared" si="1"/>
        <v>10354</v>
      </c>
      <c r="G50" s="581">
        <f t="shared" si="0"/>
        <v>7544</v>
      </c>
      <c r="H50" s="499">
        <v>95</v>
      </c>
    </row>
    <row r="51" spans="1:8" x14ac:dyDescent="0.2">
      <c r="A51" s="579">
        <v>50</v>
      </c>
      <c r="B51" s="496"/>
      <c r="C51" s="505">
        <f t="shared" si="2"/>
        <v>31.06</v>
      </c>
      <c r="D51" s="614"/>
      <c r="E51" s="499">
        <v>19400</v>
      </c>
      <c r="F51" s="498">
        <f t="shared" si="1"/>
        <v>10288</v>
      </c>
      <c r="G51" s="581">
        <f t="shared" si="0"/>
        <v>7495</v>
      </c>
      <c r="H51" s="499">
        <v>95</v>
      </c>
    </row>
    <row r="52" spans="1:8" x14ac:dyDescent="0.2">
      <c r="A52" s="579">
        <v>51</v>
      </c>
      <c r="B52" s="496"/>
      <c r="C52" s="505">
        <f t="shared" si="2"/>
        <v>31.26</v>
      </c>
      <c r="D52" s="614"/>
      <c r="E52" s="499">
        <v>19400</v>
      </c>
      <c r="F52" s="498">
        <f t="shared" si="1"/>
        <v>10223</v>
      </c>
      <c r="G52" s="581">
        <f t="shared" si="0"/>
        <v>7447</v>
      </c>
      <c r="H52" s="499">
        <v>95</v>
      </c>
    </row>
    <row r="53" spans="1:8" x14ac:dyDescent="0.2">
      <c r="A53" s="579">
        <v>52</v>
      </c>
      <c r="B53" s="496"/>
      <c r="C53" s="505">
        <f t="shared" si="2"/>
        <v>31.45</v>
      </c>
      <c r="D53" s="614"/>
      <c r="E53" s="499">
        <v>19400</v>
      </c>
      <c r="F53" s="498">
        <f t="shared" si="1"/>
        <v>10162</v>
      </c>
      <c r="G53" s="581">
        <f t="shared" si="0"/>
        <v>7402</v>
      </c>
      <c r="H53" s="499">
        <v>95</v>
      </c>
    </row>
    <row r="54" spans="1:8" x14ac:dyDescent="0.2">
      <c r="A54" s="579">
        <v>53</v>
      </c>
      <c r="B54" s="496"/>
      <c r="C54" s="505">
        <f t="shared" si="2"/>
        <v>31.64</v>
      </c>
      <c r="D54" s="614"/>
      <c r="E54" s="499">
        <v>19400</v>
      </c>
      <c r="F54" s="498">
        <f t="shared" si="1"/>
        <v>10102</v>
      </c>
      <c r="G54" s="581">
        <f t="shared" si="0"/>
        <v>7358</v>
      </c>
      <c r="H54" s="499">
        <v>95</v>
      </c>
    </row>
    <row r="55" spans="1:8" x14ac:dyDescent="0.2">
      <c r="A55" s="579">
        <v>54</v>
      </c>
      <c r="B55" s="496"/>
      <c r="C55" s="505">
        <f t="shared" si="2"/>
        <v>31.83</v>
      </c>
      <c r="D55" s="614"/>
      <c r="E55" s="499">
        <v>19400</v>
      </c>
      <c r="F55" s="498">
        <f t="shared" si="1"/>
        <v>10042</v>
      </c>
      <c r="G55" s="581">
        <f t="shared" si="0"/>
        <v>7314</v>
      </c>
      <c r="H55" s="499">
        <v>95</v>
      </c>
    </row>
    <row r="56" spans="1:8" x14ac:dyDescent="0.2">
      <c r="A56" s="579">
        <v>55</v>
      </c>
      <c r="B56" s="496"/>
      <c r="C56" s="505">
        <f t="shared" si="2"/>
        <v>32.020000000000003</v>
      </c>
      <c r="D56" s="614"/>
      <c r="E56" s="499">
        <v>19400</v>
      </c>
      <c r="F56" s="498">
        <f t="shared" si="1"/>
        <v>9983</v>
      </c>
      <c r="G56" s="581">
        <f t="shared" si="0"/>
        <v>7270</v>
      </c>
      <c r="H56" s="499">
        <v>95</v>
      </c>
    </row>
    <row r="57" spans="1:8" x14ac:dyDescent="0.2">
      <c r="A57" s="579">
        <v>56</v>
      </c>
      <c r="B57" s="496"/>
      <c r="C57" s="505">
        <f t="shared" si="2"/>
        <v>32.200000000000003</v>
      </c>
      <c r="D57" s="614"/>
      <c r="E57" s="499">
        <v>19400</v>
      </c>
      <c r="F57" s="498">
        <f t="shared" si="1"/>
        <v>9928</v>
      </c>
      <c r="G57" s="581">
        <f t="shared" si="0"/>
        <v>7230</v>
      </c>
      <c r="H57" s="499">
        <v>95</v>
      </c>
    </row>
    <row r="58" spans="1:8" x14ac:dyDescent="0.2">
      <c r="A58" s="579">
        <v>57</v>
      </c>
      <c r="B58" s="496"/>
      <c r="C58" s="505">
        <f t="shared" si="2"/>
        <v>32.39</v>
      </c>
      <c r="D58" s="614"/>
      <c r="E58" s="499">
        <v>19400</v>
      </c>
      <c r="F58" s="498">
        <f t="shared" si="1"/>
        <v>9870</v>
      </c>
      <c r="G58" s="581">
        <f t="shared" si="0"/>
        <v>7187</v>
      </c>
      <c r="H58" s="499">
        <v>95</v>
      </c>
    </row>
    <row r="59" spans="1:8" x14ac:dyDescent="0.2">
      <c r="A59" s="579">
        <v>58</v>
      </c>
      <c r="B59" s="496"/>
      <c r="C59" s="505">
        <f t="shared" si="2"/>
        <v>32.57</v>
      </c>
      <c r="D59" s="614"/>
      <c r="E59" s="499">
        <v>19400</v>
      </c>
      <c r="F59" s="498">
        <f t="shared" si="1"/>
        <v>9816</v>
      </c>
      <c r="G59" s="581">
        <f t="shared" si="0"/>
        <v>7148</v>
      </c>
      <c r="H59" s="499">
        <v>95</v>
      </c>
    </row>
    <row r="60" spans="1:8" x14ac:dyDescent="0.2">
      <c r="A60" s="579">
        <v>59</v>
      </c>
      <c r="B60" s="496"/>
      <c r="C60" s="505">
        <f t="shared" si="2"/>
        <v>32.75</v>
      </c>
      <c r="D60" s="614"/>
      <c r="E60" s="499">
        <v>19400</v>
      </c>
      <c r="F60" s="498">
        <f t="shared" si="1"/>
        <v>9762</v>
      </c>
      <c r="G60" s="581">
        <f t="shared" si="0"/>
        <v>7108</v>
      </c>
      <c r="H60" s="499">
        <v>95</v>
      </c>
    </row>
    <row r="61" spans="1:8" x14ac:dyDescent="0.2">
      <c r="A61" s="579">
        <v>60</v>
      </c>
      <c r="B61" s="496"/>
      <c r="C61" s="505">
        <f t="shared" si="2"/>
        <v>32.93</v>
      </c>
      <c r="D61" s="614"/>
      <c r="E61" s="499">
        <v>19400</v>
      </c>
      <c r="F61" s="498">
        <f t="shared" si="1"/>
        <v>9710</v>
      </c>
      <c r="G61" s="581">
        <f t="shared" si="0"/>
        <v>7070</v>
      </c>
      <c r="H61" s="499">
        <v>95</v>
      </c>
    </row>
    <row r="62" spans="1:8" x14ac:dyDescent="0.2">
      <c r="A62" s="579">
        <v>61</v>
      </c>
      <c r="B62" s="496"/>
      <c r="C62" s="505">
        <f t="shared" si="2"/>
        <v>33.11</v>
      </c>
      <c r="D62" s="614"/>
      <c r="E62" s="499">
        <v>19400</v>
      </c>
      <c r="F62" s="498">
        <f t="shared" si="1"/>
        <v>9657</v>
      </c>
      <c r="G62" s="581">
        <f t="shared" si="0"/>
        <v>7031</v>
      </c>
      <c r="H62" s="499">
        <v>95</v>
      </c>
    </row>
    <row r="63" spans="1:8" x14ac:dyDescent="0.2">
      <c r="A63" s="579">
        <v>62</v>
      </c>
      <c r="B63" s="496"/>
      <c r="C63" s="505">
        <f t="shared" si="2"/>
        <v>33.28</v>
      </c>
      <c r="D63" s="614"/>
      <c r="E63" s="499">
        <v>19400</v>
      </c>
      <c r="F63" s="498">
        <f t="shared" si="1"/>
        <v>9608</v>
      </c>
      <c r="G63" s="581">
        <f t="shared" si="0"/>
        <v>6995</v>
      </c>
      <c r="H63" s="499">
        <v>95</v>
      </c>
    </row>
    <row r="64" spans="1:8" x14ac:dyDescent="0.2">
      <c r="A64" s="579">
        <v>63</v>
      </c>
      <c r="B64" s="496"/>
      <c r="C64" s="505">
        <f t="shared" si="2"/>
        <v>33.46</v>
      </c>
      <c r="D64" s="614"/>
      <c r="E64" s="499">
        <v>19400</v>
      </c>
      <c r="F64" s="498">
        <f t="shared" si="1"/>
        <v>9557</v>
      </c>
      <c r="G64" s="581">
        <f t="shared" si="0"/>
        <v>6958</v>
      </c>
      <c r="H64" s="499">
        <v>95</v>
      </c>
    </row>
    <row r="65" spans="1:8" x14ac:dyDescent="0.2">
      <c r="A65" s="579">
        <v>64</v>
      </c>
      <c r="B65" s="496"/>
      <c r="C65" s="505">
        <f t="shared" si="2"/>
        <v>33.630000000000003</v>
      </c>
      <c r="D65" s="614"/>
      <c r="E65" s="499">
        <v>19400</v>
      </c>
      <c r="F65" s="498">
        <f t="shared" si="1"/>
        <v>9509</v>
      </c>
      <c r="G65" s="581">
        <f t="shared" si="0"/>
        <v>6922</v>
      </c>
      <c r="H65" s="499">
        <v>95</v>
      </c>
    </row>
    <row r="66" spans="1:8" x14ac:dyDescent="0.2">
      <c r="A66" s="579">
        <v>65</v>
      </c>
      <c r="B66" s="496"/>
      <c r="C66" s="505">
        <f t="shared" si="2"/>
        <v>33.799999999999997</v>
      </c>
      <c r="D66" s="614"/>
      <c r="E66" s="499">
        <v>19400</v>
      </c>
      <c r="F66" s="498">
        <f t="shared" si="1"/>
        <v>9462</v>
      </c>
      <c r="G66" s="581">
        <f t="shared" si="0"/>
        <v>6888</v>
      </c>
      <c r="H66" s="499">
        <v>95</v>
      </c>
    </row>
    <row r="67" spans="1:8" x14ac:dyDescent="0.2">
      <c r="A67" s="579">
        <v>66</v>
      </c>
      <c r="B67" s="496"/>
      <c r="C67" s="505">
        <f t="shared" si="2"/>
        <v>33.97</v>
      </c>
      <c r="D67" s="614"/>
      <c r="E67" s="499">
        <v>19400</v>
      </c>
      <c r="F67" s="498">
        <f t="shared" si="1"/>
        <v>9415</v>
      </c>
      <c r="G67" s="581">
        <f t="shared" si="0"/>
        <v>6853</v>
      </c>
      <c r="H67" s="499">
        <v>95</v>
      </c>
    </row>
    <row r="68" spans="1:8" x14ac:dyDescent="0.2">
      <c r="A68" s="579">
        <v>67</v>
      </c>
      <c r="B68" s="496"/>
      <c r="C68" s="505">
        <f t="shared" si="2"/>
        <v>34.14</v>
      </c>
      <c r="D68" s="614"/>
      <c r="E68" s="499">
        <v>19400</v>
      </c>
      <c r="F68" s="498">
        <f t="shared" si="1"/>
        <v>9369</v>
      </c>
      <c r="G68" s="581">
        <f t="shared" si="0"/>
        <v>6819</v>
      </c>
      <c r="H68" s="499">
        <v>95</v>
      </c>
    </row>
    <row r="69" spans="1:8" x14ac:dyDescent="0.2">
      <c r="A69" s="579">
        <v>68</v>
      </c>
      <c r="B69" s="496"/>
      <c r="C69" s="505">
        <f t="shared" si="2"/>
        <v>34.299999999999997</v>
      </c>
      <c r="D69" s="614"/>
      <c r="E69" s="499">
        <v>19400</v>
      </c>
      <c r="F69" s="498">
        <f t="shared" si="1"/>
        <v>9326</v>
      </c>
      <c r="G69" s="581">
        <f t="shared" si="0"/>
        <v>6787</v>
      </c>
      <c r="H69" s="499">
        <v>95</v>
      </c>
    </row>
    <row r="70" spans="1:8" x14ac:dyDescent="0.2">
      <c r="A70" s="579">
        <v>69</v>
      </c>
      <c r="B70" s="496"/>
      <c r="C70" s="505">
        <f t="shared" si="2"/>
        <v>34.46</v>
      </c>
      <c r="D70" s="614"/>
      <c r="E70" s="499">
        <v>19400</v>
      </c>
      <c r="F70" s="498">
        <f t="shared" si="1"/>
        <v>9283</v>
      </c>
      <c r="G70" s="581">
        <f t="shared" si="0"/>
        <v>6756</v>
      </c>
      <c r="H70" s="499">
        <v>95</v>
      </c>
    </row>
    <row r="71" spans="1:8" x14ac:dyDescent="0.2">
      <c r="A71" s="579">
        <v>70</v>
      </c>
      <c r="B71" s="496"/>
      <c r="C71" s="505">
        <f t="shared" si="2"/>
        <v>34.619999999999997</v>
      </c>
      <c r="D71" s="614"/>
      <c r="E71" s="499">
        <v>19400</v>
      </c>
      <c r="F71" s="498">
        <f t="shared" si="1"/>
        <v>9240</v>
      </c>
      <c r="G71" s="581">
        <f t="shared" si="0"/>
        <v>6724</v>
      </c>
      <c r="H71" s="499">
        <v>95</v>
      </c>
    </row>
    <row r="72" spans="1:8" x14ac:dyDescent="0.2">
      <c r="A72" s="579">
        <v>71</v>
      </c>
      <c r="B72" s="496"/>
      <c r="C72" s="505">
        <f t="shared" si="2"/>
        <v>34.78</v>
      </c>
      <c r="D72" s="614"/>
      <c r="E72" s="499">
        <v>19400</v>
      </c>
      <c r="F72" s="498">
        <f t="shared" si="1"/>
        <v>9198</v>
      </c>
      <c r="G72" s="581">
        <f t="shared" si="0"/>
        <v>6694</v>
      </c>
      <c r="H72" s="499">
        <v>95</v>
      </c>
    </row>
    <row r="73" spans="1:8" x14ac:dyDescent="0.2">
      <c r="A73" s="579">
        <v>72</v>
      </c>
      <c r="B73" s="496"/>
      <c r="C73" s="505">
        <f t="shared" si="2"/>
        <v>34.94</v>
      </c>
      <c r="D73" s="614"/>
      <c r="E73" s="499">
        <v>19400</v>
      </c>
      <c r="F73" s="498">
        <f t="shared" si="1"/>
        <v>9156</v>
      </c>
      <c r="G73" s="581">
        <f t="shared" si="0"/>
        <v>6663</v>
      </c>
      <c r="H73" s="499">
        <v>95</v>
      </c>
    </row>
    <row r="74" spans="1:8" x14ac:dyDescent="0.2">
      <c r="A74" s="579">
        <v>73</v>
      </c>
      <c r="B74" s="496"/>
      <c r="C74" s="505">
        <f t="shared" si="2"/>
        <v>35.1</v>
      </c>
      <c r="D74" s="614"/>
      <c r="E74" s="499">
        <v>19400</v>
      </c>
      <c r="F74" s="498">
        <f t="shared" si="1"/>
        <v>9115</v>
      </c>
      <c r="G74" s="581">
        <f t="shared" si="0"/>
        <v>6632</v>
      </c>
      <c r="H74" s="499">
        <v>95</v>
      </c>
    </row>
    <row r="75" spans="1:8" x14ac:dyDescent="0.2">
      <c r="A75" s="579">
        <v>74</v>
      </c>
      <c r="B75" s="496"/>
      <c r="C75" s="505">
        <f t="shared" si="2"/>
        <v>35.25</v>
      </c>
      <c r="D75" s="614"/>
      <c r="E75" s="499">
        <v>19400</v>
      </c>
      <c r="F75" s="498">
        <f t="shared" si="1"/>
        <v>9077</v>
      </c>
      <c r="G75" s="581">
        <f t="shared" si="0"/>
        <v>6604</v>
      </c>
      <c r="H75" s="499">
        <v>95</v>
      </c>
    </row>
    <row r="76" spans="1:8" x14ac:dyDescent="0.2">
      <c r="A76" s="579">
        <v>75</v>
      </c>
      <c r="B76" s="496"/>
      <c r="C76" s="505">
        <f t="shared" si="2"/>
        <v>35.4</v>
      </c>
      <c r="D76" s="614"/>
      <c r="E76" s="499">
        <v>19400</v>
      </c>
      <c r="F76" s="498">
        <f t="shared" si="1"/>
        <v>9039</v>
      </c>
      <c r="G76" s="581">
        <f t="shared" si="0"/>
        <v>6576</v>
      </c>
      <c r="H76" s="499">
        <v>95</v>
      </c>
    </row>
    <row r="77" spans="1:8" x14ac:dyDescent="0.2">
      <c r="A77" s="579">
        <v>76</v>
      </c>
      <c r="B77" s="496"/>
      <c r="C77" s="505">
        <f t="shared" si="2"/>
        <v>35.549999999999997</v>
      </c>
      <c r="D77" s="614"/>
      <c r="E77" s="499">
        <v>19400</v>
      </c>
      <c r="F77" s="498">
        <f t="shared" si="1"/>
        <v>9001</v>
      </c>
      <c r="G77" s="581">
        <f t="shared" ref="G77:G140" si="3">ROUND(12*(1/C77*E77),0)</f>
        <v>6549</v>
      </c>
      <c r="H77" s="499">
        <v>95</v>
      </c>
    </row>
    <row r="78" spans="1:8" x14ac:dyDescent="0.2">
      <c r="A78" s="579">
        <v>77</v>
      </c>
      <c r="B78" s="496"/>
      <c r="C78" s="505">
        <f t="shared" si="2"/>
        <v>35.700000000000003</v>
      </c>
      <c r="D78" s="614"/>
      <c r="E78" s="499">
        <v>19400</v>
      </c>
      <c r="F78" s="498">
        <f t="shared" ref="F78:F141" si="4">ROUND(12*1.36*(1/C78*E78)+H78,0)</f>
        <v>8964</v>
      </c>
      <c r="G78" s="581">
        <f t="shared" si="3"/>
        <v>6521</v>
      </c>
      <c r="H78" s="499">
        <v>95</v>
      </c>
    </row>
    <row r="79" spans="1:8" x14ac:dyDescent="0.2">
      <c r="A79" s="579">
        <v>78</v>
      </c>
      <c r="B79" s="496"/>
      <c r="C79" s="505">
        <f t="shared" ref="C79:C142" si="5">ROUND(-0.0009*POWER(A79,2)+0.2862*A79+19,2)</f>
        <v>35.85</v>
      </c>
      <c r="D79" s="614"/>
      <c r="E79" s="499">
        <v>19400</v>
      </c>
      <c r="F79" s="498">
        <f t="shared" si="4"/>
        <v>8926</v>
      </c>
      <c r="G79" s="581">
        <f t="shared" si="3"/>
        <v>6494</v>
      </c>
      <c r="H79" s="499">
        <v>95</v>
      </c>
    </row>
    <row r="80" spans="1:8" x14ac:dyDescent="0.2">
      <c r="A80" s="579">
        <v>79</v>
      </c>
      <c r="B80" s="496"/>
      <c r="C80" s="505">
        <f t="shared" si="5"/>
        <v>35.99</v>
      </c>
      <c r="D80" s="614"/>
      <c r="E80" s="499">
        <v>19400</v>
      </c>
      <c r="F80" s="498">
        <f t="shared" si="4"/>
        <v>8892</v>
      </c>
      <c r="G80" s="581">
        <f t="shared" si="3"/>
        <v>6468</v>
      </c>
      <c r="H80" s="499">
        <v>95</v>
      </c>
    </row>
    <row r="81" spans="1:8" x14ac:dyDescent="0.2">
      <c r="A81" s="579">
        <v>80</v>
      </c>
      <c r="B81" s="496"/>
      <c r="C81" s="505">
        <f t="shared" si="5"/>
        <v>36.14</v>
      </c>
      <c r="D81" s="614"/>
      <c r="E81" s="499">
        <v>19400</v>
      </c>
      <c r="F81" s="498">
        <f t="shared" si="4"/>
        <v>8856</v>
      </c>
      <c r="G81" s="581">
        <f t="shared" si="3"/>
        <v>6442</v>
      </c>
      <c r="H81" s="499">
        <v>95</v>
      </c>
    </row>
    <row r="82" spans="1:8" x14ac:dyDescent="0.2">
      <c r="A82" s="579">
        <v>81</v>
      </c>
      <c r="B82" s="496"/>
      <c r="C82" s="505">
        <f t="shared" si="5"/>
        <v>36.28</v>
      </c>
      <c r="D82" s="614"/>
      <c r="E82" s="499">
        <v>19400</v>
      </c>
      <c r="F82" s="498">
        <f t="shared" si="4"/>
        <v>8822</v>
      </c>
      <c r="G82" s="581">
        <f t="shared" si="3"/>
        <v>6417</v>
      </c>
      <c r="H82" s="499">
        <v>95</v>
      </c>
    </row>
    <row r="83" spans="1:8" x14ac:dyDescent="0.2">
      <c r="A83" s="579">
        <v>82</v>
      </c>
      <c r="B83" s="496"/>
      <c r="C83" s="505">
        <f t="shared" si="5"/>
        <v>36.42</v>
      </c>
      <c r="D83" s="614"/>
      <c r="E83" s="499">
        <v>19400</v>
      </c>
      <c r="F83" s="498">
        <f t="shared" si="4"/>
        <v>8788</v>
      </c>
      <c r="G83" s="581">
        <f t="shared" si="3"/>
        <v>6392</v>
      </c>
      <c r="H83" s="499">
        <v>95</v>
      </c>
    </row>
    <row r="84" spans="1:8" x14ac:dyDescent="0.2">
      <c r="A84" s="579">
        <v>83</v>
      </c>
      <c r="B84" s="496"/>
      <c r="C84" s="505">
        <f t="shared" si="5"/>
        <v>36.549999999999997</v>
      </c>
      <c r="D84" s="614"/>
      <c r="E84" s="499">
        <v>19400</v>
      </c>
      <c r="F84" s="498">
        <f t="shared" si="4"/>
        <v>8757</v>
      </c>
      <c r="G84" s="581">
        <f t="shared" si="3"/>
        <v>6369</v>
      </c>
      <c r="H84" s="499">
        <v>95</v>
      </c>
    </row>
    <row r="85" spans="1:8" x14ac:dyDescent="0.2">
      <c r="A85" s="579">
        <v>84</v>
      </c>
      <c r="B85" s="496"/>
      <c r="C85" s="505">
        <f t="shared" si="5"/>
        <v>36.69</v>
      </c>
      <c r="D85" s="614"/>
      <c r="E85" s="499">
        <v>19400</v>
      </c>
      <c r="F85" s="498">
        <f t="shared" si="4"/>
        <v>8724</v>
      </c>
      <c r="G85" s="581">
        <f t="shared" si="3"/>
        <v>6345</v>
      </c>
      <c r="H85" s="499">
        <v>95</v>
      </c>
    </row>
    <row r="86" spans="1:8" x14ac:dyDescent="0.2">
      <c r="A86" s="579">
        <v>85</v>
      </c>
      <c r="B86" s="496"/>
      <c r="C86" s="505">
        <f t="shared" si="5"/>
        <v>36.82</v>
      </c>
      <c r="D86" s="614"/>
      <c r="E86" s="499">
        <v>19400</v>
      </c>
      <c r="F86" s="498">
        <f t="shared" si="4"/>
        <v>8694</v>
      </c>
      <c r="G86" s="581">
        <f t="shared" si="3"/>
        <v>6323</v>
      </c>
      <c r="H86" s="499">
        <v>95</v>
      </c>
    </row>
    <row r="87" spans="1:8" x14ac:dyDescent="0.2">
      <c r="A87" s="579">
        <v>86</v>
      </c>
      <c r="B87" s="496"/>
      <c r="C87" s="505">
        <f t="shared" si="5"/>
        <v>36.96</v>
      </c>
      <c r="D87" s="614"/>
      <c r="E87" s="499">
        <v>19400</v>
      </c>
      <c r="F87" s="498">
        <f t="shared" si="4"/>
        <v>8661</v>
      </c>
      <c r="G87" s="581">
        <f t="shared" si="3"/>
        <v>6299</v>
      </c>
      <c r="H87" s="499">
        <v>95</v>
      </c>
    </row>
    <row r="88" spans="1:8" x14ac:dyDescent="0.2">
      <c r="A88" s="579">
        <v>87</v>
      </c>
      <c r="B88" s="496"/>
      <c r="C88" s="505">
        <f t="shared" si="5"/>
        <v>37.090000000000003</v>
      </c>
      <c r="D88" s="614"/>
      <c r="E88" s="499">
        <v>19400</v>
      </c>
      <c r="F88" s="498">
        <f t="shared" si="4"/>
        <v>8631</v>
      </c>
      <c r="G88" s="581">
        <f t="shared" si="3"/>
        <v>6277</v>
      </c>
      <c r="H88" s="499">
        <v>95</v>
      </c>
    </row>
    <row r="89" spans="1:8" x14ac:dyDescent="0.2">
      <c r="A89" s="579">
        <v>88</v>
      </c>
      <c r="B89" s="496"/>
      <c r="C89" s="505">
        <f t="shared" si="5"/>
        <v>37.22</v>
      </c>
      <c r="D89" s="614"/>
      <c r="E89" s="499">
        <v>19400</v>
      </c>
      <c r="F89" s="498">
        <f t="shared" si="4"/>
        <v>8601</v>
      </c>
      <c r="G89" s="581">
        <f t="shared" si="3"/>
        <v>6255</v>
      </c>
      <c r="H89" s="499">
        <v>95</v>
      </c>
    </row>
    <row r="90" spans="1:8" x14ac:dyDescent="0.2">
      <c r="A90" s="579">
        <v>89</v>
      </c>
      <c r="B90" s="496"/>
      <c r="C90" s="505">
        <f t="shared" si="5"/>
        <v>37.340000000000003</v>
      </c>
      <c r="D90" s="614"/>
      <c r="E90" s="499">
        <v>19400</v>
      </c>
      <c r="F90" s="498">
        <f t="shared" si="4"/>
        <v>8574</v>
      </c>
      <c r="G90" s="581">
        <f t="shared" si="3"/>
        <v>6235</v>
      </c>
      <c r="H90" s="499">
        <v>95</v>
      </c>
    </row>
    <row r="91" spans="1:8" x14ac:dyDescent="0.2">
      <c r="A91" s="579">
        <v>90</v>
      </c>
      <c r="B91" s="496"/>
      <c r="C91" s="505">
        <f t="shared" si="5"/>
        <v>37.47</v>
      </c>
      <c r="D91" s="614"/>
      <c r="E91" s="499">
        <v>19400</v>
      </c>
      <c r="F91" s="498">
        <f t="shared" si="4"/>
        <v>8545</v>
      </c>
      <c r="G91" s="581">
        <f t="shared" si="3"/>
        <v>6213</v>
      </c>
      <c r="H91" s="499">
        <v>95</v>
      </c>
    </row>
    <row r="92" spans="1:8" x14ac:dyDescent="0.2">
      <c r="A92" s="579">
        <v>91</v>
      </c>
      <c r="B92" s="496"/>
      <c r="C92" s="505">
        <f t="shared" si="5"/>
        <v>37.590000000000003</v>
      </c>
      <c r="D92" s="614"/>
      <c r="E92" s="499">
        <v>19400</v>
      </c>
      <c r="F92" s="498">
        <f t="shared" si="4"/>
        <v>8518</v>
      </c>
      <c r="G92" s="581">
        <f t="shared" si="3"/>
        <v>6193</v>
      </c>
      <c r="H92" s="499">
        <v>95</v>
      </c>
    </row>
    <row r="93" spans="1:8" x14ac:dyDescent="0.2">
      <c r="A93" s="579">
        <v>92</v>
      </c>
      <c r="B93" s="496"/>
      <c r="C93" s="505">
        <f t="shared" si="5"/>
        <v>37.71</v>
      </c>
      <c r="D93" s="614"/>
      <c r="E93" s="499">
        <v>19400</v>
      </c>
      <c r="F93" s="498">
        <f t="shared" si="4"/>
        <v>8491</v>
      </c>
      <c r="G93" s="581">
        <f t="shared" si="3"/>
        <v>6173</v>
      </c>
      <c r="H93" s="499">
        <v>95</v>
      </c>
    </row>
    <row r="94" spans="1:8" x14ac:dyDescent="0.2">
      <c r="A94" s="579">
        <v>93</v>
      </c>
      <c r="B94" s="496"/>
      <c r="C94" s="505">
        <f t="shared" si="5"/>
        <v>37.83</v>
      </c>
      <c r="D94" s="614"/>
      <c r="E94" s="499">
        <v>19400</v>
      </c>
      <c r="F94" s="498">
        <f t="shared" si="4"/>
        <v>8464</v>
      </c>
      <c r="G94" s="581">
        <f t="shared" si="3"/>
        <v>6154</v>
      </c>
      <c r="H94" s="499">
        <v>95</v>
      </c>
    </row>
    <row r="95" spans="1:8" x14ac:dyDescent="0.2">
      <c r="A95" s="579">
        <v>94</v>
      </c>
      <c r="B95" s="496"/>
      <c r="C95" s="505">
        <f t="shared" si="5"/>
        <v>37.950000000000003</v>
      </c>
      <c r="D95" s="614"/>
      <c r="E95" s="499">
        <v>19400</v>
      </c>
      <c r="F95" s="498">
        <f t="shared" si="4"/>
        <v>8438</v>
      </c>
      <c r="G95" s="581">
        <f t="shared" si="3"/>
        <v>6134</v>
      </c>
      <c r="H95" s="499">
        <v>95</v>
      </c>
    </row>
    <row r="96" spans="1:8" x14ac:dyDescent="0.2">
      <c r="A96" s="579">
        <v>95</v>
      </c>
      <c r="B96" s="496"/>
      <c r="C96" s="505">
        <f t="shared" si="5"/>
        <v>38.07</v>
      </c>
      <c r="D96" s="614"/>
      <c r="E96" s="499">
        <v>19400</v>
      </c>
      <c r="F96" s="498">
        <f t="shared" si="4"/>
        <v>8411</v>
      </c>
      <c r="G96" s="581">
        <f t="shared" si="3"/>
        <v>6115</v>
      </c>
      <c r="H96" s="499">
        <v>95</v>
      </c>
    </row>
    <row r="97" spans="1:8" x14ac:dyDescent="0.2">
      <c r="A97" s="579">
        <v>96</v>
      </c>
      <c r="B97" s="496"/>
      <c r="C97" s="505">
        <f t="shared" si="5"/>
        <v>38.18</v>
      </c>
      <c r="D97" s="614"/>
      <c r="E97" s="499">
        <v>19400</v>
      </c>
      <c r="F97" s="498">
        <f t="shared" si="4"/>
        <v>8388</v>
      </c>
      <c r="G97" s="581">
        <f t="shared" si="3"/>
        <v>6097</v>
      </c>
      <c r="H97" s="499">
        <v>95</v>
      </c>
    </row>
    <row r="98" spans="1:8" x14ac:dyDescent="0.2">
      <c r="A98" s="579">
        <v>97</v>
      </c>
      <c r="B98" s="496"/>
      <c r="C98" s="505">
        <f t="shared" si="5"/>
        <v>38.29</v>
      </c>
      <c r="D98" s="614"/>
      <c r="E98" s="499">
        <v>19400</v>
      </c>
      <c r="F98" s="498">
        <f t="shared" si="4"/>
        <v>8364</v>
      </c>
      <c r="G98" s="581">
        <f t="shared" si="3"/>
        <v>6080</v>
      </c>
      <c r="H98" s="499">
        <v>95</v>
      </c>
    </row>
    <row r="99" spans="1:8" x14ac:dyDescent="0.2">
      <c r="A99" s="579">
        <v>98</v>
      </c>
      <c r="B99" s="496"/>
      <c r="C99" s="505">
        <f t="shared" si="5"/>
        <v>38.4</v>
      </c>
      <c r="D99" s="614"/>
      <c r="E99" s="499">
        <v>19400</v>
      </c>
      <c r="F99" s="498">
        <f t="shared" si="4"/>
        <v>8340</v>
      </c>
      <c r="G99" s="581">
        <f t="shared" si="3"/>
        <v>6063</v>
      </c>
      <c r="H99" s="499">
        <v>95</v>
      </c>
    </row>
    <row r="100" spans="1:8" x14ac:dyDescent="0.2">
      <c r="A100" s="579">
        <v>99</v>
      </c>
      <c r="B100" s="496"/>
      <c r="C100" s="505">
        <f t="shared" si="5"/>
        <v>38.51</v>
      </c>
      <c r="D100" s="614"/>
      <c r="E100" s="499">
        <v>19400</v>
      </c>
      <c r="F100" s="498">
        <f t="shared" si="4"/>
        <v>8316</v>
      </c>
      <c r="G100" s="581">
        <f t="shared" si="3"/>
        <v>6045</v>
      </c>
      <c r="H100" s="499">
        <v>95</v>
      </c>
    </row>
    <row r="101" spans="1:8" x14ac:dyDescent="0.2">
      <c r="A101" s="579">
        <v>100</v>
      </c>
      <c r="B101" s="496"/>
      <c r="C101" s="505">
        <f t="shared" si="5"/>
        <v>38.619999999999997</v>
      </c>
      <c r="D101" s="614"/>
      <c r="E101" s="499">
        <v>19400</v>
      </c>
      <c r="F101" s="498">
        <f t="shared" si="4"/>
        <v>8293</v>
      </c>
      <c r="G101" s="581">
        <f t="shared" si="3"/>
        <v>6028</v>
      </c>
      <c r="H101" s="499">
        <v>95</v>
      </c>
    </row>
    <row r="102" spans="1:8" x14ac:dyDescent="0.2">
      <c r="A102" s="579">
        <v>101</v>
      </c>
      <c r="B102" s="496"/>
      <c r="C102" s="505">
        <f t="shared" si="5"/>
        <v>38.729999999999997</v>
      </c>
      <c r="D102" s="614"/>
      <c r="E102" s="499">
        <v>19400</v>
      </c>
      <c r="F102" s="498">
        <f t="shared" si="4"/>
        <v>8270</v>
      </c>
      <c r="G102" s="581">
        <f t="shared" si="3"/>
        <v>6011</v>
      </c>
      <c r="H102" s="499">
        <v>95</v>
      </c>
    </row>
    <row r="103" spans="1:8" x14ac:dyDescent="0.2">
      <c r="A103" s="579">
        <v>102</v>
      </c>
      <c r="B103" s="496"/>
      <c r="C103" s="505">
        <f t="shared" si="5"/>
        <v>38.83</v>
      </c>
      <c r="D103" s="614"/>
      <c r="E103" s="499">
        <v>19400</v>
      </c>
      <c r="F103" s="498">
        <f t="shared" si="4"/>
        <v>8249</v>
      </c>
      <c r="G103" s="581">
        <f t="shared" si="3"/>
        <v>5995</v>
      </c>
      <c r="H103" s="499">
        <v>95</v>
      </c>
    </row>
    <row r="104" spans="1:8" x14ac:dyDescent="0.2">
      <c r="A104" s="579">
        <v>103</v>
      </c>
      <c r="B104" s="496"/>
      <c r="C104" s="505">
        <f t="shared" si="5"/>
        <v>38.93</v>
      </c>
      <c r="D104" s="614"/>
      <c r="E104" s="499">
        <v>19400</v>
      </c>
      <c r="F104" s="498">
        <f t="shared" si="4"/>
        <v>8228</v>
      </c>
      <c r="G104" s="581">
        <f t="shared" si="3"/>
        <v>5980</v>
      </c>
      <c r="H104" s="499">
        <v>95</v>
      </c>
    </row>
    <row r="105" spans="1:8" x14ac:dyDescent="0.2">
      <c r="A105" s="579">
        <v>104</v>
      </c>
      <c r="B105" s="496"/>
      <c r="C105" s="505">
        <f t="shared" si="5"/>
        <v>39.03</v>
      </c>
      <c r="D105" s="614"/>
      <c r="E105" s="499">
        <v>19400</v>
      </c>
      <c r="F105" s="498">
        <f t="shared" si="4"/>
        <v>8207</v>
      </c>
      <c r="G105" s="581">
        <f t="shared" si="3"/>
        <v>5965</v>
      </c>
      <c r="H105" s="499">
        <v>95</v>
      </c>
    </row>
    <row r="106" spans="1:8" x14ac:dyDescent="0.2">
      <c r="A106" s="579">
        <v>105</v>
      </c>
      <c r="B106" s="496"/>
      <c r="C106" s="505">
        <f t="shared" si="5"/>
        <v>39.130000000000003</v>
      </c>
      <c r="D106" s="614"/>
      <c r="E106" s="499">
        <v>19400</v>
      </c>
      <c r="F106" s="498">
        <f t="shared" si="4"/>
        <v>8186</v>
      </c>
      <c r="G106" s="581">
        <f t="shared" si="3"/>
        <v>5949</v>
      </c>
      <c r="H106" s="499">
        <v>95</v>
      </c>
    </row>
    <row r="107" spans="1:8" x14ac:dyDescent="0.2">
      <c r="A107" s="579">
        <v>106</v>
      </c>
      <c r="B107" s="496"/>
      <c r="C107" s="505">
        <f t="shared" si="5"/>
        <v>39.22</v>
      </c>
      <c r="D107" s="614"/>
      <c r="E107" s="499">
        <v>19400</v>
      </c>
      <c r="F107" s="498">
        <f t="shared" si="4"/>
        <v>8168</v>
      </c>
      <c r="G107" s="581">
        <f t="shared" si="3"/>
        <v>5936</v>
      </c>
      <c r="H107" s="499">
        <v>95</v>
      </c>
    </row>
    <row r="108" spans="1:8" x14ac:dyDescent="0.2">
      <c r="A108" s="579">
        <v>107</v>
      </c>
      <c r="B108" s="496"/>
      <c r="C108" s="505">
        <f t="shared" si="5"/>
        <v>39.32</v>
      </c>
      <c r="D108" s="614"/>
      <c r="E108" s="499">
        <v>19400</v>
      </c>
      <c r="F108" s="498">
        <f t="shared" si="4"/>
        <v>8147</v>
      </c>
      <c r="G108" s="581">
        <f t="shared" si="3"/>
        <v>5921</v>
      </c>
      <c r="H108" s="499">
        <v>95</v>
      </c>
    </row>
    <row r="109" spans="1:8" x14ac:dyDescent="0.2">
      <c r="A109" s="579">
        <v>108</v>
      </c>
      <c r="B109" s="496"/>
      <c r="C109" s="505">
        <f t="shared" si="5"/>
        <v>39.409999999999997</v>
      </c>
      <c r="D109" s="614"/>
      <c r="E109" s="499">
        <v>19400</v>
      </c>
      <c r="F109" s="498">
        <f t="shared" si="4"/>
        <v>8129</v>
      </c>
      <c r="G109" s="581">
        <f t="shared" si="3"/>
        <v>5907</v>
      </c>
      <c r="H109" s="499">
        <v>95</v>
      </c>
    </row>
    <row r="110" spans="1:8" x14ac:dyDescent="0.2">
      <c r="A110" s="579">
        <v>109</v>
      </c>
      <c r="B110" s="496"/>
      <c r="C110" s="505">
        <f t="shared" si="5"/>
        <v>39.5</v>
      </c>
      <c r="D110" s="614"/>
      <c r="E110" s="499">
        <v>19400</v>
      </c>
      <c r="F110" s="498">
        <f t="shared" si="4"/>
        <v>8110</v>
      </c>
      <c r="G110" s="581">
        <f t="shared" si="3"/>
        <v>5894</v>
      </c>
      <c r="H110" s="499">
        <v>95</v>
      </c>
    </row>
    <row r="111" spans="1:8" x14ac:dyDescent="0.2">
      <c r="A111" s="579">
        <v>110</v>
      </c>
      <c r="B111" s="496"/>
      <c r="C111" s="505">
        <f t="shared" si="5"/>
        <v>39.590000000000003</v>
      </c>
      <c r="D111" s="614"/>
      <c r="E111" s="499">
        <v>19400</v>
      </c>
      <c r="F111" s="498">
        <f t="shared" si="4"/>
        <v>8092</v>
      </c>
      <c r="G111" s="581">
        <f t="shared" si="3"/>
        <v>5880</v>
      </c>
      <c r="H111" s="499">
        <v>95</v>
      </c>
    </row>
    <row r="112" spans="1:8" x14ac:dyDescent="0.2">
      <c r="A112" s="579">
        <v>111</v>
      </c>
      <c r="B112" s="496"/>
      <c r="C112" s="505">
        <f t="shared" si="5"/>
        <v>39.68</v>
      </c>
      <c r="D112" s="614"/>
      <c r="E112" s="499">
        <v>19400</v>
      </c>
      <c r="F112" s="498">
        <f t="shared" si="4"/>
        <v>8074</v>
      </c>
      <c r="G112" s="581">
        <f t="shared" si="3"/>
        <v>5867</v>
      </c>
      <c r="H112" s="499">
        <v>95</v>
      </c>
    </row>
    <row r="113" spans="1:8" x14ac:dyDescent="0.2">
      <c r="A113" s="579">
        <v>112</v>
      </c>
      <c r="B113" s="496"/>
      <c r="C113" s="505">
        <f t="shared" si="5"/>
        <v>39.76</v>
      </c>
      <c r="D113" s="614"/>
      <c r="E113" s="499">
        <v>19400</v>
      </c>
      <c r="F113" s="498">
        <f t="shared" si="4"/>
        <v>8058</v>
      </c>
      <c r="G113" s="581">
        <f t="shared" si="3"/>
        <v>5855</v>
      </c>
      <c r="H113" s="499">
        <v>95</v>
      </c>
    </row>
    <row r="114" spans="1:8" x14ac:dyDescent="0.2">
      <c r="A114" s="579">
        <v>113</v>
      </c>
      <c r="B114" s="496"/>
      <c r="C114" s="505">
        <f t="shared" si="5"/>
        <v>39.85</v>
      </c>
      <c r="D114" s="614"/>
      <c r="E114" s="499">
        <v>19400</v>
      </c>
      <c r="F114" s="498">
        <f t="shared" si="4"/>
        <v>8040</v>
      </c>
      <c r="G114" s="581">
        <f t="shared" si="3"/>
        <v>5842</v>
      </c>
      <c r="H114" s="499">
        <v>95</v>
      </c>
    </row>
    <row r="115" spans="1:8" x14ac:dyDescent="0.2">
      <c r="A115" s="579">
        <v>114</v>
      </c>
      <c r="B115" s="496"/>
      <c r="C115" s="505">
        <f t="shared" si="5"/>
        <v>39.93</v>
      </c>
      <c r="D115" s="614"/>
      <c r="E115" s="499">
        <v>19400</v>
      </c>
      <c r="F115" s="498">
        <f t="shared" si="4"/>
        <v>8024</v>
      </c>
      <c r="G115" s="581">
        <f t="shared" si="3"/>
        <v>5830</v>
      </c>
      <c r="H115" s="499">
        <v>95</v>
      </c>
    </row>
    <row r="116" spans="1:8" x14ac:dyDescent="0.2">
      <c r="A116" s="579">
        <v>115</v>
      </c>
      <c r="B116" s="496"/>
      <c r="C116" s="505">
        <f t="shared" si="5"/>
        <v>40.01</v>
      </c>
      <c r="D116" s="614"/>
      <c r="E116" s="499">
        <v>19400</v>
      </c>
      <c r="F116" s="498">
        <f t="shared" si="4"/>
        <v>8008</v>
      </c>
      <c r="G116" s="581">
        <f t="shared" si="3"/>
        <v>5819</v>
      </c>
      <c r="H116" s="499">
        <v>95</v>
      </c>
    </row>
    <row r="117" spans="1:8" x14ac:dyDescent="0.2">
      <c r="A117" s="579">
        <v>116</v>
      </c>
      <c r="B117" s="496"/>
      <c r="C117" s="505">
        <f t="shared" si="5"/>
        <v>40.090000000000003</v>
      </c>
      <c r="D117" s="614"/>
      <c r="E117" s="499">
        <v>19400</v>
      </c>
      <c r="F117" s="498">
        <f t="shared" si="4"/>
        <v>7992</v>
      </c>
      <c r="G117" s="581">
        <f t="shared" si="3"/>
        <v>5807</v>
      </c>
      <c r="H117" s="499">
        <v>95</v>
      </c>
    </row>
    <row r="118" spans="1:8" x14ac:dyDescent="0.2">
      <c r="A118" s="579">
        <v>117</v>
      </c>
      <c r="B118" s="496"/>
      <c r="C118" s="505">
        <f t="shared" si="5"/>
        <v>40.17</v>
      </c>
      <c r="D118" s="614"/>
      <c r="E118" s="499">
        <v>19400</v>
      </c>
      <c r="F118" s="498">
        <f t="shared" si="4"/>
        <v>7977</v>
      </c>
      <c r="G118" s="581">
        <f t="shared" si="3"/>
        <v>5795</v>
      </c>
      <c r="H118" s="499">
        <v>95</v>
      </c>
    </row>
    <row r="119" spans="1:8" x14ac:dyDescent="0.2">
      <c r="A119" s="579">
        <v>118</v>
      </c>
      <c r="B119" s="496"/>
      <c r="C119" s="505">
        <f t="shared" si="5"/>
        <v>40.24</v>
      </c>
      <c r="D119" s="614"/>
      <c r="E119" s="499">
        <v>19400</v>
      </c>
      <c r="F119" s="498">
        <f t="shared" si="4"/>
        <v>7963</v>
      </c>
      <c r="G119" s="581">
        <f t="shared" si="3"/>
        <v>5785</v>
      </c>
      <c r="H119" s="499">
        <v>95</v>
      </c>
    </row>
    <row r="120" spans="1:8" x14ac:dyDescent="0.2">
      <c r="A120" s="579">
        <v>119</v>
      </c>
      <c r="B120" s="496"/>
      <c r="C120" s="505">
        <f t="shared" si="5"/>
        <v>40.31</v>
      </c>
      <c r="D120" s="614"/>
      <c r="E120" s="499">
        <v>19400</v>
      </c>
      <c r="F120" s="498">
        <f t="shared" si="4"/>
        <v>7949</v>
      </c>
      <c r="G120" s="581">
        <f t="shared" si="3"/>
        <v>5775</v>
      </c>
      <c r="H120" s="499">
        <v>95</v>
      </c>
    </row>
    <row r="121" spans="1:8" x14ac:dyDescent="0.2">
      <c r="A121" s="579">
        <v>120</v>
      </c>
      <c r="B121" s="496"/>
      <c r="C121" s="505">
        <f t="shared" si="5"/>
        <v>40.380000000000003</v>
      </c>
      <c r="D121" s="614"/>
      <c r="E121" s="499">
        <v>19400</v>
      </c>
      <c r="F121" s="498">
        <f t="shared" si="4"/>
        <v>7936</v>
      </c>
      <c r="G121" s="581">
        <f t="shared" si="3"/>
        <v>5765</v>
      </c>
      <c r="H121" s="499">
        <v>95</v>
      </c>
    </row>
    <row r="122" spans="1:8" x14ac:dyDescent="0.2">
      <c r="A122" s="579">
        <v>121</v>
      </c>
      <c r="B122" s="496"/>
      <c r="C122" s="505">
        <f t="shared" si="5"/>
        <v>40.450000000000003</v>
      </c>
      <c r="D122" s="614"/>
      <c r="E122" s="499">
        <v>19400</v>
      </c>
      <c r="F122" s="498">
        <f t="shared" si="4"/>
        <v>7922</v>
      </c>
      <c r="G122" s="581">
        <f t="shared" si="3"/>
        <v>5755</v>
      </c>
      <c r="H122" s="499">
        <v>95</v>
      </c>
    </row>
    <row r="123" spans="1:8" x14ac:dyDescent="0.2">
      <c r="A123" s="579">
        <v>122</v>
      </c>
      <c r="B123" s="496"/>
      <c r="C123" s="505">
        <f t="shared" si="5"/>
        <v>40.520000000000003</v>
      </c>
      <c r="D123" s="614"/>
      <c r="E123" s="499">
        <v>19400</v>
      </c>
      <c r="F123" s="498">
        <f t="shared" si="4"/>
        <v>7909</v>
      </c>
      <c r="G123" s="581">
        <f t="shared" si="3"/>
        <v>5745</v>
      </c>
      <c r="H123" s="499">
        <v>95</v>
      </c>
    </row>
    <row r="124" spans="1:8" x14ac:dyDescent="0.2">
      <c r="A124" s="579">
        <v>123</v>
      </c>
      <c r="B124" s="496"/>
      <c r="C124" s="505">
        <f t="shared" si="5"/>
        <v>40.590000000000003</v>
      </c>
      <c r="D124" s="614"/>
      <c r="E124" s="499">
        <v>19400</v>
      </c>
      <c r="F124" s="498">
        <f t="shared" si="4"/>
        <v>7895</v>
      </c>
      <c r="G124" s="581">
        <f t="shared" si="3"/>
        <v>5735</v>
      </c>
      <c r="H124" s="499">
        <v>95</v>
      </c>
    </row>
    <row r="125" spans="1:8" x14ac:dyDescent="0.2">
      <c r="A125" s="579">
        <v>124</v>
      </c>
      <c r="B125" s="496"/>
      <c r="C125" s="505">
        <f t="shared" si="5"/>
        <v>40.65</v>
      </c>
      <c r="D125" s="614"/>
      <c r="E125" s="499">
        <v>19400</v>
      </c>
      <c r="F125" s="498">
        <f t="shared" si="4"/>
        <v>7884</v>
      </c>
      <c r="G125" s="581">
        <f t="shared" si="3"/>
        <v>5727</v>
      </c>
      <c r="H125" s="499">
        <v>95</v>
      </c>
    </row>
    <row r="126" spans="1:8" x14ac:dyDescent="0.2">
      <c r="A126" s="579">
        <v>125</v>
      </c>
      <c r="B126" s="496"/>
      <c r="C126" s="505">
        <f t="shared" si="5"/>
        <v>40.71</v>
      </c>
      <c r="D126" s="614"/>
      <c r="E126" s="499">
        <v>19400</v>
      </c>
      <c r="F126" s="498">
        <f t="shared" si="4"/>
        <v>7872</v>
      </c>
      <c r="G126" s="581">
        <f t="shared" si="3"/>
        <v>5718</v>
      </c>
      <c r="H126" s="499">
        <v>95</v>
      </c>
    </row>
    <row r="127" spans="1:8" x14ac:dyDescent="0.2">
      <c r="A127" s="579">
        <v>126</v>
      </c>
      <c r="B127" s="496"/>
      <c r="C127" s="505">
        <f t="shared" si="5"/>
        <v>40.770000000000003</v>
      </c>
      <c r="D127" s="614"/>
      <c r="E127" s="499">
        <v>19400</v>
      </c>
      <c r="F127" s="498">
        <f t="shared" si="4"/>
        <v>7861</v>
      </c>
      <c r="G127" s="581">
        <f t="shared" si="3"/>
        <v>5710</v>
      </c>
      <c r="H127" s="499">
        <v>95</v>
      </c>
    </row>
    <row r="128" spans="1:8" x14ac:dyDescent="0.2">
      <c r="A128" s="579">
        <v>127</v>
      </c>
      <c r="B128" s="496"/>
      <c r="C128" s="505">
        <f t="shared" si="5"/>
        <v>40.83</v>
      </c>
      <c r="D128" s="614"/>
      <c r="E128" s="499">
        <v>19400</v>
      </c>
      <c r="F128" s="498">
        <f t="shared" si="4"/>
        <v>7849</v>
      </c>
      <c r="G128" s="581">
        <f t="shared" si="3"/>
        <v>5702</v>
      </c>
      <c r="H128" s="499">
        <v>95</v>
      </c>
    </row>
    <row r="129" spans="1:8" x14ac:dyDescent="0.2">
      <c r="A129" s="579">
        <v>128</v>
      </c>
      <c r="B129" s="496"/>
      <c r="C129" s="505">
        <f t="shared" si="5"/>
        <v>40.89</v>
      </c>
      <c r="D129" s="614"/>
      <c r="E129" s="499">
        <v>19400</v>
      </c>
      <c r="F129" s="498">
        <f t="shared" si="4"/>
        <v>7838</v>
      </c>
      <c r="G129" s="581">
        <f t="shared" si="3"/>
        <v>5693</v>
      </c>
      <c r="H129" s="499">
        <v>95</v>
      </c>
    </row>
    <row r="130" spans="1:8" x14ac:dyDescent="0.2">
      <c r="A130" s="579">
        <v>129</v>
      </c>
      <c r="B130" s="496"/>
      <c r="C130" s="505">
        <f t="shared" si="5"/>
        <v>40.94</v>
      </c>
      <c r="D130" s="614"/>
      <c r="E130" s="499">
        <v>19400</v>
      </c>
      <c r="F130" s="498">
        <f t="shared" si="4"/>
        <v>7828</v>
      </c>
      <c r="G130" s="581">
        <f t="shared" si="3"/>
        <v>5686</v>
      </c>
      <c r="H130" s="499">
        <v>95</v>
      </c>
    </row>
    <row r="131" spans="1:8" x14ac:dyDescent="0.2">
      <c r="A131" s="579">
        <v>130</v>
      </c>
      <c r="B131" s="496"/>
      <c r="C131" s="505">
        <f t="shared" si="5"/>
        <v>41</v>
      </c>
      <c r="D131" s="614"/>
      <c r="E131" s="499">
        <v>19400</v>
      </c>
      <c r="F131" s="498">
        <f t="shared" si="4"/>
        <v>7817</v>
      </c>
      <c r="G131" s="581">
        <f t="shared" si="3"/>
        <v>5678</v>
      </c>
      <c r="H131" s="499">
        <v>95</v>
      </c>
    </row>
    <row r="132" spans="1:8" x14ac:dyDescent="0.2">
      <c r="A132" s="579">
        <v>131</v>
      </c>
      <c r="B132" s="496"/>
      <c r="C132" s="505">
        <f t="shared" si="5"/>
        <v>41.05</v>
      </c>
      <c r="D132" s="614"/>
      <c r="E132" s="499">
        <v>19400</v>
      </c>
      <c r="F132" s="498">
        <f t="shared" si="4"/>
        <v>7808</v>
      </c>
      <c r="G132" s="581">
        <f t="shared" si="3"/>
        <v>5671</v>
      </c>
      <c r="H132" s="499">
        <v>95</v>
      </c>
    </row>
    <row r="133" spans="1:8" x14ac:dyDescent="0.2">
      <c r="A133" s="579">
        <v>132</v>
      </c>
      <c r="B133" s="496"/>
      <c r="C133" s="505">
        <f t="shared" si="5"/>
        <v>41.1</v>
      </c>
      <c r="D133" s="614"/>
      <c r="E133" s="499">
        <v>19400</v>
      </c>
      <c r="F133" s="498">
        <f t="shared" si="4"/>
        <v>7798</v>
      </c>
      <c r="G133" s="581">
        <f t="shared" si="3"/>
        <v>5664</v>
      </c>
      <c r="H133" s="499">
        <v>95</v>
      </c>
    </row>
    <row r="134" spans="1:8" x14ac:dyDescent="0.2">
      <c r="A134" s="579">
        <v>133</v>
      </c>
      <c r="B134" s="496"/>
      <c r="C134" s="505">
        <f t="shared" si="5"/>
        <v>41.14</v>
      </c>
      <c r="D134" s="614"/>
      <c r="E134" s="499">
        <v>19400</v>
      </c>
      <c r="F134" s="498">
        <f t="shared" si="4"/>
        <v>7791</v>
      </c>
      <c r="G134" s="581">
        <f t="shared" si="3"/>
        <v>5659</v>
      </c>
      <c r="H134" s="499">
        <v>95</v>
      </c>
    </row>
    <row r="135" spans="1:8" x14ac:dyDescent="0.2">
      <c r="A135" s="579">
        <v>134</v>
      </c>
      <c r="B135" s="496"/>
      <c r="C135" s="505">
        <f t="shared" si="5"/>
        <v>41.19</v>
      </c>
      <c r="D135" s="614"/>
      <c r="E135" s="499">
        <v>19400</v>
      </c>
      <c r="F135" s="498">
        <f t="shared" si="4"/>
        <v>7782</v>
      </c>
      <c r="G135" s="581">
        <f t="shared" si="3"/>
        <v>5652</v>
      </c>
      <c r="H135" s="499">
        <v>95</v>
      </c>
    </row>
    <row r="136" spans="1:8" x14ac:dyDescent="0.2">
      <c r="A136" s="579">
        <v>135</v>
      </c>
      <c r="B136" s="496"/>
      <c r="C136" s="505">
        <f t="shared" si="5"/>
        <v>41.23</v>
      </c>
      <c r="D136" s="614"/>
      <c r="E136" s="499">
        <v>19400</v>
      </c>
      <c r="F136" s="498">
        <f t="shared" si="4"/>
        <v>7774</v>
      </c>
      <c r="G136" s="581">
        <f t="shared" si="3"/>
        <v>5646</v>
      </c>
      <c r="H136" s="499">
        <v>95</v>
      </c>
    </row>
    <row r="137" spans="1:8" x14ac:dyDescent="0.2">
      <c r="A137" s="579">
        <v>136</v>
      </c>
      <c r="B137" s="496"/>
      <c r="C137" s="505">
        <f t="shared" si="5"/>
        <v>41.28</v>
      </c>
      <c r="D137" s="614"/>
      <c r="E137" s="499">
        <v>19400</v>
      </c>
      <c r="F137" s="498">
        <f t="shared" si="4"/>
        <v>7765</v>
      </c>
      <c r="G137" s="581">
        <f t="shared" si="3"/>
        <v>5640</v>
      </c>
      <c r="H137" s="499">
        <v>95</v>
      </c>
    </row>
    <row r="138" spans="1:8" x14ac:dyDescent="0.2">
      <c r="A138" s="579">
        <v>137</v>
      </c>
      <c r="B138" s="496"/>
      <c r="C138" s="505">
        <f t="shared" si="5"/>
        <v>41.32</v>
      </c>
      <c r="D138" s="614"/>
      <c r="E138" s="499">
        <v>19400</v>
      </c>
      <c r="F138" s="498">
        <f t="shared" si="4"/>
        <v>7757</v>
      </c>
      <c r="G138" s="581">
        <f t="shared" si="3"/>
        <v>5634</v>
      </c>
      <c r="H138" s="499">
        <v>95</v>
      </c>
    </row>
    <row r="139" spans="1:8" x14ac:dyDescent="0.2">
      <c r="A139" s="579">
        <v>138</v>
      </c>
      <c r="B139" s="496"/>
      <c r="C139" s="505">
        <f t="shared" si="5"/>
        <v>41.36</v>
      </c>
      <c r="D139" s="614"/>
      <c r="E139" s="499">
        <v>19400</v>
      </c>
      <c r="F139" s="498">
        <f t="shared" si="4"/>
        <v>7750</v>
      </c>
      <c r="G139" s="581">
        <f t="shared" si="3"/>
        <v>5629</v>
      </c>
      <c r="H139" s="499">
        <v>95</v>
      </c>
    </row>
    <row r="140" spans="1:8" x14ac:dyDescent="0.2">
      <c r="A140" s="579">
        <v>139</v>
      </c>
      <c r="B140" s="496"/>
      <c r="C140" s="505">
        <f t="shared" si="5"/>
        <v>41.39</v>
      </c>
      <c r="D140" s="614"/>
      <c r="E140" s="499">
        <v>19400</v>
      </c>
      <c r="F140" s="498">
        <f t="shared" si="4"/>
        <v>7744</v>
      </c>
      <c r="G140" s="581">
        <f t="shared" si="3"/>
        <v>5625</v>
      </c>
      <c r="H140" s="499">
        <v>95</v>
      </c>
    </row>
    <row r="141" spans="1:8" x14ac:dyDescent="0.2">
      <c r="A141" s="579">
        <v>140</v>
      </c>
      <c r="B141" s="496"/>
      <c r="C141" s="505">
        <f t="shared" si="5"/>
        <v>41.43</v>
      </c>
      <c r="D141" s="614"/>
      <c r="E141" s="499">
        <v>19400</v>
      </c>
      <c r="F141" s="498">
        <f t="shared" si="4"/>
        <v>7737</v>
      </c>
      <c r="G141" s="581">
        <f t="shared" ref="G141:G204" si="6">ROUND(12*(1/C141*E141),0)</f>
        <v>5619</v>
      </c>
      <c r="H141" s="499">
        <v>95</v>
      </c>
    </row>
    <row r="142" spans="1:8" x14ac:dyDescent="0.2">
      <c r="A142" s="579">
        <v>141</v>
      </c>
      <c r="B142" s="496"/>
      <c r="C142" s="505">
        <f t="shared" si="5"/>
        <v>41.46</v>
      </c>
      <c r="D142" s="614"/>
      <c r="E142" s="499">
        <v>19400</v>
      </c>
      <c r="F142" s="498">
        <f t="shared" ref="F142:F205" si="7">ROUND(12*1.36*(1/C142*E142)+H142,0)</f>
        <v>7731</v>
      </c>
      <c r="G142" s="581">
        <f t="shared" si="6"/>
        <v>5615</v>
      </c>
      <c r="H142" s="499">
        <v>95</v>
      </c>
    </row>
    <row r="143" spans="1:8" x14ac:dyDescent="0.2">
      <c r="A143" s="579">
        <v>142</v>
      </c>
      <c r="B143" s="496"/>
      <c r="C143" s="505">
        <f t="shared" ref="C143:C161" si="8">ROUND(-0.0009*POWER(A143,2)+0.2862*A143+19,2)</f>
        <v>41.49</v>
      </c>
      <c r="D143" s="614"/>
      <c r="E143" s="499">
        <v>19400</v>
      </c>
      <c r="F143" s="498">
        <f t="shared" si="7"/>
        <v>7726</v>
      </c>
      <c r="G143" s="581">
        <f t="shared" si="6"/>
        <v>5611</v>
      </c>
      <c r="H143" s="499">
        <v>95</v>
      </c>
    </row>
    <row r="144" spans="1:8" x14ac:dyDescent="0.2">
      <c r="A144" s="579">
        <v>143</v>
      </c>
      <c r="B144" s="496"/>
      <c r="C144" s="505">
        <f t="shared" si="8"/>
        <v>41.52</v>
      </c>
      <c r="D144" s="614"/>
      <c r="E144" s="499">
        <v>19400</v>
      </c>
      <c r="F144" s="498">
        <f t="shared" si="7"/>
        <v>7720</v>
      </c>
      <c r="G144" s="581">
        <f t="shared" si="6"/>
        <v>5607</v>
      </c>
      <c r="H144" s="499">
        <v>95</v>
      </c>
    </row>
    <row r="145" spans="1:8" x14ac:dyDescent="0.2">
      <c r="A145" s="579">
        <v>144</v>
      </c>
      <c r="B145" s="496"/>
      <c r="C145" s="505">
        <f t="shared" si="8"/>
        <v>41.55</v>
      </c>
      <c r="D145" s="614"/>
      <c r="E145" s="499">
        <v>19400</v>
      </c>
      <c r="F145" s="498">
        <f t="shared" si="7"/>
        <v>7715</v>
      </c>
      <c r="G145" s="581">
        <f t="shared" si="6"/>
        <v>5603</v>
      </c>
      <c r="H145" s="499">
        <v>95</v>
      </c>
    </row>
    <row r="146" spans="1:8" x14ac:dyDescent="0.2">
      <c r="A146" s="579">
        <v>145</v>
      </c>
      <c r="B146" s="496"/>
      <c r="C146" s="505">
        <f t="shared" si="8"/>
        <v>41.58</v>
      </c>
      <c r="D146" s="614"/>
      <c r="E146" s="499">
        <v>19400</v>
      </c>
      <c r="F146" s="498">
        <f t="shared" si="7"/>
        <v>7709</v>
      </c>
      <c r="G146" s="581">
        <f t="shared" si="6"/>
        <v>5599</v>
      </c>
      <c r="H146" s="499">
        <v>95</v>
      </c>
    </row>
    <row r="147" spans="1:8" x14ac:dyDescent="0.2">
      <c r="A147" s="579">
        <v>146</v>
      </c>
      <c r="B147" s="496"/>
      <c r="C147" s="505">
        <f t="shared" si="8"/>
        <v>41.6</v>
      </c>
      <c r="D147" s="614"/>
      <c r="E147" s="499">
        <v>19400</v>
      </c>
      <c r="F147" s="498">
        <f t="shared" si="7"/>
        <v>7706</v>
      </c>
      <c r="G147" s="581">
        <f t="shared" si="6"/>
        <v>5596</v>
      </c>
      <c r="H147" s="499">
        <v>95</v>
      </c>
    </row>
    <row r="148" spans="1:8" x14ac:dyDescent="0.2">
      <c r="A148" s="579">
        <v>147</v>
      </c>
      <c r="B148" s="496"/>
      <c r="C148" s="505">
        <f t="shared" si="8"/>
        <v>41.62</v>
      </c>
      <c r="D148" s="614"/>
      <c r="E148" s="499">
        <v>19400</v>
      </c>
      <c r="F148" s="498">
        <f t="shared" si="7"/>
        <v>7702</v>
      </c>
      <c r="G148" s="581">
        <f t="shared" si="6"/>
        <v>5593</v>
      </c>
      <c r="H148" s="499">
        <v>95</v>
      </c>
    </row>
    <row r="149" spans="1:8" x14ac:dyDescent="0.2">
      <c r="A149" s="579">
        <v>148</v>
      </c>
      <c r="B149" s="496"/>
      <c r="C149" s="505">
        <f t="shared" si="8"/>
        <v>41.64</v>
      </c>
      <c r="D149" s="614"/>
      <c r="E149" s="499">
        <v>19400</v>
      </c>
      <c r="F149" s="498">
        <f t="shared" si="7"/>
        <v>7698</v>
      </c>
      <c r="G149" s="581">
        <f t="shared" si="6"/>
        <v>5591</v>
      </c>
      <c r="H149" s="499">
        <v>95</v>
      </c>
    </row>
    <row r="150" spans="1:8" x14ac:dyDescent="0.2">
      <c r="A150" s="579">
        <v>149</v>
      </c>
      <c r="B150" s="496"/>
      <c r="C150" s="505">
        <f t="shared" si="8"/>
        <v>41.66</v>
      </c>
      <c r="D150" s="614"/>
      <c r="E150" s="499">
        <v>19400</v>
      </c>
      <c r="F150" s="498">
        <f t="shared" si="7"/>
        <v>7695</v>
      </c>
      <c r="G150" s="581">
        <f t="shared" si="6"/>
        <v>5588</v>
      </c>
      <c r="H150" s="499">
        <v>95</v>
      </c>
    </row>
    <row r="151" spans="1:8" x14ac:dyDescent="0.2">
      <c r="A151" s="579">
        <v>150</v>
      </c>
      <c r="B151" s="496"/>
      <c r="C151" s="505">
        <f t="shared" si="8"/>
        <v>41.68</v>
      </c>
      <c r="D151" s="614"/>
      <c r="E151" s="499">
        <v>19400</v>
      </c>
      <c r="F151" s="498">
        <f t="shared" si="7"/>
        <v>7691</v>
      </c>
      <c r="G151" s="581">
        <f t="shared" si="6"/>
        <v>5585</v>
      </c>
      <c r="H151" s="499">
        <v>95</v>
      </c>
    </row>
    <row r="152" spans="1:8" x14ac:dyDescent="0.2">
      <c r="A152" s="579">
        <v>151</v>
      </c>
      <c r="B152" s="496"/>
      <c r="C152" s="505">
        <f t="shared" si="8"/>
        <v>41.7</v>
      </c>
      <c r="D152" s="614"/>
      <c r="E152" s="499">
        <v>19400</v>
      </c>
      <c r="F152" s="498">
        <f t="shared" si="7"/>
        <v>7688</v>
      </c>
      <c r="G152" s="581">
        <f t="shared" si="6"/>
        <v>5583</v>
      </c>
      <c r="H152" s="499">
        <v>95</v>
      </c>
    </row>
    <row r="153" spans="1:8" x14ac:dyDescent="0.2">
      <c r="A153" s="579">
        <v>152</v>
      </c>
      <c r="B153" s="496"/>
      <c r="C153" s="505">
        <f t="shared" si="8"/>
        <v>41.71</v>
      </c>
      <c r="D153" s="614"/>
      <c r="E153" s="499">
        <v>19400</v>
      </c>
      <c r="F153" s="498">
        <f t="shared" si="7"/>
        <v>7686</v>
      </c>
      <c r="G153" s="581">
        <f t="shared" si="6"/>
        <v>5581</v>
      </c>
      <c r="H153" s="499">
        <v>95</v>
      </c>
    </row>
    <row r="154" spans="1:8" x14ac:dyDescent="0.2">
      <c r="A154" s="579">
        <v>153</v>
      </c>
      <c r="B154" s="496"/>
      <c r="C154" s="505">
        <f t="shared" si="8"/>
        <v>41.72</v>
      </c>
      <c r="D154" s="614"/>
      <c r="E154" s="499">
        <v>19400</v>
      </c>
      <c r="F154" s="498">
        <f t="shared" si="7"/>
        <v>7684</v>
      </c>
      <c r="G154" s="581">
        <f t="shared" si="6"/>
        <v>5580</v>
      </c>
      <c r="H154" s="499">
        <v>95</v>
      </c>
    </row>
    <row r="155" spans="1:8" x14ac:dyDescent="0.2">
      <c r="A155" s="579">
        <v>154</v>
      </c>
      <c r="B155" s="496"/>
      <c r="C155" s="505">
        <f t="shared" si="8"/>
        <v>41.73</v>
      </c>
      <c r="D155" s="614"/>
      <c r="E155" s="499">
        <v>19400</v>
      </c>
      <c r="F155" s="498">
        <f t="shared" si="7"/>
        <v>7682</v>
      </c>
      <c r="G155" s="581">
        <f t="shared" si="6"/>
        <v>5579</v>
      </c>
      <c r="H155" s="499">
        <v>95</v>
      </c>
    </row>
    <row r="156" spans="1:8" x14ac:dyDescent="0.2">
      <c r="A156" s="579">
        <v>155</v>
      </c>
      <c r="B156" s="496"/>
      <c r="C156" s="505">
        <f t="shared" si="8"/>
        <v>41.74</v>
      </c>
      <c r="D156" s="614"/>
      <c r="E156" s="499">
        <v>19400</v>
      </c>
      <c r="F156" s="498">
        <f t="shared" si="7"/>
        <v>7680</v>
      </c>
      <c r="G156" s="581">
        <f t="shared" si="6"/>
        <v>5577</v>
      </c>
      <c r="H156" s="499">
        <v>95</v>
      </c>
    </row>
    <row r="157" spans="1:8" x14ac:dyDescent="0.2">
      <c r="A157" s="579">
        <v>156</v>
      </c>
      <c r="B157" s="496"/>
      <c r="C157" s="505">
        <f t="shared" si="8"/>
        <v>41.74</v>
      </c>
      <c r="D157" s="614"/>
      <c r="E157" s="499">
        <v>19400</v>
      </c>
      <c r="F157" s="498">
        <f t="shared" si="7"/>
        <v>7680</v>
      </c>
      <c r="G157" s="581">
        <f t="shared" si="6"/>
        <v>5577</v>
      </c>
      <c r="H157" s="499">
        <v>95</v>
      </c>
    </row>
    <row r="158" spans="1:8" x14ac:dyDescent="0.2">
      <c r="A158" s="579">
        <v>157</v>
      </c>
      <c r="B158" s="496"/>
      <c r="C158" s="505">
        <f t="shared" si="8"/>
        <v>41.75</v>
      </c>
      <c r="D158" s="614"/>
      <c r="E158" s="499">
        <v>19400</v>
      </c>
      <c r="F158" s="498">
        <f t="shared" si="7"/>
        <v>7678</v>
      </c>
      <c r="G158" s="581">
        <f t="shared" si="6"/>
        <v>5576</v>
      </c>
      <c r="H158" s="499">
        <v>95</v>
      </c>
    </row>
    <row r="159" spans="1:8" x14ac:dyDescent="0.2">
      <c r="A159" s="579">
        <v>158</v>
      </c>
      <c r="B159" s="496"/>
      <c r="C159" s="505">
        <f t="shared" si="8"/>
        <v>41.75</v>
      </c>
      <c r="D159" s="614"/>
      <c r="E159" s="499">
        <v>19400</v>
      </c>
      <c r="F159" s="498">
        <f t="shared" si="7"/>
        <v>7678</v>
      </c>
      <c r="G159" s="581">
        <f t="shared" si="6"/>
        <v>5576</v>
      </c>
      <c r="H159" s="499">
        <v>95</v>
      </c>
    </row>
    <row r="160" spans="1:8" x14ac:dyDescent="0.2">
      <c r="A160" s="579">
        <v>159</v>
      </c>
      <c r="B160" s="496"/>
      <c r="C160" s="505">
        <f t="shared" si="8"/>
        <v>41.75</v>
      </c>
      <c r="D160" s="614"/>
      <c r="E160" s="499">
        <v>19400</v>
      </c>
      <c r="F160" s="498">
        <f t="shared" si="7"/>
        <v>7678</v>
      </c>
      <c r="G160" s="581">
        <f t="shared" si="6"/>
        <v>5576</v>
      </c>
      <c r="H160" s="499">
        <v>95</v>
      </c>
    </row>
    <row r="161" spans="1:8" x14ac:dyDescent="0.2">
      <c r="A161" s="579">
        <v>160</v>
      </c>
      <c r="B161" s="496"/>
      <c r="C161" s="505">
        <f t="shared" si="8"/>
        <v>41.75</v>
      </c>
      <c r="D161" s="614"/>
      <c r="E161" s="499">
        <v>19400</v>
      </c>
      <c r="F161" s="498">
        <f t="shared" si="7"/>
        <v>7678</v>
      </c>
      <c r="G161" s="581">
        <f t="shared" si="6"/>
        <v>5576</v>
      </c>
      <c r="H161" s="499">
        <v>95</v>
      </c>
    </row>
    <row r="162" spans="1:8" x14ac:dyDescent="0.2">
      <c r="A162" s="579">
        <v>161</v>
      </c>
      <c r="B162" s="496"/>
      <c r="C162" s="505">
        <v>41.75</v>
      </c>
      <c r="D162" s="614"/>
      <c r="E162" s="499">
        <v>19400</v>
      </c>
      <c r="F162" s="498">
        <f t="shared" si="7"/>
        <v>7678</v>
      </c>
      <c r="G162" s="581">
        <f t="shared" si="6"/>
        <v>5576</v>
      </c>
      <c r="H162" s="499">
        <v>95</v>
      </c>
    </row>
    <row r="163" spans="1:8" x14ac:dyDescent="0.2">
      <c r="A163" s="579">
        <v>162</v>
      </c>
      <c r="B163" s="496"/>
      <c r="C163" s="505">
        <v>41.75</v>
      </c>
      <c r="D163" s="614"/>
      <c r="E163" s="499">
        <v>19400</v>
      </c>
      <c r="F163" s="498">
        <f t="shared" si="7"/>
        <v>7678</v>
      </c>
      <c r="G163" s="581">
        <f t="shared" si="6"/>
        <v>5576</v>
      </c>
      <c r="H163" s="499">
        <v>95</v>
      </c>
    </row>
    <row r="164" spans="1:8" x14ac:dyDescent="0.2">
      <c r="A164" s="579">
        <v>163</v>
      </c>
      <c r="B164" s="496"/>
      <c r="C164" s="505">
        <v>41.75</v>
      </c>
      <c r="D164" s="614"/>
      <c r="E164" s="499">
        <v>19400</v>
      </c>
      <c r="F164" s="498">
        <f t="shared" si="7"/>
        <v>7678</v>
      </c>
      <c r="G164" s="581">
        <f t="shared" si="6"/>
        <v>5576</v>
      </c>
      <c r="H164" s="499">
        <v>95</v>
      </c>
    </row>
    <row r="165" spans="1:8" x14ac:dyDescent="0.2">
      <c r="A165" s="579">
        <v>164</v>
      </c>
      <c r="B165" s="496"/>
      <c r="C165" s="505">
        <v>41.75</v>
      </c>
      <c r="D165" s="614"/>
      <c r="E165" s="499">
        <v>19400</v>
      </c>
      <c r="F165" s="498">
        <f t="shared" si="7"/>
        <v>7678</v>
      </c>
      <c r="G165" s="581">
        <f t="shared" si="6"/>
        <v>5576</v>
      </c>
      <c r="H165" s="499">
        <v>95</v>
      </c>
    </row>
    <row r="166" spans="1:8" x14ac:dyDescent="0.2">
      <c r="A166" s="579">
        <v>165</v>
      </c>
      <c r="B166" s="496"/>
      <c r="C166" s="505">
        <v>41.75</v>
      </c>
      <c r="D166" s="614"/>
      <c r="E166" s="499">
        <v>19400</v>
      </c>
      <c r="F166" s="498">
        <f t="shared" si="7"/>
        <v>7678</v>
      </c>
      <c r="G166" s="581">
        <f t="shared" si="6"/>
        <v>5576</v>
      </c>
      <c r="H166" s="499">
        <v>95</v>
      </c>
    </row>
    <row r="167" spans="1:8" x14ac:dyDescent="0.2">
      <c r="A167" s="579">
        <v>166</v>
      </c>
      <c r="B167" s="496"/>
      <c r="C167" s="505">
        <v>41.75</v>
      </c>
      <c r="D167" s="614"/>
      <c r="E167" s="499">
        <v>19400</v>
      </c>
      <c r="F167" s="498">
        <f t="shared" si="7"/>
        <v>7678</v>
      </c>
      <c r="G167" s="581">
        <f t="shared" si="6"/>
        <v>5576</v>
      </c>
      <c r="H167" s="499">
        <v>95</v>
      </c>
    </row>
    <row r="168" spans="1:8" x14ac:dyDescent="0.2">
      <c r="A168" s="579">
        <v>167</v>
      </c>
      <c r="B168" s="496"/>
      <c r="C168" s="505">
        <v>41.75</v>
      </c>
      <c r="D168" s="614"/>
      <c r="E168" s="499">
        <v>19400</v>
      </c>
      <c r="F168" s="498">
        <f t="shared" si="7"/>
        <v>7678</v>
      </c>
      <c r="G168" s="581">
        <f t="shared" si="6"/>
        <v>5576</v>
      </c>
      <c r="H168" s="499">
        <v>95</v>
      </c>
    </row>
    <row r="169" spans="1:8" x14ac:dyDescent="0.2">
      <c r="A169" s="579">
        <v>168</v>
      </c>
      <c r="B169" s="496"/>
      <c r="C169" s="505">
        <v>41.75</v>
      </c>
      <c r="D169" s="614"/>
      <c r="E169" s="499">
        <v>19400</v>
      </c>
      <c r="F169" s="498">
        <f t="shared" si="7"/>
        <v>7678</v>
      </c>
      <c r="G169" s="581">
        <f t="shared" si="6"/>
        <v>5576</v>
      </c>
      <c r="H169" s="499">
        <v>95</v>
      </c>
    </row>
    <row r="170" spans="1:8" x14ac:dyDescent="0.2">
      <c r="A170" s="579">
        <v>169</v>
      </c>
      <c r="B170" s="496"/>
      <c r="C170" s="505">
        <v>41.75</v>
      </c>
      <c r="D170" s="614"/>
      <c r="E170" s="499">
        <v>19400</v>
      </c>
      <c r="F170" s="498">
        <f t="shared" si="7"/>
        <v>7678</v>
      </c>
      <c r="G170" s="581">
        <f t="shared" si="6"/>
        <v>5576</v>
      </c>
      <c r="H170" s="499">
        <v>95</v>
      </c>
    </row>
    <row r="171" spans="1:8" x14ac:dyDescent="0.2">
      <c r="A171" s="579">
        <v>170</v>
      </c>
      <c r="B171" s="496"/>
      <c r="C171" s="505">
        <v>41.75</v>
      </c>
      <c r="D171" s="614"/>
      <c r="E171" s="499">
        <v>19400</v>
      </c>
      <c r="F171" s="498">
        <f t="shared" si="7"/>
        <v>7678</v>
      </c>
      <c r="G171" s="581">
        <f t="shared" si="6"/>
        <v>5576</v>
      </c>
      <c r="H171" s="499">
        <v>95</v>
      </c>
    </row>
    <row r="172" spans="1:8" x14ac:dyDescent="0.2">
      <c r="A172" s="579">
        <v>171</v>
      </c>
      <c r="B172" s="496"/>
      <c r="C172" s="505">
        <v>41.75</v>
      </c>
      <c r="D172" s="614"/>
      <c r="E172" s="499">
        <v>19400</v>
      </c>
      <c r="F172" s="498">
        <f t="shared" si="7"/>
        <v>7678</v>
      </c>
      <c r="G172" s="581">
        <f t="shared" si="6"/>
        <v>5576</v>
      </c>
      <c r="H172" s="499">
        <v>95</v>
      </c>
    </row>
    <row r="173" spans="1:8" x14ac:dyDescent="0.2">
      <c r="A173" s="579">
        <v>172</v>
      </c>
      <c r="B173" s="496"/>
      <c r="C173" s="505">
        <v>41.75</v>
      </c>
      <c r="D173" s="614"/>
      <c r="E173" s="499">
        <v>19400</v>
      </c>
      <c r="F173" s="498">
        <f t="shared" si="7"/>
        <v>7678</v>
      </c>
      <c r="G173" s="581">
        <f t="shared" si="6"/>
        <v>5576</v>
      </c>
      <c r="H173" s="499">
        <v>95</v>
      </c>
    </row>
    <row r="174" spans="1:8" x14ac:dyDescent="0.2">
      <c r="A174" s="579">
        <v>173</v>
      </c>
      <c r="B174" s="496"/>
      <c r="C174" s="505">
        <v>41.75</v>
      </c>
      <c r="D174" s="614"/>
      <c r="E174" s="499">
        <v>19400</v>
      </c>
      <c r="F174" s="498">
        <f t="shared" si="7"/>
        <v>7678</v>
      </c>
      <c r="G174" s="581">
        <f t="shared" si="6"/>
        <v>5576</v>
      </c>
      <c r="H174" s="499">
        <v>95</v>
      </c>
    </row>
    <row r="175" spans="1:8" x14ac:dyDescent="0.2">
      <c r="A175" s="579">
        <v>174</v>
      </c>
      <c r="B175" s="496"/>
      <c r="C175" s="505">
        <v>41.75</v>
      </c>
      <c r="D175" s="614"/>
      <c r="E175" s="499">
        <v>19400</v>
      </c>
      <c r="F175" s="498">
        <f t="shared" si="7"/>
        <v>7678</v>
      </c>
      <c r="G175" s="581">
        <f t="shared" si="6"/>
        <v>5576</v>
      </c>
      <c r="H175" s="499">
        <v>95</v>
      </c>
    </row>
    <row r="176" spans="1:8" x14ac:dyDescent="0.2">
      <c r="A176" s="579">
        <v>175</v>
      </c>
      <c r="B176" s="496"/>
      <c r="C176" s="505">
        <v>41.75</v>
      </c>
      <c r="D176" s="614"/>
      <c r="E176" s="499">
        <v>19400</v>
      </c>
      <c r="F176" s="498">
        <f t="shared" si="7"/>
        <v>7678</v>
      </c>
      <c r="G176" s="581">
        <f t="shared" si="6"/>
        <v>5576</v>
      </c>
      <c r="H176" s="499">
        <v>95</v>
      </c>
    </row>
    <row r="177" spans="1:8" x14ac:dyDescent="0.2">
      <c r="A177" s="579">
        <v>176</v>
      </c>
      <c r="B177" s="496"/>
      <c r="C177" s="505">
        <v>41.75</v>
      </c>
      <c r="D177" s="614"/>
      <c r="E177" s="499">
        <v>19400</v>
      </c>
      <c r="F177" s="498">
        <f t="shared" si="7"/>
        <v>7678</v>
      </c>
      <c r="G177" s="581">
        <f t="shared" si="6"/>
        <v>5576</v>
      </c>
      <c r="H177" s="499">
        <v>95</v>
      </c>
    </row>
    <row r="178" spans="1:8" x14ac:dyDescent="0.2">
      <c r="A178" s="579">
        <v>177</v>
      </c>
      <c r="B178" s="496"/>
      <c r="C178" s="505">
        <v>41.75</v>
      </c>
      <c r="D178" s="614"/>
      <c r="E178" s="499">
        <v>19400</v>
      </c>
      <c r="F178" s="498">
        <f t="shared" si="7"/>
        <v>7678</v>
      </c>
      <c r="G178" s="581">
        <f t="shared" si="6"/>
        <v>5576</v>
      </c>
      <c r="H178" s="499">
        <v>95</v>
      </c>
    </row>
    <row r="179" spans="1:8" x14ac:dyDescent="0.2">
      <c r="A179" s="579">
        <v>178</v>
      </c>
      <c r="B179" s="496"/>
      <c r="C179" s="505">
        <v>41.75</v>
      </c>
      <c r="D179" s="614"/>
      <c r="E179" s="499">
        <v>19400</v>
      </c>
      <c r="F179" s="498">
        <f t="shared" si="7"/>
        <v>7678</v>
      </c>
      <c r="G179" s="581">
        <f t="shared" si="6"/>
        <v>5576</v>
      </c>
      <c r="H179" s="499">
        <v>95</v>
      </c>
    </row>
    <row r="180" spans="1:8" x14ac:dyDescent="0.2">
      <c r="A180" s="579">
        <v>179</v>
      </c>
      <c r="B180" s="496"/>
      <c r="C180" s="505">
        <v>41.75</v>
      </c>
      <c r="D180" s="614"/>
      <c r="E180" s="499">
        <v>19400</v>
      </c>
      <c r="F180" s="498">
        <f t="shared" si="7"/>
        <v>7678</v>
      </c>
      <c r="G180" s="581">
        <f t="shared" si="6"/>
        <v>5576</v>
      </c>
      <c r="H180" s="499">
        <v>95</v>
      </c>
    </row>
    <row r="181" spans="1:8" x14ac:dyDescent="0.2">
      <c r="A181" s="579">
        <v>180</v>
      </c>
      <c r="B181" s="496"/>
      <c r="C181" s="505">
        <v>41.75</v>
      </c>
      <c r="D181" s="614"/>
      <c r="E181" s="499">
        <v>19400</v>
      </c>
      <c r="F181" s="498">
        <f t="shared" si="7"/>
        <v>7678</v>
      </c>
      <c r="G181" s="581">
        <f t="shared" si="6"/>
        <v>5576</v>
      </c>
      <c r="H181" s="499">
        <v>95</v>
      </c>
    </row>
    <row r="182" spans="1:8" x14ac:dyDescent="0.2">
      <c r="A182" s="579">
        <v>181</v>
      </c>
      <c r="B182" s="496"/>
      <c r="C182" s="505">
        <v>41.75</v>
      </c>
      <c r="D182" s="614"/>
      <c r="E182" s="499">
        <v>19400</v>
      </c>
      <c r="F182" s="498">
        <f t="shared" si="7"/>
        <v>7678</v>
      </c>
      <c r="G182" s="581">
        <f t="shared" si="6"/>
        <v>5576</v>
      </c>
      <c r="H182" s="499">
        <v>95</v>
      </c>
    </row>
    <row r="183" spans="1:8" x14ac:dyDescent="0.2">
      <c r="A183" s="579">
        <v>182</v>
      </c>
      <c r="B183" s="496"/>
      <c r="C183" s="505">
        <v>41.75</v>
      </c>
      <c r="D183" s="614"/>
      <c r="E183" s="499">
        <v>19400</v>
      </c>
      <c r="F183" s="498">
        <f t="shared" si="7"/>
        <v>7678</v>
      </c>
      <c r="G183" s="581">
        <f t="shared" si="6"/>
        <v>5576</v>
      </c>
      <c r="H183" s="499">
        <v>95</v>
      </c>
    </row>
    <row r="184" spans="1:8" x14ac:dyDescent="0.2">
      <c r="A184" s="579">
        <v>183</v>
      </c>
      <c r="B184" s="496"/>
      <c r="C184" s="505">
        <v>41.75</v>
      </c>
      <c r="D184" s="614"/>
      <c r="E184" s="499">
        <v>19400</v>
      </c>
      <c r="F184" s="498">
        <f t="shared" si="7"/>
        <v>7678</v>
      </c>
      <c r="G184" s="581">
        <f t="shared" si="6"/>
        <v>5576</v>
      </c>
      <c r="H184" s="499">
        <v>95</v>
      </c>
    </row>
    <row r="185" spans="1:8" x14ac:dyDescent="0.2">
      <c r="A185" s="579">
        <v>184</v>
      </c>
      <c r="B185" s="496"/>
      <c r="C185" s="505">
        <v>41.75</v>
      </c>
      <c r="D185" s="614"/>
      <c r="E185" s="499">
        <v>19400</v>
      </c>
      <c r="F185" s="498">
        <f t="shared" si="7"/>
        <v>7678</v>
      </c>
      <c r="G185" s="581">
        <f t="shared" si="6"/>
        <v>5576</v>
      </c>
      <c r="H185" s="499">
        <v>95</v>
      </c>
    </row>
    <row r="186" spans="1:8" x14ac:dyDescent="0.2">
      <c r="A186" s="579">
        <v>185</v>
      </c>
      <c r="B186" s="496"/>
      <c r="C186" s="505">
        <v>41.75</v>
      </c>
      <c r="D186" s="614"/>
      <c r="E186" s="499">
        <v>19400</v>
      </c>
      <c r="F186" s="498">
        <f t="shared" si="7"/>
        <v>7678</v>
      </c>
      <c r="G186" s="581">
        <f t="shared" si="6"/>
        <v>5576</v>
      </c>
      <c r="H186" s="499">
        <v>95</v>
      </c>
    </row>
    <row r="187" spans="1:8" x14ac:dyDescent="0.2">
      <c r="A187" s="579">
        <v>186</v>
      </c>
      <c r="B187" s="496"/>
      <c r="C187" s="505">
        <v>41.75</v>
      </c>
      <c r="D187" s="614"/>
      <c r="E187" s="499">
        <v>19400</v>
      </c>
      <c r="F187" s="498">
        <f t="shared" si="7"/>
        <v>7678</v>
      </c>
      <c r="G187" s="581">
        <f t="shared" si="6"/>
        <v>5576</v>
      </c>
      <c r="H187" s="499">
        <v>95</v>
      </c>
    </row>
    <row r="188" spans="1:8" x14ac:dyDescent="0.2">
      <c r="A188" s="579">
        <v>187</v>
      </c>
      <c r="B188" s="496"/>
      <c r="C188" s="505">
        <v>41.75</v>
      </c>
      <c r="D188" s="614"/>
      <c r="E188" s="499">
        <v>19400</v>
      </c>
      <c r="F188" s="498">
        <f t="shared" si="7"/>
        <v>7678</v>
      </c>
      <c r="G188" s="581">
        <f t="shared" si="6"/>
        <v>5576</v>
      </c>
      <c r="H188" s="499">
        <v>95</v>
      </c>
    </row>
    <row r="189" spans="1:8" x14ac:dyDescent="0.2">
      <c r="A189" s="579">
        <v>188</v>
      </c>
      <c r="B189" s="496"/>
      <c r="C189" s="505">
        <v>41.75</v>
      </c>
      <c r="D189" s="614"/>
      <c r="E189" s="499">
        <v>19400</v>
      </c>
      <c r="F189" s="498">
        <f t="shared" si="7"/>
        <v>7678</v>
      </c>
      <c r="G189" s="581">
        <f t="shared" si="6"/>
        <v>5576</v>
      </c>
      <c r="H189" s="499">
        <v>95</v>
      </c>
    </row>
    <row r="190" spans="1:8" x14ac:dyDescent="0.2">
      <c r="A190" s="579">
        <v>189</v>
      </c>
      <c r="B190" s="496"/>
      <c r="C190" s="505">
        <v>41.75</v>
      </c>
      <c r="D190" s="614"/>
      <c r="E190" s="499">
        <v>19400</v>
      </c>
      <c r="F190" s="498">
        <f t="shared" si="7"/>
        <v>7678</v>
      </c>
      <c r="G190" s="581">
        <f t="shared" si="6"/>
        <v>5576</v>
      </c>
      <c r="H190" s="499">
        <v>95</v>
      </c>
    </row>
    <row r="191" spans="1:8" x14ac:dyDescent="0.2">
      <c r="A191" s="579">
        <v>190</v>
      </c>
      <c r="B191" s="496"/>
      <c r="C191" s="505">
        <v>41.75</v>
      </c>
      <c r="D191" s="614"/>
      <c r="E191" s="499">
        <v>19400</v>
      </c>
      <c r="F191" s="498">
        <f t="shared" si="7"/>
        <v>7678</v>
      </c>
      <c r="G191" s="581">
        <f t="shared" si="6"/>
        <v>5576</v>
      </c>
      <c r="H191" s="499">
        <v>95</v>
      </c>
    </row>
    <row r="192" spans="1:8" x14ac:dyDescent="0.2">
      <c r="A192" s="579">
        <v>191</v>
      </c>
      <c r="B192" s="496"/>
      <c r="C192" s="505">
        <v>41.75</v>
      </c>
      <c r="D192" s="614"/>
      <c r="E192" s="499">
        <v>19400</v>
      </c>
      <c r="F192" s="498">
        <f t="shared" si="7"/>
        <v>7678</v>
      </c>
      <c r="G192" s="581">
        <f t="shared" si="6"/>
        <v>5576</v>
      </c>
      <c r="H192" s="499">
        <v>95</v>
      </c>
    </row>
    <row r="193" spans="1:8" x14ac:dyDescent="0.2">
      <c r="A193" s="579">
        <v>192</v>
      </c>
      <c r="B193" s="496"/>
      <c r="C193" s="505">
        <v>41.75</v>
      </c>
      <c r="D193" s="614"/>
      <c r="E193" s="499">
        <v>19400</v>
      </c>
      <c r="F193" s="498">
        <f t="shared" si="7"/>
        <v>7678</v>
      </c>
      <c r="G193" s="581">
        <f t="shared" si="6"/>
        <v>5576</v>
      </c>
      <c r="H193" s="499">
        <v>95</v>
      </c>
    </row>
    <row r="194" spans="1:8" x14ac:dyDescent="0.2">
      <c r="A194" s="579">
        <v>193</v>
      </c>
      <c r="B194" s="496"/>
      <c r="C194" s="505">
        <v>41.75</v>
      </c>
      <c r="D194" s="614"/>
      <c r="E194" s="499">
        <v>19400</v>
      </c>
      <c r="F194" s="498">
        <f t="shared" si="7"/>
        <v>7678</v>
      </c>
      <c r="G194" s="581">
        <f t="shared" si="6"/>
        <v>5576</v>
      </c>
      <c r="H194" s="499">
        <v>95</v>
      </c>
    </row>
    <row r="195" spans="1:8" x14ac:dyDescent="0.2">
      <c r="A195" s="579">
        <v>194</v>
      </c>
      <c r="B195" s="496"/>
      <c r="C195" s="505">
        <v>41.75</v>
      </c>
      <c r="D195" s="614"/>
      <c r="E195" s="499">
        <v>19400</v>
      </c>
      <c r="F195" s="498">
        <f t="shared" si="7"/>
        <v>7678</v>
      </c>
      <c r="G195" s="581">
        <f t="shared" si="6"/>
        <v>5576</v>
      </c>
      <c r="H195" s="499">
        <v>95</v>
      </c>
    </row>
    <row r="196" spans="1:8" x14ac:dyDescent="0.2">
      <c r="A196" s="579">
        <v>195</v>
      </c>
      <c r="B196" s="496"/>
      <c r="C196" s="505">
        <v>41.75</v>
      </c>
      <c r="D196" s="614"/>
      <c r="E196" s="499">
        <v>19400</v>
      </c>
      <c r="F196" s="498">
        <f t="shared" si="7"/>
        <v>7678</v>
      </c>
      <c r="G196" s="581">
        <f t="shared" si="6"/>
        <v>5576</v>
      </c>
      <c r="H196" s="499">
        <v>95</v>
      </c>
    </row>
    <row r="197" spans="1:8" x14ac:dyDescent="0.2">
      <c r="A197" s="579">
        <v>196</v>
      </c>
      <c r="B197" s="496"/>
      <c r="C197" s="505">
        <v>41.75</v>
      </c>
      <c r="D197" s="614"/>
      <c r="E197" s="499">
        <v>19400</v>
      </c>
      <c r="F197" s="498">
        <f t="shared" si="7"/>
        <v>7678</v>
      </c>
      <c r="G197" s="581">
        <f t="shared" si="6"/>
        <v>5576</v>
      </c>
      <c r="H197" s="499">
        <v>95</v>
      </c>
    </row>
    <row r="198" spans="1:8" x14ac:dyDescent="0.2">
      <c r="A198" s="579">
        <v>197</v>
      </c>
      <c r="B198" s="496"/>
      <c r="C198" s="505">
        <v>41.75</v>
      </c>
      <c r="D198" s="614"/>
      <c r="E198" s="499">
        <v>19400</v>
      </c>
      <c r="F198" s="498">
        <f t="shared" si="7"/>
        <v>7678</v>
      </c>
      <c r="G198" s="581">
        <f t="shared" si="6"/>
        <v>5576</v>
      </c>
      <c r="H198" s="499">
        <v>95</v>
      </c>
    </row>
    <row r="199" spans="1:8" x14ac:dyDescent="0.2">
      <c r="A199" s="579">
        <v>198</v>
      </c>
      <c r="B199" s="496"/>
      <c r="C199" s="505">
        <v>41.75</v>
      </c>
      <c r="D199" s="614"/>
      <c r="E199" s="499">
        <v>19400</v>
      </c>
      <c r="F199" s="498">
        <f t="shared" si="7"/>
        <v>7678</v>
      </c>
      <c r="G199" s="581">
        <f t="shared" si="6"/>
        <v>5576</v>
      </c>
      <c r="H199" s="499">
        <v>95</v>
      </c>
    </row>
    <row r="200" spans="1:8" x14ac:dyDescent="0.2">
      <c r="A200" s="579">
        <v>199</v>
      </c>
      <c r="B200" s="496"/>
      <c r="C200" s="505">
        <v>41.75</v>
      </c>
      <c r="D200" s="614"/>
      <c r="E200" s="499">
        <v>19400</v>
      </c>
      <c r="F200" s="498">
        <f t="shared" si="7"/>
        <v>7678</v>
      </c>
      <c r="G200" s="581">
        <f t="shared" si="6"/>
        <v>5576</v>
      </c>
      <c r="H200" s="499">
        <v>95</v>
      </c>
    </row>
    <row r="201" spans="1:8" x14ac:dyDescent="0.2">
      <c r="A201" s="579">
        <v>200</v>
      </c>
      <c r="B201" s="496"/>
      <c r="C201" s="505">
        <v>41.75</v>
      </c>
      <c r="D201" s="614"/>
      <c r="E201" s="499">
        <v>19400</v>
      </c>
      <c r="F201" s="498">
        <f t="shared" si="7"/>
        <v>7678</v>
      </c>
      <c r="G201" s="581">
        <f t="shared" si="6"/>
        <v>5576</v>
      </c>
      <c r="H201" s="499">
        <v>95</v>
      </c>
    </row>
    <row r="202" spans="1:8" x14ac:dyDescent="0.2">
      <c r="A202" s="579">
        <v>201</v>
      </c>
      <c r="B202" s="496"/>
      <c r="C202" s="505">
        <v>41.75</v>
      </c>
      <c r="D202" s="614"/>
      <c r="E202" s="499">
        <v>19400</v>
      </c>
      <c r="F202" s="498">
        <f t="shared" si="7"/>
        <v>7678</v>
      </c>
      <c r="G202" s="581">
        <f t="shared" si="6"/>
        <v>5576</v>
      </c>
      <c r="H202" s="499">
        <v>95</v>
      </c>
    </row>
    <row r="203" spans="1:8" x14ac:dyDescent="0.2">
      <c r="A203" s="579">
        <v>202</v>
      </c>
      <c r="B203" s="496"/>
      <c r="C203" s="505">
        <v>41.75</v>
      </c>
      <c r="D203" s="614"/>
      <c r="E203" s="499">
        <v>19400</v>
      </c>
      <c r="F203" s="498">
        <f t="shared" si="7"/>
        <v>7678</v>
      </c>
      <c r="G203" s="581">
        <f t="shared" si="6"/>
        <v>5576</v>
      </c>
      <c r="H203" s="499">
        <v>95</v>
      </c>
    </row>
    <row r="204" spans="1:8" x14ac:dyDescent="0.2">
      <c r="A204" s="579">
        <v>203</v>
      </c>
      <c r="B204" s="496"/>
      <c r="C204" s="505">
        <v>41.75</v>
      </c>
      <c r="D204" s="614"/>
      <c r="E204" s="499">
        <v>19400</v>
      </c>
      <c r="F204" s="498">
        <f t="shared" si="7"/>
        <v>7678</v>
      </c>
      <c r="G204" s="581">
        <f t="shared" si="6"/>
        <v>5576</v>
      </c>
      <c r="H204" s="499">
        <v>95</v>
      </c>
    </row>
    <row r="205" spans="1:8" x14ac:dyDescent="0.2">
      <c r="A205" s="579">
        <v>204</v>
      </c>
      <c r="B205" s="496"/>
      <c r="C205" s="505">
        <v>41.75</v>
      </c>
      <c r="D205" s="614"/>
      <c r="E205" s="499">
        <v>19400</v>
      </c>
      <c r="F205" s="498">
        <f t="shared" si="7"/>
        <v>7678</v>
      </c>
      <c r="G205" s="581">
        <f t="shared" ref="G205:G268" si="9">ROUND(12*(1/C205*E205),0)</f>
        <v>5576</v>
      </c>
      <c r="H205" s="499">
        <v>95</v>
      </c>
    </row>
    <row r="206" spans="1:8" x14ac:dyDescent="0.2">
      <c r="A206" s="579">
        <v>205</v>
      </c>
      <c r="B206" s="496"/>
      <c r="C206" s="505">
        <v>41.75</v>
      </c>
      <c r="D206" s="614"/>
      <c r="E206" s="499">
        <v>19400</v>
      </c>
      <c r="F206" s="498">
        <f t="shared" ref="F206:F269" si="10">ROUND(12*1.36*(1/C206*E206)+H206,0)</f>
        <v>7678</v>
      </c>
      <c r="G206" s="581">
        <f t="shared" si="9"/>
        <v>5576</v>
      </c>
      <c r="H206" s="499">
        <v>95</v>
      </c>
    </row>
    <row r="207" spans="1:8" x14ac:dyDescent="0.2">
      <c r="A207" s="579">
        <v>206</v>
      </c>
      <c r="B207" s="496"/>
      <c r="C207" s="505">
        <v>41.75</v>
      </c>
      <c r="D207" s="614"/>
      <c r="E207" s="499">
        <v>19400</v>
      </c>
      <c r="F207" s="498">
        <f t="shared" si="10"/>
        <v>7678</v>
      </c>
      <c r="G207" s="581">
        <f t="shared" si="9"/>
        <v>5576</v>
      </c>
      <c r="H207" s="499">
        <v>95</v>
      </c>
    </row>
    <row r="208" spans="1:8" x14ac:dyDescent="0.2">
      <c r="A208" s="579">
        <v>207</v>
      </c>
      <c r="B208" s="496"/>
      <c r="C208" s="505">
        <v>41.75</v>
      </c>
      <c r="D208" s="614"/>
      <c r="E208" s="499">
        <v>19400</v>
      </c>
      <c r="F208" s="498">
        <f t="shared" si="10"/>
        <v>7678</v>
      </c>
      <c r="G208" s="581">
        <f t="shared" si="9"/>
        <v>5576</v>
      </c>
      <c r="H208" s="499">
        <v>95</v>
      </c>
    </row>
    <row r="209" spans="1:8" x14ac:dyDescent="0.2">
      <c r="A209" s="579">
        <v>208</v>
      </c>
      <c r="B209" s="496"/>
      <c r="C209" s="505">
        <v>41.75</v>
      </c>
      <c r="D209" s="614"/>
      <c r="E209" s="499">
        <v>19400</v>
      </c>
      <c r="F209" s="498">
        <f t="shared" si="10"/>
        <v>7678</v>
      </c>
      <c r="G209" s="581">
        <f t="shared" si="9"/>
        <v>5576</v>
      </c>
      <c r="H209" s="499">
        <v>95</v>
      </c>
    </row>
    <row r="210" spans="1:8" x14ac:dyDescent="0.2">
      <c r="A210" s="579">
        <v>209</v>
      </c>
      <c r="B210" s="496"/>
      <c r="C210" s="505">
        <v>41.75</v>
      </c>
      <c r="D210" s="614"/>
      <c r="E210" s="499">
        <v>19400</v>
      </c>
      <c r="F210" s="498">
        <f t="shared" si="10"/>
        <v>7678</v>
      </c>
      <c r="G210" s="581">
        <f t="shared" si="9"/>
        <v>5576</v>
      </c>
      <c r="H210" s="499">
        <v>95</v>
      </c>
    </row>
    <row r="211" spans="1:8" x14ac:dyDescent="0.2">
      <c r="A211" s="579">
        <v>210</v>
      </c>
      <c r="B211" s="496"/>
      <c r="C211" s="505">
        <v>41.75</v>
      </c>
      <c r="D211" s="614"/>
      <c r="E211" s="499">
        <v>19400</v>
      </c>
      <c r="F211" s="498">
        <f t="shared" si="10"/>
        <v>7678</v>
      </c>
      <c r="G211" s="581">
        <f t="shared" si="9"/>
        <v>5576</v>
      </c>
      <c r="H211" s="499">
        <v>95</v>
      </c>
    </row>
    <row r="212" spans="1:8" x14ac:dyDescent="0.2">
      <c r="A212" s="579">
        <v>211</v>
      </c>
      <c r="B212" s="496"/>
      <c r="C212" s="505">
        <v>41.75</v>
      </c>
      <c r="D212" s="614"/>
      <c r="E212" s="499">
        <v>19400</v>
      </c>
      <c r="F212" s="498">
        <f t="shared" si="10"/>
        <v>7678</v>
      </c>
      <c r="G212" s="581">
        <f t="shared" si="9"/>
        <v>5576</v>
      </c>
      <c r="H212" s="499">
        <v>95</v>
      </c>
    </row>
    <row r="213" spans="1:8" x14ac:dyDescent="0.2">
      <c r="A213" s="579">
        <v>212</v>
      </c>
      <c r="B213" s="496"/>
      <c r="C213" s="505">
        <v>41.75</v>
      </c>
      <c r="D213" s="614"/>
      <c r="E213" s="499">
        <v>19400</v>
      </c>
      <c r="F213" s="498">
        <f t="shared" si="10"/>
        <v>7678</v>
      </c>
      <c r="G213" s="581">
        <f t="shared" si="9"/>
        <v>5576</v>
      </c>
      <c r="H213" s="499">
        <v>95</v>
      </c>
    </row>
    <row r="214" spans="1:8" x14ac:dyDescent="0.2">
      <c r="A214" s="579">
        <v>213</v>
      </c>
      <c r="B214" s="496"/>
      <c r="C214" s="505">
        <v>41.75</v>
      </c>
      <c r="D214" s="614"/>
      <c r="E214" s="499">
        <v>19400</v>
      </c>
      <c r="F214" s="498">
        <f t="shared" si="10"/>
        <v>7678</v>
      </c>
      <c r="G214" s="581">
        <f t="shared" si="9"/>
        <v>5576</v>
      </c>
      <c r="H214" s="499">
        <v>95</v>
      </c>
    </row>
    <row r="215" spans="1:8" x14ac:dyDescent="0.2">
      <c r="A215" s="579">
        <v>214</v>
      </c>
      <c r="B215" s="496"/>
      <c r="C215" s="505">
        <v>41.75</v>
      </c>
      <c r="D215" s="614"/>
      <c r="E215" s="499">
        <v>19400</v>
      </c>
      <c r="F215" s="498">
        <f t="shared" si="10"/>
        <v>7678</v>
      </c>
      <c r="G215" s="581">
        <f t="shared" si="9"/>
        <v>5576</v>
      </c>
      <c r="H215" s="499">
        <v>95</v>
      </c>
    </row>
    <row r="216" spans="1:8" x14ac:dyDescent="0.2">
      <c r="A216" s="579">
        <v>215</v>
      </c>
      <c r="B216" s="496"/>
      <c r="C216" s="505">
        <v>41.75</v>
      </c>
      <c r="D216" s="614"/>
      <c r="E216" s="499">
        <v>19400</v>
      </c>
      <c r="F216" s="498">
        <f t="shared" si="10"/>
        <v>7678</v>
      </c>
      <c r="G216" s="581">
        <f t="shared" si="9"/>
        <v>5576</v>
      </c>
      <c r="H216" s="499">
        <v>95</v>
      </c>
    </row>
    <row r="217" spans="1:8" x14ac:dyDescent="0.2">
      <c r="A217" s="579">
        <v>216</v>
      </c>
      <c r="B217" s="496"/>
      <c r="C217" s="505">
        <v>41.75</v>
      </c>
      <c r="D217" s="614"/>
      <c r="E217" s="499">
        <v>19400</v>
      </c>
      <c r="F217" s="498">
        <f t="shared" si="10"/>
        <v>7678</v>
      </c>
      <c r="G217" s="581">
        <f t="shared" si="9"/>
        <v>5576</v>
      </c>
      <c r="H217" s="499">
        <v>95</v>
      </c>
    </row>
    <row r="218" spans="1:8" x14ac:dyDescent="0.2">
      <c r="A218" s="579">
        <v>217</v>
      </c>
      <c r="B218" s="496"/>
      <c r="C218" s="505">
        <v>41.75</v>
      </c>
      <c r="D218" s="614"/>
      <c r="E218" s="499">
        <v>19400</v>
      </c>
      <c r="F218" s="498">
        <f t="shared" si="10"/>
        <v>7678</v>
      </c>
      <c r="G218" s="581">
        <f t="shared" si="9"/>
        <v>5576</v>
      </c>
      <c r="H218" s="499">
        <v>95</v>
      </c>
    </row>
    <row r="219" spans="1:8" x14ac:dyDescent="0.2">
      <c r="A219" s="579">
        <v>218</v>
      </c>
      <c r="B219" s="496"/>
      <c r="C219" s="505">
        <v>41.75</v>
      </c>
      <c r="D219" s="614"/>
      <c r="E219" s="499">
        <v>19400</v>
      </c>
      <c r="F219" s="498">
        <f t="shared" si="10"/>
        <v>7678</v>
      </c>
      <c r="G219" s="581">
        <f t="shared" si="9"/>
        <v>5576</v>
      </c>
      <c r="H219" s="499">
        <v>95</v>
      </c>
    </row>
    <row r="220" spans="1:8" x14ac:dyDescent="0.2">
      <c r="A220" s="579">
        <v>219</v>
      </c>
      <c r="B220" s="496"/>
      <c r="C220" s="505">
        <v>41.75</v>
      </c>
      <c r="D220" s="614"/>
      <c r="E220" s="499">
        <v>19400</v>
      </c>
      <c r="F220" s="498">
        <f t="shared" si="10"/>
        <v>7678</v>
      </c>
      <c r="G220" s="581">
        <f t="shared" si="9"/>
        <v>5576</v>
      </c>
      <c r="H220" s="499">
        <v>95</v>
      </c>
    </row>
    <row r="221" spans="1:8" x14ac:dyDescent="0.2">
      <c r="A221" s="579">
        <v>220</v>
      </c>
      <c r="B221" s="496"/>
      <c r="C221" s="505">
        <v>41.75</v>
      </c>
      <c r="D221" s="614"/>
      <c r="E221" s="499">
        <v>19400</v>
      </c>
      <c r="F221" s="498">
        <f t="shared" si="10"/>
        <v>7678</v>
      </c>
      <c r="G221" s="581">
        <f t="shared" si="9"/>
        <v>5576</v>
      </c>
      <c r="H221" s="499">
        <v>95</v>
      </c>
    </row>
    <row r="222" spans="1:8" x14ac:dyDescent="0.2">
      <c r="A222" s="579">
        <v>221</v>
      </c>
      <c r="B222" s="496"/>
      <c r="C222" s="505">
        <v>41.75</v>
      </c>
      <c r="D222" s="614"/>
      <c r="E222" s="499">
        <v>19400</v>
      </c>
      <c r="F222" s="498">
        <f t="shared" si="10"/>
        <v>7678</v>
      </c>
      <c r="G222" s="581">
        <f t="shared" si="9"/>
        <v>5576</v>
      </c>
      <c r="H222" s="499">
        <v>95</v>
      </c>
    </row>
    <row r="223" spans="1:8" x14ac:dyDescent="0.2">
      <c r="A223" s="579">
        <v>222</v>
      </c>
      <c r="B223" s="496"/>
      <c r="C223" s="505">
        <v>41.75</v>
      </c>
      <c r="D223" s="614"/>
      <c r="E223" s="499">
        <v>19400</v>
      </c>
      <c r="F223" s="498">
        <f t="shared" si="10"/>
        <v>7678</v>
      </c>
      <c r="G223" s="581">
        <f t="shared" si="9"/>
        <v>5576</v>
      </c>
      <c r="H223" s="499">
        <v>95</v>
      </c>
    </row>
    <row r="224" spans="1:8" x14ac:dyDescent="0.2">
      <c r="A224" s="579">
        <v>223</v>
      </c>
      <c r="B224" s="496"/>
      <c r="C224" s="505">
        <v>41.75</v>
      </c>
      <c r="D224" s="614"/>
      <c r="E224" s="499">
        <v>19400</v>
      </c>
      <c r="F224" s="498">
        <f t="shared" si="10"/>
        <v>7678</v>
      </c>
      <c r="G224" s="581">
        <f t="shared" si="9"/>
        <v>5576</v>
      </c>
      <c r="H224" s="499">
        <v>95</v>
      </c>
    </row>
    <row r="225" spans="1:8" x14ac:dyDescent="0.2">
      <c r="A225" s="579">
        <v>224</v>
      </c>
      <c r="B225" s="496"/>
      <c r="C225" s="505">
        <v>41.75</v>
      </c>
      <c r="D225" s="614"/>
      <c r="E225" s="499">
        <v>19400</v>
      </c>
      <c r="F225" s="498">
        <f t="shared" si="10"/>
        <v>7678</v>
      </c>
      <c r="G225" s="581">
        <f t="shared" si="9"/>
        <v>5576</v>
      </c>
      <c r="H225" s="499">
        <v>95</v>
      </c>
    </row>
    <row r="226" spans="1:8" x14ac:dyDescent="0.2">
      <c r="A226" s="579">
        <v>225</v>
      </c>
      <c r="B226" s="496"/>
      <c r="C226" s="505">
        <v>41.75</v>
      </c>
      <c r="D226" s="614"/>
      <c r="E226" s="499">
        <v>19400</v>
      </c>
      <c r="F226" s="498">
        <f t="shared" si="10"/>
        <v>7678</v>
      </c>
      <c r="G226" s="581">
        <f t="shared" si="9"/>
        <v>5576</v>
      </c>
      <c r="H226" s="499">
        <v>95</v>
      </c>
    </row>
    <row r="227" spans="1:8" x14ac:dyDescent="0.2">
      <c r="A227" s="579">
        <v>226</v>
      </c>
      <c r="B227" s="496"/>
      <c r="C227" s="505">
        <v>41.75</v>
      </c>
      <c r="D227" s="614"/>
      <c r="E227" s="499">
        <v>19400</v>
      </c>
      <c r="F227" s="498">
        <f t="shared" si="10"/>
        <v>7678</v>
      </c>
      <c r="G227" s="581">
        <f t="shared" si="9"/>
        <v>5576</v>
      </c>
      <c r="H227" s="499">
        <v>95</v>
      </c>
    </row>
    <row r="228" spans="1:8" x14ac:dyDescent="0.2">
      <c r="A228" s="579">
        <v>227</v>
      </c>
      <c r="B228" s="496"/>
      <c r="C228" s="505">
        <v>41.75</v>
      </c>
      <c r="D228" s="614"/>
      <c r="E228" s="499">
        <v>19400</v>
      </c>
      <c r="F228" s="498">
        <f t="shared" si="10"/>
        <v>7678</v>
      </c>
      <c r="G228" s="581">
        <f t="shared" si="9"/>
        <v>5576</v>
      </c>
      <c r="H228" s="499">
        <v>95</v>
      </c>
    </row>
    <row r="229" spans="1:8" x14ac:dyDescent="0.2">
      <c r="A229" s="579">
        <v>228</v>
      </c>
      <c r="B229" s="496"/>
      <c r="C229" s="505">
        <v>41.75</v>
      </c>
      <c r="D229" s="614"/>
      <c r="E229" s="499">
        <v>19400</v>
      </c>
      <c r="F229" s="498">
        <f t="shared" si="10"/>
        <v>7678</v>
      </c>
      <c r="G229" s="581">
        <f t="shared" si="9"/>
        <v>5576</v>
      </c>
      <c r="H229" s="499">
        <v>95</v>
      </c>
    </row>
    <row r="230" spans="1:8" x14ac:dyDescent="0.2">
      <c r="A230" s="579">
        <v>229</v>
      </c>
      <c r="B230" s="496"/>
      <c r="C230" s="505">
        <v>41.75</v>
      </c>
      <c r="D230" s="614"/>
      <c r="E230" s="499">
        <v>19400</v>
      </c>
      <c r="F230" s="498">
        <f t="shared" si="10"/>
        <v>7678</v>
      </c>
      <c r="G230" s="581">
        <f t="shared" si="9"/>
        <v>5576</v>
      </c>
      <c r="H230" s="499">
        <v>95</v>
      </c>
    </row>
    <row r="231" spans="1:8" x14ac:dyDescent="0.2">
      <c r="A231" s="579">
        <v>230</v>
      </c>
      <c r="B231" s="496"/>
      <c r="C231" s="505">
        <v>41.75</v>
      </c>
      <c r="D231" s="614"/>
      <c r="E231" s="499">
        <v>19400</v>
      </c>
      <c r="F231" s="498">
        <f t="shared" si="10"/>
        <v>7678</v>
      </c>
      <c r="G231" s="581">
        <f t="shared" si="9"/>
        <v>5576</v>
      </c>
      <c r="H231" s="499">
        <v>95</v>
      </c>
    </row>
    <row r="232" spans="1:8" x14ac:dyDescent="0.2">
      <c r="A232" s="579">
        <v>231</v>
      </c>
      <c r="B232" s="496"/>
      <c r="C232" s="505">
        <v>41.75</v>
      </c>
      <c r="D232" s="614"/>
      <c r="E232" s="499">
        <v>19400</v>
      </c>
      <c r="F232" s="498">
        <f t="shared" si="10"/>
        <v>7678</v>
      </c>
      <c r="G232" s="581">
        <f t="shared" si="9"/>
        <v>5576</v>
      </c>
      <c r="H232" s="499">
        <v>95</v>
      </c>
    </row>
    <row r="233" spans="1:8" x14ac:dyDescent="0.2">
      <c r="A233" s="579">
        <v>232</v>
      </c>
      <c r="B233" s="496"/>
      <c r="C233" s="505">
        <v>41.75</v>
      </c>
      <c r="D233" s="614"/>
      <c r="E233" s="499">
        <v>19400</v>
      </c>
      <c r="F233" s="498">
        <f t="shared" si="10"/>
        <v>7678</v>
      </c>
      <c r="G233" s="581">
        <f t="shared" si="9"/>
        <v>5576</v>
      </c>
      <c r="H233" s="499">
        <v>95</v>
      </c>
    </row>
    <row r="234" spans="1:8" x14ac:dyDescent="0.2">
      <c r="A234" s="579">
        <v>233</v>
      </c>
      <c r="B234" s="496"/>
      <c r="C234" s="505">
        <v>41.75</v>
      </c>
      <c r="D234" s="614"/>
      <c r="E234" s="499">
        <v>19400</v>
      </c>
      <c r="F234" s="498">
        <f t="shared" si="10"/>
        <v>7678</v>
      </c>
      <c r="G234" s="581">
        <f t="shared" si="9"/>
        <v>5576</v>
      </c>
      <c r="H234" s="499">
        <v>95</v>
      </c>
    </row>
    <row r="235" spans="1:8" x14ac:dyDescent="0.2">
      <c r="A235" s="579">
        <v>234</v>
      </c>
      <c r="B235" s="496"/>
      <c r="C235" s="505">
        <v>41.75</v>
      </c>
      <c r="D235" s="614"/>
      <c r="E235" s="499">
        <v>19400</v>
      </c>
      <c r="F235" s="498">
        <f t="shared" si="10"/>
        <v>7678</v>
      </c>
      <c r="G235" s="581">
        <f t="shared" si="9"/>
        <v>5576</v>
      </c>
      <c r="H235" s="499">
        <v>95</v>
      </c>
    </row>
    <row r="236" spans="1:8" x14ac:dyDescent="0.2">
      <c r="A236" s="579">
        <v>235</v>
      </c>
      <c r="B236" s="496"/>
      <c r="C236" s="505">
        <v>41.75</v>
      </c>
      <c r="D236" s="614"/>
      <c r="E236" s="499">
        <v>19400</v>
      </c>
      <c r="F236" s="498">
        <f t="shared" si="10"/>
        <v>7678</v>
      </c>
      <c r="G236" s="581">
        <f t="shared" si="9"/>
        <v>5576</v>
      </c>
      <c r="H236" s="499">
        <v>95</v>
      </c>
    </row>
    <row r="237" spans="1:8" x14ac:dyDescent="0.2">
      <c r="A237" s="579">
        <v>236</v>
      </c>
      <c r="B237" s="496"/>
      <c r="C237" s="505">
        <v>41.75</v>
      </c>
      <c r="D237" s="614"/>
      <c r="E237" s="499">
        <v>19400</v>
      </c>
      <c r="F237" s="498">
        <f t="shared" si="10"/>
        <v>7678</v>
      </c>
      <c r="G237" s="581">
        <f t="shared" si="9"/>
        <v>5576</v>
      </c>
      <c r="H237" s="499">
        <v>95</v>
      </c>
    </row>
    <row r="238" spans="1:8" x14ac:dyDescent="0.2">
      <c r="A238" s="579">
        <v>237</v>
      </c>
      <c r="B238" s="496"/>
      <c r="C238" s="505">
        <v>41.75</v>
      </c>
      <c r="D238" s="614"/>
      <c r="E238" s="499">
        <v>19400</v>
      </c>
      <c r="F238" s="498">
        <f t="shared" si="10"/>
        <v>7678</v>
      </c>
      <c r="G238" s="581">
        <f t="shared" si="9"/>
        <v>5576</v>
      </c>
      <c r="H238" s="499">
        <v>95</v>
      </c>
    </row>
    <row r="239" spans="1:8" x14ac:dyDescent="0.2">
      <c r="A239" s="579">
        <v>238</v>
      </c>
      <c r="B239" s="496"/>
      <c r="C239" s="505">
        <v>41.75</v>
      </c>
      <c r="D239" s="614"/>
      <c r="E239" s="499">
        <v>19400</v>
      </c>
      <c r="F239" s="498">
        <f t="shared" si="10"/>
        <v>7678</v>
      </c>
      <c r="G239" s="581">
        <f t="shared" si="9"/>
        <v>5576</v>
      </c>
      <c r="H239" s="499">
        <v>95</v>
      </c>
    </row>
    <row r="240" spans="1:8" x14ac:dyDescent="0.2">
      <c r="A240" s="579">
        <v>239</v>
      </c>
      <c r="B240" s="496"/>
      <c r="C240" s="505">
        <v>41.75</v>
      </c>
      <c r="D240" s="614"/>
      <c r="E240" s="499">
        <v>19400</v>
      </c>
      <c r="F240" s="498">
        <f t="shared" si="10"/>
        <v>7678</v>
      </c>
      <c r="G240" s="581">
        <f t="shared" si="9"/>
        <v>5576</v>
      </c>
      <c r="H240" s="499">
        <v>95</v>
      </c>
    </row>
    <row r="241" spans="1:8" x14ac:dyDescent="0.2">
      <c r="A241" s="579">
        <v>240</v>
      </c>
      <c r="B241" s="496"/>
      <c r="C241" s="505">
        <v>41.75</v>
      </c>
      <c r="D241" s="614"/>
      <c r="E241" s="499">
        <v>19400</v>
      </c>
      <c r="F241" s="498">
        <f t="shared" si="10"/>
        <v>7678</v>
      </c>
      <c r="G241" s="581">
        <f t="shared" si="9"/>
        <v>5576</v>
      </c>
      <c r="H241" s="499">
        <v>95</v>
      </c>
    </row>
    <row r="242" spans="1:8" x14ac:dyDescent="0.2">
      <c r="A242" s="579">
        <v>241</v>
      </c>
      <c r="B242" s="496"/>
      <c r="C242" s="505">
        <v>41.75</v>
      </c>
      <c r="D242" s="614"/>
      <c r="E242" s="499">
        <v>19400</v>
      </c>
      <c r="F242" s="498">
        <f t="shared" si="10"/>
        <v>7678</v>
      </c>
      <c r="G242" s="581">
        <f t="shared" si="9"/>
        <v>5576</v>
      </c>
      <c r="H242" s="499">
        <v>95</v>
      </c>
    </row>
    <row r="243" spans="1:8" x14ac:dyDescent="0.2">
      <c r="A243" s="579">
        <v>242</v>
      </c>
      <c r="B243" s="496"/>
      <c r="C243" s="505">
        <v>41.75</v>
      </c>
      <c r="D243" s="614"/>
      <c r="E243" s="499">
        <v>19400</v>
      </c>
      <c r="F243" s="498">
        <f t="shared" si="10"/>
        <v>7678</v>
      </c>
      <c r="G243" s="581">
        <f t="shared" si="9"/>
        <v>5576</v>
      </c>
      <c r="H243" s="499">
        <v>95</v>
      </c>
    </row>
    <row r="244" spans="1:8" x14ac:dyDescent="0.2">
      <c r="A244" s="579">
        <v>243</v>
      </c>
      <c r="B244" s="496"/>
      <c r="C244" s="505">
        <v>41.75</v>
      </c>
      <c r="D244" s="614"/>
      <c r="E244" s="499">
        <v>19400</v>
      </c>
      <c r="F244" s="498">
        <f t="shared" si="10"/>
        <v>7678</v>
      </c>
      <c r="G244" s="581">
        <f t="shared" si="9"/>
        <v>5576</v>
      </c>
      <c r="H244" s="499">
        <v>95</v>
      </c>
    </row>
    <row r="245" spans="1:8" x14ac:dyDescent="0.2">
      <c r="A245" s="579">
        <v>244</v>
      </c>
      <c r="B245" s="496"/>
      <c r="C245" s="505">
        <v>41.75</v>
      </c>
      <c r="D245" s="614"/>
      <c r="E245" s="499">
        <v>19400</v>
      </c>
      <c r="F245" s="498">
        <f t="shared" si="10"/>
        <v>7678</v>
      </c>
      <c r="G245" s="581">
        <f t="shared" si="9"/>
        <v>5576</v>
      </c>
      <c r="H245" s="499">
        <v>95</v>
      </c>
    </row>
    <row r="246" spans="1:8" x14ac:dyDescent="0.2">
      <c r="A246" s="579">
        <v>245</v>
      </c>
      <c r="B246" s="496"/>
      <c r="C246" s="505">
        <v>41.75</v>
      </c>
      <c r="D246" s="614"/>
      <c r="E246" s="499">
        <v>19400</v>
      </c>
      <c r="F246" s="498">
        <f t="shared" si="10"/>
        <v>7678</v>
      </c>
      <c r="G246" s="581">
        <f t="shared" si="9"/>
        <v>5576</v>
      </c>
      <c r="H246" s="499">
        <v>95</v>
      </c>
    </row>
    <row r="247" spans="1:8" x14ac:dyDescent="0.2">
      <c r="A247" s="579">
        <v>246</v>
      </c>
      <c r="B247" s="496"/>
      <c r="C247" s="505">
        <v>41.75</v>
      </c>
      <c r="D247" s="614"/>
      <c r="E247" s="499">
        <v>19400</v>
      </c>
      <c r="F247" s="498">
        <f t="shared" si="10"/>
        <v>7678</v>
      </c>
      <c r="G247" s="581">
        <f t="shared" si="9"/>
        <v>5576</v>
      </c>
      <c r="H247" s="499">
        <v>95</v>
      </c>
    </row>
    <row r="248" spans="1:8" x14ac:dyDescent="0.2">
      <c r="A248" s="579">
        <v>247</v>
      </c>
      <c r="B248" s="496"/>
      <c r="C248" s="505">
        <v>41.75</v>
      </c>
      <c r="D248" s="614"/>
      <c r="E248" s="499">
        <v>19400</v>
      </c>
      <c r="F248" s="498">
        <f t="shared" si="10"/>
        <v>7678</v>
      </c>
      <c r="G248" s="581">
        <f t="shared" si="9"/>
        <v>5576</v>
      </c>
      <c r="H248" s="499">
        <v>95</v>
      </c>
    </row>
    <row r="249" spans="1:8" x14ac:dyDescent="0.2">
      <c r="A249" s="579">
        <v>248</v>
      </c>
      <c r="B249" s="496"/>
      <c r="C249" s="505">
        <v>41.75</v>
      </c>
      <c r="D249" s="614"/>
      <c r="E249" s="499">
        <v>19400</v>
      </c>
      <c r="F249" s="498">
        <f t="shared" si="10"/>
        <v>7678</v>
      </c>
      <c r="G249" s="581">
        <f t="shared" si="9"/>
        <v>5576</v>
      </c>
      <c r="H249" s="499">
        <v>95</v>
      </c>
    </row>
    <row r="250" spans="1:8" x14ac:dyDescent="0.2">
      <c r="A250" s="579">
        <v>249</v>
      </c>
      <c r="B250" s="496"/>
      <c r="C250" s="505">
        <v>41.75</v>
      </c>
      <c r="D250" s="614"/>
      <c r="E250" s="499">
        <v>19400</v>
      </c>
      <c r="F250" s="498">
        <f t="shared" si="10"/>
        <v>7678</v>
      </c>
      <c r="G250" s="581">
        <f t="shared" si="9"/>
        <v>5576</v>
      </c>
      <c r="H250" s="499">
        <v>95</v>
      </c>
    </row>
    <row r="251" spans="1:8" x14ac:dyDescent="0.2">
      <c r="A251" s="579">
        <v>250</v>
      </c>
      <c r="B251" s="496"/>
      <c r="C251" s="505">
        <v>41.75</v>
      </c>
      <c r="D251" s="614"/>
      <c r="E251" s="499">
        <v>19400</v>
      </c>
      <c r="F251" s="498">
        <f t="shared" si="10"/>
        <v>7678</v>
      </c>
      <c r="G251" s="581">
        <f t="shared" si="9"/>
        <v>5576</v>
      </c>
      <c r="H251" s="499">
        <v>95</v>
      </c>
    </row>
    <row r="252" spans="1:8" x14ac:dyDescent="0.2">
      <c r="A252" s="579">
        <v>251</v>
      </c>
      <c r="B252" s="496"/>
      <c r="C252" s="505">
        <v>41.75</v>
      </c>
      <c r="D252" s="614"/>
      <c r="E252" s="499">
        <v>19400</v>
      </c>
      <c r="F252" s="498">
        <f t="shared" si="10"/>
        <v>7678</v>
      </c>
      <c r="G252" s="581">
        <f t="shared" si="9"/>
        <v>5576</v>
      </c>
      <c r="H252" s="499">
        <v>95</v>
      </c>
    </row>
    <row r="253" spans="1:8" x14ac:dyDescent="0.2">
      <c r="A253" s="579">
        <v>252</v>
      </c>
      <c r="B253" s="496"/>
      <c r="C253" s="505">
        <v>41.75</v>
      </c>
      <c r="D253" s="614"/>
      <c r="E253" s="499">
        <v>19400</v>
      </c>
      <c r="F253" s="498">
        <f t="shared" si="10"/>
        <v>7678</v>
      </c>
      <c r="G253" s="581">
        <f t="shared" si="9"/>
        <v>5576</v>
      </c>
      <c r="H253" s="499">
        <v>95</v>
      </c>
    </row>
    <row r="254" spans="1:8" x14ac:dyDescent="0.2">
      <c r="A254" s="579">
        <v>253</v>
      </c>
      <c r="B254" s="496"/>
      <c r="C254" s="505">
        <v>41.75</v>
      </c>
      <c r="D254" s="614"/>
      <c r="E254" s="499">
        <v>19400</v>
      </c>
      <c r="F254" s="498">
        <f t="shared" si="10"/>
        <v>7678</v>
      </c>
      <c r="G254" s="581">
        <f t="shared" si="9"/>
        <v>5576</v>
      </c>
      <c r="H254" s="499">
        <v>95</v>
      </c>
    </row>
    <row r="255" spans="1:8" x14ac:dyDescent="0.2">
      <c r="A255" s="579">
        <v>254</v>
      </c>
      <c r="B255" s="496"/>
      <c r="C255" s="505">
        <v>41.75</v>
      </c>
      <c r="D255" s="614"/>
      <c r="E255" s="499">
        <v>19400</v>
      </c>
      <c r="F255" s="498">
        <f t="shared" si="10"/>
        <v>7678</v>
      </c>
      <c r="G255" s="581">
        <f t="shared" si="9"/>
        <v>5576</v>
      </c>
      <c r="H255" s="499">
        <v>95</v>
      </c>
    </row>
    <row r="256" spans="1:8" x14ac:dyDescent="0.2">
      <c r="A256" s="579">
        <v>255</v>
      </c>
      <c r="B256" s="496"/>
      <c r="C256" s="505">
        <v>41.75</v>
      </c>
      <c r="D256" s="614"/>
      <c r="E256" s="499">
        <v>19400</v>
      </c>
      <c r="F256" s="498">
        <f t="shared" si="10"/>
        <v>7678</v>
      </c>
      <c r="G256" s="581">
        <f t="shared" si="9"/>
        <v>5576</v>
      </c>
      <c r="H256" s="499">
        <v>95</v>
      </c>
    </row>
    <row r="257" spans="1:8" x14ac:dyDescent="0.2">
      <c r="A257" s="579">
        <v>256</v>
      </c>
      <c r="B257" s="496"/>
      <c r="C257" s="505">
        <v>41.75</v>
      </c>
      <c r="D257" s="614"/>
      <c r="E257" s="499">
        <v>19400</v>
      </c>
      <c r="F257" s="498">
        <f t="shared" si="10"/>
        <v>7678</v>
      </c>
      <c r="G257" s="581">
        <f t="shared" si="9"/>
        <v>5576</v>
      </c>
      <c r="H257" s="499">
        <v>95</v>
      </c>
    </row>
    <row r="258" spans="1:8" x14ac:dyDescent="0.2">
      <c r="A258" s="579">
        <v>257</v>
      </c>
      <c r="B258" s="496"/>
      <c r="C258" s="505">
        <v>41.75</v>
      </c>
      <c r="D258" s="614"/>
      <c r="E258" s="499">
        <v>19400</v>
      </c>
      <c r="F258" s="498">
        <f t="shared" si="10"/>
        <v>7678</v>
      </c>
      <c r="G258" s="581">
        <f t="shared" si="9"/>
        <v>5576</v>
      </c>
      <c r="H258" s="499">
        <v>95</v>
      </c>
    </row>
    <row r="259" spans="1:8" x14ac:dyDescent="0.2">
      <c r="A259" s="579">
        <v>258</v>
      </c>
      <c r="B259" s="496"/>
      <c r="C259" s="505">
        <v>41.75</v>
      </c>
      <c r="D259" s="614"/>
      <c r="E259" s="499">
        <v>19400</v>
      </c>
      <c r="F259" s="498">
        <f t="shared" si="10"/>
        <v>7678</v>
      </c>
      <c r="G259" s="581">
        <f t="shared" si="9"/>
        <v>5576</v>
      </c>
      <c r="H259" s="499">
        <v>95</v>
      </c>
    </row>
    <row r="260" spans="1:8" x14ac:dyDescent="0.2">
      <c r="A260" s="579">
        <v>259</v>
      </c>
      <c r="B260" s="496"/>
      <c r="C260" s="505">
        <v>41.75</v>
      </c>
      <c r="D260" s="614"/>
      <c r="E260" s="499">
        <v>19400</v>
      </c>
      <c r="F260" s="498">
        <f t="shared" si="10"/>
        <v>7678</v>
      </c>
      <c r="G260" s="581">
        <f t="shared" si="9"/>
        <v>5576</v>
      </c>
      <c r="H260" s="499">
        <v>95</v>
      </c>
    </row>
    <row r="261" spans="1:8" x14ac:dyDescent="0.2">
      <c r="A261" s="579">
        <v>260</v>
      </c>
      <c r="B261" s="496"/>
      <c r="C261" s="505">
        <v>41.75</v>
      </c>
      <c r="D261" s="614"/>
      <c r="E261" s="499">
        <v>19400</v>
      </c>
      <c r="F261" s="498">
        <f t="shared" si="10"/>
        <v>7678</v>
      </c>
      <c r="G261" s="581">
        <f t="shared" si="9"/>
        <v>5576</v>
      </c>
      <c r="H261" s="499">
        <v>95</v>
      </c>
    </row>
    <row r="262" spans="1:8" x14ac:dyDescent="0.2">
      <c r="A262" s="579">
        <v>261</v>
      </c>
      <c r="B262" s="496"/>
      <c r="C262" s="505">
        <v>41.75</v>
      </c>
      <c r="D262" s="614"/>
      <c r="E262" s="499">
        <v>19400</v>
      </c>
      <c r="F262" s="498">
        <f t="shared" si="10"/>
        <v>7678</v>
      </c>
      <c r="G262" s="581">
        <f t="shared" si="9"/>
        <v>5576</v>
      </c>
      <c r="H262" s="499">
        <v>95</v>
      </c>
    </row>
    <row r="263" spans="1:8" x14ac:dyDescent="0.2">
      <c r="A263" s="579">
        <v>262</v>
      </c>
      <c r="B263" s="496"/>
      <c r="C263" s="505">
        <v>41.75</v>
      </c>
      <c r="D263" s="614"/>
      <c r="E263" s="499">
        <v>19400</v>
      </c>
      <c r="F263" s="498">
        <f t="shared" si="10"/>
        <v>7678</v>
      </c>
      <c r="G263" s="581">
        <f t="shared" si="9"/>
        <v>5576</v>
      </c>
      <c r="H263" s="499">
        <v>95</v>
      </c>
    </row>
    <row r="264" spans="1:8" x14ac:dyDescent="0.2">
      <c r="A264" s="579">
        <v>263</v>
      </c>
      <c r="B264" s="496"/>
      <c r="C264" s="505">
        <v>41.75</v>
      </c>
      <c r="D264" s="614"/>
      <c r="E264" s="499">
        <v>19400</v>
      </c>
      <c r="F264" s="498">
        <f t="shared" si="10"/>
        <v>7678</v>
      </c>
      <c r="G264" s="581">
        <f t="shared" si="9"/>
        <v>5576</v>
      </c>
      <c r="H264" s="499">
        <v>95</v>
      </c>
    </row>
    <row r="265" spans="1:8" x14ac:dyDescent="0.2">
      <c r="A265" s="579">
        <v>264</v>
      </c>
      <c r="B265" s="496"/>
      <c r="C265" s="505">
        <v>41.75</v>
      </c>
      <c r="D265" s="614"/>
      <c r="E265" s="499">
        <v>19400</v>
      </c>
      <c r="F265" s="498">
        <f t="shared" si="10"/>
        <v>7678</v>
      </c>
      <c r="G265" s="581">
        <f t="shared" si="9"/>
        <v>5576</v>
      </c>
      <c r="H265" s="499">
        <v>95</v>
      </c>
    </row>
    <row r="266" spans="1:8" x14ac:dyDescent="0.2">
      <c r="A266" s="579">
        <v>265</v>
      </c>
      <c r="B266" s="496"/>
      <c r="C266" s="505">
        <v>41.75</v>
      </c>
      <c r="D266" s="614"/>
      <c r="E266" s="499">
        <v>19400</v>
      </c>
      <c r="F266" s="498">
        <f t="shared" si="10"/>
        <v>7678</v>
      </c>
      <c r="G266" s="581">
        <f t="shared" si="9"/>
        <v>5576</v>
      </c>
      <c r="H266" s="499">
        <v>95</v>
      </c>
    </row>
    <row r="267" spans="1:8" x14ac:dyDescent="0.2">
      <c r="A267" s="579">
        <v>266</v>
      </c>
      <c r="B267" s="496"/>
      <c r="C267" s="505">
        <v>41.75</v>
      </c>
      <c r="D267" s="614"/>
      <c r="E267" s="499">
        <v>19400</v>
      </c>
      <c r="F267" s="498">
        <f t="shared" si="10"/>
        <v>7678</v>
      </c>
      <c r="G267" s="581">
        <f t="shared" si="9"/>
        <v>5576</v>
      </c>
      <c r="H267" s="499">
        <v>95</v>
      </c>
    </row>
    <row r="268" spans="1:8" x14ac:dyDescent="0.2">
      <c r="A268" s="579">
        <v>267</v>
      </c>
      <c r="B268" s="496"/>
      <c r="C268" s="505">
        <v>41.75</v>
      </c>
      <c r="D268" s="614"/>
      <c r="E268" s="499">
        <v>19400</v>
      </c>
      <c r="F268" s="498">
        <f t="shared" si="10"/>
        <v>7678</v>
      </c>
      <c r="G268" s="581">
        <f t="shared" si="9"/>
        <v>5576</v>
      </c>
      <c r="H268" s="499">
        <v>95</v>
      </c>
    </row>
    <row r="269" spans="1:8" x14ac:dyDescent="0.2">
      <c r="A269" s="579">
        <v>268</v>
      </c>
      <c r="B269" s="496"/>
      <c r="C269" s="505">
        <v>41.75</v>
      </c>
      <c r="D269" s="614"/>
      <c r="E269" s="499">
        <v>19400</v>
      </c>
      <c r="F269" s="498">
        <f t="shared" si="10"/>
        <v>7678</v>
      </c>
      <c r="G269" s="581">
        <f t="shared" ref="G269:G332" si="11">ROUND(12*(1/C269*E269),0)</f>
        <v>5576</v>
      </c>
      <c r="H269" s="499">
        <v>95</v>
      </c>
    </row>
    <row r="270" spans="1:8" x14ac:dyDescent="0.2">
      <c r="A270" s="579">
        <v>269</v>
      </c>
      <c r="B270" s="496"/>
      <c r="C270" s="505">
        <v>41.75</v>
      </c>
      <c r="D270" s="614"/>
      <c r="E270" s="499">
        <v>19400</v>
      </c>
      <c r="F270" s="498">
        <f t="shared" ref="F270:F333" si="12">ROUND(12*1.36*(1/C270*E270)+H270,0)</f>
        <v>7678</v>
      </c>
      <c r="G270" s="581">
        <f t="shared" si="11"/>
        <v>5576</v>
      </c>
      <c r="H270" s="499">
        <v>95</v>
      </c>
    </row>
    <row r="271" spans="1:8" x14ac:dyDescent="0.2">
      <c r="A271" s="579">
        <v>270</v>
      </c>
      <c r="B271" s="496"/>
      <c r="C271" s="505">
        <v>41.75</v>
      </c>
      <c r="D271" s="614"/>
      <c r="E271" s="499">
        <v>19400</v>
      </c>
      <c r="F271" s="498">
        <f t="shared" si="12"/>
        <v>7678</v>
      </c>
      <c r="G271" s="581">
        <f t="shared" si="11"/>
        <v>5576</v>
      </c>
      <c r="H271" s="499">
        <v>95</v>
      </c>
    </row>
    <row r="272" spans="1:8" x14ac:dyDescent="0.2">
      <c r="A272" s="579">
        <v>271</v>
      </c>
      <c r="B272" s="496"/>
      <c r="C272" s="505">
        <v>41.75</v>
      </c>
      <c r="D272" s="614"/>
      <c r="E272" s="499">
        <v>19400</v>
      </c>
      <c r="F272" s="498">
        <f t="shared" si="12"/>
        <v>7678</v>
      </c>
      <c r="G272" s="581">
        <f t="shared" si="11"/>
        <v>5576</v>
      </c>
      <c r="H272" s="499">
        <v>95</v>
      </c>
    </row>
    <row r="273" spans="1:8" x14ac:dyDescent="0.2">
      <c r="A273" s="579">
        <v>272</v>
      </c>
      <c r="B273" s="496"/>
      <c r="C273" s="505">
        <v>41.75</v>
      </c>
      <c r="D273" s="614"/>
      <c r="E273" s="499">
        <v>19400</v>
      </c>
      <c r="F273" s="498">
        <f t="shared" si="12"/>
        <v>7678</v>
      </c>
      <c r="G273" s="581">
        <f t="shared" si="11"/>
        <v>5576</v>
      </c>
      <c r="H273" s="499">
        <v>95</v>
      </c>
    </row>
    <row r="274" spans="1:8" x14ac:dyDescent="0.2">
      <c r="A274" s="579">
        <v>273</v>
      </c>
      <c r="B274" s="496"/>
      <c r="C274" s="505">
        <v>41.75</v>
      </c>
      <c r="D274" s="614"/>
      <c r="E274" s="499">
        <v>19400</v>
      </c>
      <c r="F274" s="498">
        <f t="shared" si="12"/>
        <v>7678</v>
      </c>
      <c r="G274" s="581">
        <f t="shared" si="11"/>
        <v>5576</v>
      </c>
      <c r="H274" s="499">
        <v>95</v>
      </c>
    </row>
    <row r="275" spans="1:8" x14ac:dyDescent="0.2">
      <c r="A275" s="579">
        <v>274</v>
      </c>
      <c r="B275" s="496"/>
      <c r="C275" s="505">
        <v>41.75</v>
      </c>
      <c r="D275" s="614"/>
      <c r="E275" s="499">
        <v>19400</v>
      </c>
      <c r="F275" s="498">
        <f t="shared" si="12"/>
        <v>7678</v>
      </c>
      <c r="G275" s="581">
        <f t="shared" si="11"/>
        <v>5576</v>
      </c>
      <c r="H275" s="499">
        <v>95</v>
      </c>
    </row>
    <row r="276" spans="1:8" x14ac:dyDescent="0.2">
      <c r="A276" s="579">
        <v>275</v>
      </c>
      <c r="B276" s="496"/>
      <c r="C276" s="505">
        <v>41.75</v>
      </c>
      <c r="D276" s="614"/>
      <c r="E276" s="499">
        <v>19400</v>
      </c>
      <c r="F276" s="498">
        <f t="shared" si="12"/>
        <v>7678</v>
      </c>
      <c r="G276" s="581">
        <f t="shared" si="11"/>
        <v>5576</v>
      </c>
      <c r="H276" s="499">
        <v>95</v>
      </c>
    </row>
    <row r="277" spans="1:8" x14ac:dyDescent="0.2">
      <c r="A277" s="579">
        <v>276</v>
      </c>
      <c r="B277" s="496"/>
      <c r="C277" s="505">
        <v>41.75</v>
      </c>
      <c r="D277" s="614"/>
      <c r="E277" s="499">
        <v>19400</v>
      </c>
      <c r="F277" s="498">
        <f t="shared" si="12"/>
        <v>7678</v>
      </c>
      <c r="G277" s="581">
        <f t="shared" si="11"/>
        <v>5576</v>
      </c>
      <c r="H277" s="499">
        <v>95</v>
      </c>
    </row>
    <row r="278" spans="1:8" x14ac:dyDescent="0.2">
      <c r="A278" s="579">
        <v>277</v>
      </c>
      <c r="B278" s="496"/>
      <c r="C278" s="505">
        <v>41.75</v>
      </c>
      <c r="D278" s="614"/>
      <c r="E278" s="499">
        <v>19400</v>
      </c>
      <c r="F278" s="498">
        <f t="shared" si="12"/>
        <v>7678</v>
      </c>
      <c r="G278" s="581">
        <f t="shared" si="11"/>
        <v>5576</v>
      </c>
      <c r="H278" s="499">
        <v>95</v>
      </c>
    </row>
    <row r="279" spans="1:8" x14ac:dyDescent="0.2">
      <c r="A279" s="579">
        <v>278</v>
      </c>
      <c r="B279" s="496"/>
      <c r="C279" s="505">
        <v>41.75</v>
      </c>
      <c r="D279" s="614"/>
      <c r="E279" s="499">
        <v>19400</v>
      </c>
      <c r="F279" s="498">
        <f t="shared" si="12"/>
        <v>7678</v>
      </c>
      <c r="G279" s="581">
        <f t="shared" si="11"/>
        <v>5576</v>
      </c>
      <c r="H279" s="499">
        <v>95</v>
      </c>
    </row>
    <row r="280" spans="1:8" x14ac:dyDescent="0.2">
      <c r="A280" s="579">
        <v>279</v>
      </c>
      <c r="B280" s="496"/>
      <c r="C280" s="505">
        <v>41.75</v>
      </c>
      <c r="D280" s="614"/>
      <c r="E280" s="499">
        <v>19400</v>
      </c>
      <c r="F280" s="498">
        <f t="shared" si="12"/>
        <v>7678</v>
      </c>
      <c r="G280" s="581">
        <f t="shared" si="11"/>
        <v>5576</v>
      </c>
      <c r="H280" s="499">
        <v>95</v>
      </c>
    </row>
    <row r="281" spans="1:8" x14ac:dyDescent="0.2">
      <c r="A281" s="579">
        <v>280</v>
      </c>
      <c r="B281" s="496"/>
      <c r="C281" s="505">
        <v>41.75</v>
      </c>
      <c r="D281" s="614"/>
      <c r="E281" s="499">
        <v>19400</v>
      </c>
      <c r="F281" s="498">
        <f t="shared" si="12"/>
        <v>7678</v>
      </c>
      <c r="G281" s="581">
        <f t="shared" si="11"/>
        <v>5576</v>
      </c>
      <c r="H281" s="499">
        <v>95</v>
      </c>
    </row>
    <row r="282" spans="1:8" x14ac:dyDescent="0.2">
      <c r="A282" s="579">
        <v>281</v>
      </c>
      <c r="B282" s="496"/>
      <c r="C282" s="505">
        <v>41.75</v>
      </c>
      <c r="D282" s="614"/>
      <c r="E282" s="499">
        <v>19400</v>
      </c>
      <c r="F282" s="498">
        <f t="shared" si="12"/>
        <v>7678</v>
      </c>
      <c r="G282" s="581">
        <f t="shared" si="11"/>
        <v>5576</v>
      </c>
      <c r="H282" s="499">
        <v>95</v>
      </c>
    </row>
    <row r="283" spans="1:8" x14ac:dyDescent="0.2">
      <c r="A283" s="579">
        <v>282</v>
      </c>
      <c r="B283" s="496"/>
      <c r="C283" s="505">
        <v>41.75</v>
      </c>
      <c r="D283" s="614"/>
      <c r="E283" s="499">
        <v>19400</v>
      </c>
      <c r="F283" s="498">
        <f t="shared" si="12"/>
        <v>7678</v>
      </c>
      <c r="G283" s="581">
        <f t="shared" si="11"/>
        <v>5576</v>
      </c>
      <c r="H283" s="499">
        <v>95</v>
      </c>
    </row>
    <row r="284" spans="1:8" x14ac:dyDescent="0.2">
      <c r="A284" s="579">
        <v>283</v>
      </c>
      <c r="B284" s="496"/>
      <c r="C284" s="505">
        <v>41.75</v>
      </c>
      <c r="D284" s="614"/>
      <c r="E284" s="499">
        <v>19400</v>
      </c>
      <c r="F284" s="498">
        <f t="shared" si="12"/>
        <v>7678</v>
      </c>
      <c r="G284" s="581">
        <f t="shared" si="11"/>
        <v>5576</v>
      </c>
      <c r="H284" s="499">
        <v>95</v>
      </c>
    </row>
    <row r="285" spans="1:8" x14ac:dyDescent="0.2">
      <c r="A285" s="579">
        <v>284</v>
      </c>
      <c r="B285" s="496"/>
      <c r="C285" s="505">
        <v>41.75</v>
      </c>
      <c r="D285" s="614"/>
      <c r="E285" s="499">
        <v>19400</v>
      </c>
      <c r="F285" s="498">
        <f t="shared" si="12"/>
        <v>7678</v>
      </c>
      <c r="G285" s="581">
        <f t="shared" si="11"/>
        <v>5576</v>
      </c>
      <c r="H285" s="499">
        <v>95</v>
      </c>
    </row>
    <row r="286" spans="1:8" x14ac:dyDescent="0.2">
      <c r="A286" s="579">
        <v>285</v>
      </c>
      <c r="B286" s="496"/>
      <c r="C286" s="505">
        <v>41.75</v>
      </c>
      <c r="D286" s="614"/>
      <c r="E286" s="499">
        <v>19400</v>
      </c>
      <c r="F286" s="498">
        <f t="shared" si="12"/>
        <v>7678</v>
      </c>
      <c r="G286" s="581">
        <f t="shared" si="11"/>
        <v>5576</v>
      </c>
      <c r="H286" s="499">
        <v>95</v>
      </c>
    </row>
    <row r="287" spans="1:8" x14ac:dyDescent="0.2">
      <c r="A287" s="579">
        <v>286</v>
      </c>
      <c r="B287" s="496"/>
      <c r="C287" s="505">
        <v>41.75</v>
      </c>
      <c r="D287" s="614"/>
      <c r="E287" s="499">
        <v>19400</v>
      </c>
      <c r="F287" s="498">
        <f t="shared" si="12"/>
        <v>7678</v>
      </c>
      <c r="G287" s="581">
        <f t="shared" si="11"/>
        <v>5576</v>
      </c>
      <c r="H287" s="499">
        <v>95</v>
      </c>
    </row>
    <row r="288" spans="1:8" x14ac:dyDescent="0.2">
      <c r="A288" s="579">
        <v>287</v>
      </c>
      <c r="B288" s="496"/>
      <c r="C288" s="505">
        <v>41.75</v>
      </c>
      <c r="D288" s="614"/>
      <c r="E288" s="499">
        <v>19400</v>
      </c>
      <c r="F288" s="498">
        <f t="shared" si="12"/>
        <v>7678</v>
      </c>
      <c r="G288" s="581">
        <f t="shared" si="11"/>
        <v>5576</v>
      </c>
      <c r="H288" s="499">
        <v>95</v>
      </c>
    </row>
    <row r="289" spans="1:8" x14ac:dyDescent="0.2">
      <c r="A289" s="579">
        <v>288</v>
      </c>
      <c r="B289" s="496"/>
      <c r="C289" s="505">
        <v>41.75</v>
      </c>
      <c r="D289" s="614"/>
      <c r="E289" s="499">
        <v>19400</v>
      </c>
      <c r="F289" s="498">
        <f t="shared" si="12"/>
        <v>7678</v>
      </c>
      <c r="G289" s="581">
        <f t="shared" si="11"/>
        <v>5576</v>
      </c>
      <c r="H289" s="499">
        <v>95</v>
      </c>
    </row>
    <row r="290" spans="1:8" x14ac:dyDescent="0.2">
      <c r="A290" s="579">
        <v>289</v>
      </c>
      <c r="B290" s="496"/>
      <c r="C290" s="505">
        <v>41.75</v>
      </c>
      <c r="D290" s="614"/>
      <c r="E290" s="499">
        <v>19400</v>
      </c>
      <c r="F290" s="498">
        <f t="shared" si="12"/>
        <v>7678</v>
      </c>
      <c r="G290" s="581">
        <f t="shared" si="11"/>
        <v>5576</v>
      </c>
      <c r="H290" s="499">
        <v>95</v>
      </c>
    </row>
    <row r="291" spans="1:8" x14ac:dyDescent="0.2">
      <c r="A291" s="579">
        <v>290</v>
      </c>
      <c r="B291" s="496"/>
      <c r="C291" s="505">
        <v>41.75</v>
      </c>
      <c r="D291" s="614"/>
      <c r="E291" s="499">
        <v>19400</v>
      </c>
      <c r="F291" s="498">
        <f t="shared" si="12"/>
        <v>7678</v>
      </c>
      <c r="G291" s="581">
        <f t="shared" si="11"/>
        <v>5576</v>
      </c>
      <c r="H291" s="499">
        <v>95</v>
      </c>
    </row>
    <row r="292" spans="1:8" x14ac:dyDescent="0.2">
      <c r="A292" s="579">
        <v>291</v>
      </c>
      <c r="B292" s="496"/>
      <c r="C292" s="505">
        <v>41.75</v>
      </c>
      <c r="D292" s="614"/>
      <c r="E292" s="499">
        <v>19400</v>
      </c>
      <c r="F292" s="498">
        <f t="shared" si="12"/>
        <v>7678</v>
      </c>
      <c r="G292" s="581">
        <f t="shared" si="11"/>
        <v>5576</v>
      </c>
      <c r="H292" s="499">
        <v>95</v>
      </c>
    </row>
    <row r="293" spans="1:8" x14ac:dyDescent="0.2">
      <c r="A293" s="579">
        <v>292</v>
      </c>
      <c r="B293" s="496"/>
      <c r="C293" s="505">
        <v>41.75</v>
      </c>
      <c r="D293" s="614"/>
      <c r="E293" s="499">
        <v>19400</v>
      </c>
      <c r="F293" s="498">
        <f t="shared" si="12"/>
        <v>7678</v>
      </c>
      <c r="G293" s="581">
        <f t="shared" si="11"/>
        <v>5576</v>
      </c>
      <c r="H293" s="499">
        <v>95</v>
      </c>
    </row>
    <row r="294" spans="1:8" x14ac:dyDescent="0.2">
      <c r="A294" s="579">
        <v>293</v>
      </c>
      <c r="B294" s="496"/>
      <c r="C294" s="505">
        <v>41.75</v>
      </c>
      <c r="D294" s="614"/>
      <c r="E294" s="499">
        <v>19400</v>
      </c>
      <c r="F294" s="498">
        <f t="shared" si="12"/>
        <v>7678</v>
      </c>
      <c r="G294" s="581">
        <f t="shared" si="11"/>
        <v>5576</v>
      </c>
      <c r="H294" s="499">
        <v>95</v>
      </c>
    </row>
    <row r="295" spans="1:8" x14ac:dyDescent="0.2">
      <c r="A295" s="579">
        <v>294</v>
      </c>
      <c r="B295" s="496"/>
      <c r="C295" s="505">
        <v>41.75</v>
      </c>
      <c r="D295" s="614"/>
      <c r="E295" s="499">
        <v>19400</v>
      </c>
      <c r="F295" s="498">
        <f t="shared" si="12"/>
        <v>7678</v>
      </c>
      <c r="G295" s="581">
        <f t="shared" si="11"/>
        <v>5576</v>
      </c>
      <c r="H295" s="499">
        <v>95</v>
      </c>
    </row>
    <row r="296" spans="1:8" x14ac:dyDescent="0.2">
      <c r="A296" s="579">
        <v>295</v>
      </c>
      <c r="B296" s="496"/>
      <c r="C296" s="505">
        <v>41.75</v>
      </c>
      <c r="D296" s="614"/>
      <c r="E296" s="499">
        <v>19400</v>
      </c>
      <c r="F296" s="498">
        <f t="shared" si="12"/>
        <v>7678</v>
      </c>
      <c r="G296" s="581">
        <f t="shared" si="11"/>
        <v>5576</v>
      </c>
      <c r="H296" s="499">
        <v>95</v>
      </c>
    </row>
    <row r="297" spans="1:8" x14ac:dyDescent="0.2">
      <c r="A297" s="579">
        <v>296</v>
      </c>
      <c r="B297" s="496"/>
      <c r="C297" s="505">
        <v>41.75</v>
      </c>
      <c r="D297" s="614"/>
      <c r="E297" s="499">
        <v>19400</v>
      </c>
      <c r="F297" s="498">
        <f t="shared" si="12"/>
        <v>7678</v>
      </c>
      <c r="G297" s="581">
        <f t="shared" si="11"/>
        <v>5576</v>
      </c>
      <c r="H297" s="499">
        <v>95</v>
      </c>
    </row>
    <row r="298" spans="1:8" x14ac:dyDescent="0.2">
      <c r="A298" s="579">
        <v>297</v>
      </c>
      <c r="B298" s="496"/>
      <c r="C298" s="505">
        <v>41.75</v>
      </c>
      <c r="D298" s="614"/>
      <c r="E298" s="499">
        <v>19400</v>
      </c>
      <c r="F298" s="498">
        <f t="shared" si="12"/>
        <v>7678</v>
      </c>
      <c r="G298" s="581">
        <f t="shared" si="11"/>
        <v>5576</v>
      </c>
      <c r="H298" s="499">
        <v>95</v>
      </c>
    </row>
    <row r="299" spans="1:8" x14ac:dyDescent="0.2">
      <c r="A299" s="579">
        <v>298</v>
      </c>
      <c r="B299" s="496"/>
      <c r="C299" s="505">
        <v>41.75</v>
      </c>
      <c r="D299" s="614"/>
      <c r="E299" s="499">
        <v>19400</v>
      </c>
      <c r="F299" s="498">
        <f t="shared" si="12"/>
        <v>7678</v>
      </c>
      <c r="G299" s="581">
        <f t="shared" si="11"/>
        <v>5576</v>
      </c>
      <c r="H299" s="499">
        <v>95</v>
      </c>
    </row>
    <row r="300" spans="1:8" x14ac:dyDescent="0.2">
      <c r="A300" s="579">
        <v>299</v>
      </c>
      <c r="B300" s="496"/>
      <c r="C300" s="505">
        <v>41.75</v>
      </c>
      <c r="D300" s="614"/>
      <c r="E300" s="499">
        <v>19400</v>
      </c>
      <c r="F300" s="498">
        <f t="shared" si="12"/>
        <v>7678</v>
      </c>
      <c r="G300" s="581">
        <f t="shared" si="11"/>
        <v>5576</v>
      </c>
      <c r="H300" s="499">
        <v>95</v>
      </c>
    </row>
    <row r="301" spans="1:8" x14ac:dyDescent="0.2">
      <c r="A301" s="579">
        <v>300</v>
      </c>
      <c r="B301" s="496"/>
      <c r="C301" s="505">
        <v>41.75</v>
      </c>
      <c r="D301" s="614"/>
      <c r="E301" s="499">
        <v>19400</v>
      </c>
      <c r="F301" s="498">
        <f t="shared" si="12"/>
        <v>7678</v>
      </c>
      <c r="G301" s="581">
        <f t="shared" si="11"/>
        <v>5576</v>
      </c>
      <c r="H301" s="499">
        <v>95</v>
      </c>
    </row>
    <row r="302" spans="1:8" x14ac:dyDescent="0.2">
      <c r="A302" s="579">
        <v>301</v>
      </c>
      <c r="B302" s="496"/>
      <c r="C302" s="505">
        <v>41.75</v>
      </c>
      <c r="D302" s="614"/>
      <c r="E302" s="499">
        <v>19400</v>
      </c>
      <c r="F302" s="498">
        <f t="shared" si="12"/>
        <v>7678</v>
      </c>
      <c r="G302" s="581">
        <f t="shared" si="11"/>
        <v>5576</v>
      </c>
      <c r="H302" s="499">
        <v>95</v>
      </c>
    </row>
    <row r="303" spans="1:8" x14ac:dyDescent="0.2">
      <c r="A303" s="579">
        <v>302</v>
      </c>
      <c r="B303" s="496"/>
      <c r="C303" s="505">
        <v>41.75</v>
      </c>
      <c r="D303" s="614"/>
      <c r="E303" s="499">
        <v>19400</v>
      </c>
      <c r="F303" s="498">
        <f t="shared" si="12"/>
        <v>7678</v>
      </c>
      <c r="G303" s="581">
        <f t="shared" si="11"/>
        <v>5576</v>
      </c>
      <c r="H303" s="499">
        <v>95</v>
      </c>
    </row>
    <row r="304" spans="1:8" x14ac:dyDescent="0.2">
      <c r="A304" s="579">
        <v>303</v>
      </c>
      <c r="B304" s="496"/>
      <c r="C304" s="505">
        <v>41.75</v>
      </c>
      <c r="D304" s="614"/>
      <c r="E304" s="499">
        <v>19400</v>
      </c>
      <c r="F304" s="498">
        <f t="shared" si="12"/>
        <v>7678</v>
      </c>
      <c r="G304" s="581">
        <f t="shared" si="11"/>
        <v>5576</v>
      </c>
      <c r="H304" s="499">
        <v>95</v>
      </c>
    </row>
    <row r="305" spans="1:8" x14ac:dyDescent="0.2">
      <c r="A305" s="579">
        <v>304</v>
      </c>
      <c r="B305" s="496"/>
      <c r="C305" s="505">
        <v>41.75</v>
      </c>
      <c r="D305" s="614"/>
      <c r="E305" s="499">
        <v>19400</v>
      </c>
      <c r="F305" s="498">
        <f t="shared" si="12"/>
        <v>7678</v>
      </c>
      <c r="G305" s="581">
        <f t="shared" si="11"/>
        <v>5576</v>
      </c>
      <c r="H305" s="499">
        <v>95</v>
      </c>
    </row>
    <row r="306" spans="1:8" x14ac:dyDescent="0.2">
      <c r="A306" s="579">
        <v>305</v>
      </c>
      <c r="B306" s="496"/>
      <c r="C306" s="505">
        <v>41.75</v>
      </c>
      <c r="D306" s="614"/>
      <c r="E306" s="499">
        <v>19400</v>
      </c>
      <c r="F306" s="498">
        <f t="shared" si="12"/>
        <v>7678</v>
      </c>
      <c r="G306" s="581">
        <f t="shared" si="11"/>
        <v>5576</v>
      </c>
      <c r="H306" s="499">
        <v>95</v>
      </c>
    </row>
    <row r="307" spans="1:8" x14ac:dyDescent="0.2">
      <c r="A307" s="579">
        <v>306</v>
      </c>
      <c r="B307" s="496"/>
      <c r="C307" s="505">
        <v>41.75</v>
      </c>
      <c r="D307" s="614"/>
      <c r="E307" s="499">
        <v>19400</v>
      </c>
      <c r="F307" s="498">
        <f t="shared" si="12"/>
        <v>7678</v>
      </c>
      <c r="G307" s="581">
        <f t="shared" si="11"/>
        <v>5576</v>
      </c>
      <c r="H307" s="499">
        <v>95</v>
      </c>
    </row>
    <row r="308" spans="1:8" x14ac:dyDescent="0.2">
      <c r="A308" s="579">
        <v>307</v>
      </c>
      <c r="B308" s="496"/>
      <c r="C308" s="505">
        <v>41.75</v>
      </c>
      <c r="D308" s="614"/>
      <c r="E308" s="499">
        <v>19400</v>
      </c>
      <c r="F308" s="498">
        <f t="shared" si="12"/>
        <v>7678</v>
      </c>
      <c r="G308" s="581">
        <f t="shared" si="11"/>
        <v>5576</v>
      </c>
      <c r="H308" s="499">
        <v>95</v>
      </c>
    </row>
    <row r="309" spans="1:8" x14ac:dyDescent="0.2">
      <c r="A309" s="579">
        <v>308</v>
      </c>
      <c r="B309" s="496"/>
      <c r="C309" s="505">
        <v>41.75</v>
      </c>
      <c r="D309" s="614"/>
      <c r="E309" s="499">
        <v>19400</v>
      </c>
      <c r="F309" s="498">
        <f t="shared" si="12"/>
        <v>7678</v>
      </c>
      <c r="G309" s="581">
        <f t="shared" si="11"/>
        <v>5576</v>
      </c>
      <c r="H309" s="499">
        <v>95</v>
      </c>
    </row>
    <row r="310" spans="1:8" x14ac:dyDescent="0.2">
      <c r="A310" s="579">
        <v>309</v>
      </c>
      <c r="B310" s="496"/>
      <c r="C310" s="505">
        <v>41.75</v>
      </c>
      <c r="D310" s="614"/>
      <c r="E310" s="499">
        <v>19400</v>
      </c>
      <c r="F310" s="498">
        <f t="shared" si="12"/>
        <v>7678</v>
      </c>
      <c r="G310" s="581">
        <f t="shared" si="11"/>
        <v>5576</v>
      </c>
      <c r="H310" s="499">
        <v>95</v>
      </c>
    </row>
    <row r="311" spans="1:8" x14ac:dyDescent="0.2">
      <c r="A311" s="579">
        <v>310</v>
      </c>
      <c r="B311" s="496"/>
      <c r="C311" s="505">
        <v>41.75</v>
      </c>
      <c r="D311" s="614"/>
      <c r="E311" s="499">
        <v>19400</v>
      </c>
      <c r="F311" s="498">
        <f t="shared" si="12"/>
        <v>7678</v>
      </c>
      <c r="G311" s="581">
        <f t="shared" si="11"/>
        <v>5576</v>
      </c>
      <c r="H311" s="499">
        <v>95</v>
      </c>
    </row>
    <row r="312" spans="1:8" x14ac:dyDescent="0.2">
      <c r="A312" s="579">
        <v>311</v>
      </c>
      <c r="B312" s="496"/>
      <c r="C312" s="505">
        <v>41.75</v>
      </c>
      <c r="D312" s="614"/>
      <c r="E312" s="499">
        <v>19400</v>
      </c>
      <c r="F312" s="498">
        <f t="shared" si="12"/>
        <v>7678</v>
      </c>
      <c r="G312" s="581">
        <f t="shared" si="11"/>
        <v>5576</v>
      </c>
      <c r="H312" s="499">
        <v>95</v>
      </c>
    </row>
    <row r="313" spans="1:8" x14ac:dyDescent="0.2">
      <c r="A313" s="579">
        <v>312</v>
      </c>
      <c r="B313" s="496"/>
      <c r="C313" s="505">
        <v>41.75</v>
      </c>
      <c r="D313" s="614"/>
      <c r="E313" s="499">
        <v>19400</v>
      </c>
      <c r="F313" s="498">
        <f t="shared" si="12"/>
        <v>7678</v>
      </c>
      <c r="G313" s="581">
        <f t="shared" si="11"/>
        <v>5576</v>
      </c>
      <c r="H313" s="499">
        <v>95</v>
      </c>
    </row>
    <row r="314" spans="1:8" x14ac:dyDescent="0.2">
      <c r="A314" s="579">
        <v>313</v>
      </c>
      <c r="B314" s="496"/>
      <c r="C314" s="505">
        <v>41.75</v>
      </c>
      <c r="D314" s="614"/>
      <c r="E314" s="499">
        <v>19400</v>
      </c>
      <c r="F314" s="498">
        <f t="shared" si="12"/>
        <v>7678</v>
      </c>
      <c r="G314" s="581">
        <f t="shared" si="11"/>
        <v>5576</v>
      </c>
      <c r="H314" s="499">
        <v>95</v>
      </c>
    </row>
    <row r="315" spans="1:8" x14ac:dyDescent="0.2">
      <c r="A315" s="579">
        <v>314</v>
      </c>
      <c r="B315" s="496"/>
      <c r="C315" s="505">
        <v>41.75</v>
      </c>
      <c r="D315" s="614"/>
      <c r="E315" s="499">
        <v>19400</v>
      </c>
      <c r="F315" s="498">
        <f t="shared" si="12"/>
        <v>7678</v>
      </c>
      <c r="G315" s="581">
        <f t="shared" si="11"/>
        <v>5576</v>
      </c>
      <c r="H315" s="499">
        <v>95</v>
      </c>
    </row>
    <row r="316" spans="1:8" x14ac:dyDescent="0.2">
      <c r="A316" s="579">
        <v>315</v>
      </c>
      <c r="B316" s="496"/>
      <c r="C316" s="505">
        <v>41.75</v>
      </c>
      <c r="D316" s="614"/>
      <c r="E316" s="499">
        <v>19400</v>
      </c>
      <c r="F316" s="498">
        <f t="shared" si="12"/>
        <v>7678</v>
      </c>
      <c r="G316" s="581">
        <f t="shared" si="11"/>
        <v>5576</v>
      </c>
      <c r="H316" s="499">
        <v>95</v>
      </c>
    </row>
    <row r="317" spans="1:8" x14ac:dyDescent="0.2">
      <c r="A317" s="579">
        <v>316</v>
      </c>
      <c r="B317" s="496"/>
      <c r="C317" s="505">
        <v>41.75</v>
      </c>
      <c r="D317" s="614"/>
      <c r="E317" s="499">
        <v>19400</v>
      </c>
      <c r="F317" s="498">
        <f t="shared" si="12"/>
        <v>7678</v>
      </c>
      <c r="G317" s="581">
        <f t="shared" si="11"/>
        <v>5576</v>
      </c>
      <c r="H317" s="499">
        <v>95</v>
      </c>
    </row>
    <row r="318" spans="1:8" x14ac:dyDescent="0.2">
      <c r="A318" s="579">
        <v>317</v>
      </c>
      <c r="B318" s="496"/>
      <c r="C318" s="505">
        <v>41.75</v>
      </c>
      <c r="D318" s="614"/>
      <c r="E318" s="499">
        <v>19400</v>
      </c>
      <c r="F318" s="498">
        <f t="shared" si="12"/>
        <v>7678</v>
      </c>
      <c r="G318" s="581">
        <f t="shared" si="11"/>
        <v>5576</v>
      </c>
      <c r="H318" s="499">
        <v>95</v>
      </c>
    </row>
    <row r="319" spans="1:8" x14ac:dyDescent="0.2">
      <c r="A319" s="579">
        <v>318</v>
      </c>
      <c r="B319" s="496"/>
      <c r="C319" s="505">
        <v>41.75</v>
      </c>
      <c r="D319" s="614"/>
      <c r="E319" s="499">
        <v>19400</v>
      </c>
      <c r="F319" s="498">
        <f t="shared" si="12"/>
        <v>7678</v>
      </c>
      <c r="G319" s="581">
        <f t="shared" si="11"/>
        <v>5576</v>
      </c>
      <c r="H319" s="499">
        <v>95</v>
      </c>
    </row>
    <row r="320" spans="1:8" x14ac:dyDescent="0.2">
      <c r="A320" s="579">
        <v>319</v>
      </c>
      <c r="B320" s="496"/>
      <c r="C320" s="505">
        <v>41.75</v>
      </c>
      <c r="D320" s="614"/>
      <c r="E320" s="499">
        <v>19400</v>
      </c>
      <c r="F320" s="498">
        <f t="shared" si="12"/>
        <v>7678</v>
      </c>
      <c r="G320" s="581">
        <f t="shared" si="11"/>
        <v>5576</v>
      </c>
      <c r="H320" s="499">
        <v>95</v>
      </c>
    </row>
    <row r="321" spans="1:8" x14ac:dyDescent="0.2">
      <c r="A321" s="579">
        <v>320</v>
      </c>
      <c r="B321" s="496"/>
      <c r="C321" s="505">
        <v>41.75</v>
      </c>
      <c r="D321" s="614"/>
      <c r="E321" s="499">
        <v>19400</v>
      </c>
      <c r="F321" s="498">
        <f t="shared" si="12"/>
        <v>7678</v>
      </c>
      <c r="G321" s="581">
        <f t="shared" si="11"/>
        <v>5576</v>
      </c>
      <c r="H321" s="499">
        <v>95</v>
      </c>
    </row>
    <row r="322" spans="1:8" x14ac:dyDescent="0.2">
      <c r="A322" s="579">
        <v>321</v>
      </c>
      <c r="B322" s="496"/>
      <c r="C322" s="505">
        <v>41.75</v>
      </c>
      <c r="D322" s="614"/>
      <c r="E322" s="499">
        <v>19400</v>
      </c>
      <c r="F322" s="498">
        <f t="shared" si="12"/>
        <v>7678</v>
      </c>
      <c r="G322" s="581">
        <f t="shared" si="11"/>
        <v>5576</v>
      </c>
      <c r="H322" s="499">
        <v>95</v>
      </c>
    </row>
    <row r="323" spans="1:8" x14ac:dyDescent="0.2">
      <c r="A323" s="579">
        <v>322</v>
      </c>
      <c r="B323" s="496"/>
      <c r="C323" s="505">
        <v>41.75</v>
      </c>
      <c r="D323" s="614"/>
      <c r="E323" s="499">
        <v>19400</v>
      </c>
      <c r="F323" s="498">
        <f t="shared" si="12"/>
        <v>7678</v>
      </c>
      <c r="G323" s="581">
        <f t="shared" si="11"/>
        <v>5576</v>
      </c>
      <c r="H323" s="499">
        <v>95</v>
      </c>
    </row>
    <row r="324" spans="1:8" x14ac:dyDescent="0.2">
      <c r="A324" s="579">
        <v>323</v>
      </c>
      <c r="B324" s="496"/>
      <c r="C324" s="505">
        <v>41.75</v>
      </c>
      <c r="D324" s="614"/>
      <c r="E324" s="499">
        <v>19400</v>
      </c>
      <c r="F324" s="498">
        <f t="shared" si="12"/>
        <v>7678</v>
      </c>
      <c r="G324" s="581">
        <f t="shared" si="11"/>
        <v>5576</v>
      </c>
      <c r="H324" s="499">
        <v>95</v>
      </c>
    </row>
    <row r="325" spans="1:8" x14ac:dyDescent="0.2">
      <c r="A325" s="579">
        <v>324</v>
      </c>
      <c r="B325" s="496"/>
      <c r="C325" s="505">
        <v>41.75</v>
      </c>
      <c r="D325" s="614"/>
      <c r="E325" s="499">
        <v>19400</v>
      </c>
      <c r="F325" s="498">
        <f t="shared" si="12"/>
        <v>7678</v>
      </c>
      <c r="G325" s="581">
        <f t="shared" si="11"/>
        <v>5576</v>
      </c>
      <c r="H325" s="499">
        <v>95</v>
      </c>
    </row>
    <row r="326" spans="1:8" x14ac:dyDescent="0.2">
      <c r="A326" s="579">
        <v>325</v>
      </c>
      <c r="B326" s="496"/>
      <c r="C326" s="505">
        <v>41.75</v>
      </c>
      <c r="D326" s="614"/>
      <c r="E326" s="499">
        <v>19400</v>
      </c>
      <c r="F326" s="498">
        <f t="shared" si="12"/>
        <v>7678</v>
      </c>
      <c r="G326" s="581">
        <f t="shared" si="11"/>
        <v>5576</v>
      </c>
      <c r="H326" s="499">
        <v>95</v>
      </c>
    </row>
    <row r="327" spans="1:8" x14ac:dyDescent="0.2">
      <c r="A327" s="579">
        <v>326</v>
      </c>
      <c r="B327" s="496"/>
      <c r="C327" s="505">
        <v>41.75</v>
      </c>
      <c r="D327" s="614"/>
      <c r="E327" s="499">
        <v>19400</v>
      </c>
      <c r="F327" s="498">
        <f t="shared" si="12"/>
        <v>7678</v>
      </c>
      <c r="G327" s="581">
        <f t="shared" si="11"/>
        <v>5576</v>
      </c>
      <c r="H327" s="499">
        <v>95</v>
      </c>
    </row>
    <row r="328" spans="1:8" x14ac:dyDescent="0.2">
      <c r="A328" s="579">
        <v>327</v>
      </c>
      <c r="B328" s="496"/>
      <c r="C328" s="505">
        <v>41.75</v>
      </c>
      <c r="D328" s="614"/>
      <c r="E328" s="499">
        <v>19400</v>
      </c>
      <c r="F328" s="498">
        <f t="shared" si="12"/>
        <v>7678</v>
      </c>
      <c r="G328" s="581">
        <f t="shared" si="11"/>
        <v>5576</v>
      </c>
      <c r="H328" s="499">
        <v>95</v>
      </c>
    </row>
    <row r="329" spans="1:8" x14ac:dyDescent="0.2">
      <c r="A329" s="579">
        <v>328</v>
      </c>
      <c r="B329" s="496"/>
      <c r="C329" s="505">
        <v>41.75</v>
      </c>
      <c r="D329" s="614"/>
      <c r="E329" s="499">
        <v>19400</v>
      </c>
      <c r="F329" s="498">
        <f t="shared" si="12"/>
        <v>7678</v>
      </c>
      <c r="G329" s="581">
        <f t="shared" si="11"/>
        <v>5576</v>
      </c>
      <c r="H329" s="499">
        <v>95</v>
      </c>
    </row>
    <row r="330" spans="1:8" x14ac:dyDescent="0.2">
      <c r="A330" s="579">
        <v>329</v>
      </c>
      <c r="B330" s="496"/>
      <c r="C330" s="505">
        <v>41.75</v>
      </c>
      <c r="D330" s="614"/>
      <c r="E330" s="499">
        <v>19400</v>
      </c>
      <c r="F330" s="498">
        <f t="shared" si="12"/>
        <v>7678</v>
      </c>
      <c r="G330" s="581">
        <f t="shared" si="11"/>
        <v>5576</v>
      </c>
      <c r="H330" s="499">
        <v>95</v>
      </c>
    </row>
    <row r="331" spans="1:8" x14ac:dyDescent="0.2">
      <c r="A331" s="579">
        <v>330</v>
      </c>
      <c r="B331" s="496"/>
      <c r="C331" s="505">
        <v>41.75</v>
      </c>
      <c r="D331" s="614"/>
      <c r="E331" s="499">
        <v>19400</v>
      </c>
      <c r="F331" s="498">
        <f t="shared" si="12"/>
        <v>7678</v>
      </c>
      <c r="G331" s="581">
        <f t="shared" si="11"/>
        <v>5576</v>
      </c>
      <c r="H331" s="499">
        <v>95</v>
      </c>
    </row>
    <row r="332" spans="1:8" x14ac:dyDescent="0.2">
      <c r="A332" s="579">
        <v>331</v>
      </c>
      <c r="B332" s="496"/>
      <c r="C332" s="505">
        <v>41.75</v>
      </c>
      <c r="D332" s="614"/>
      <c r="E332" s="499">
        <v>19400</v>
      </c>
      <c r="F332" s="498">
        <f t="shared" si="12"/>
        <v>7678</v>
      </c>
      <c r="G332" s="581">
        <f t="shared" si="11"/>
        <v>5576</v>
      </c>
      <c r="H332" s="499">
        <v>95</v>
      </c>
    </row>
    <row r="333" spans="1:8" x14ac:dyDescent="0.2">
      <c r="A333" s="579">
        <v>332</v>
      </c>
      <c r="B333" s="496"/>
      <c r="C333" s="505">
        <v>41.75</v>
      </c>
      <c r="D333" s="614"/>
      <c r="E333" s="499">
        <v>19400</v>
      </c>
      <c r="F333" s="498">
        <f t="shared" si="12"/>
        <v>7678</v>
      </c>
      <c r="G333" s="581">
        <f t="shared" ref="G333:G396" si="13">ROUND(12*(1/C333*E333),0)</f>
        <v>5576</v>
      </c>
      <c r="H333" s="499">
        <v>95</v>
      </c>
    </row>
    <row r="334" spans="1:8" x14ac:dyDescent="0.2">
      <c r="A334" s="579">
        <v>333</v>
      </c>
      <c r="B334" s="496"/>
      <c r="C334" s="505">
        <v>41.75</v>
      </c>
      <c r="D334" s="614"/>
      <c r="E334" s="499">
        <v>19400</v>
      </c>
      <c r="F334" s="498">
        <f t="shared" ref="F334:F397" si="14">ROUND(12*1.36*(1/C334*E334)+H334,0)</f>
        <v>7678</v>
      </c>
      <c r="G334" s="581">
        <f t="shared" si="13"/>
        <v>5576</v>
      </c>
      <c r="H334" s="499">
        <v>95</v>
      </c>
    </row>
    <row r="335" spans="1:8" x14ac:dyDescent="0.2">
      <c r="A335" s="579">
        <v>334</v>
      </c>
      <c r="B335" s="496"/>
      <c r="C335" s="505">
        <v>41.75</v>
      </c>
      <c r="D335" s="614"/>
      <c r="E335" s="499">
        <v>19400</v>
      </c>
      <c r="F335" s="498">
        <f t="shared" si="14"/>
        <v>7678</v>
      </c>
      <c r="G335" s="581">
        <f t="shared" si="13"/>
        <v>5576</v>
      </c>
      <c r="H335" s="499">
        <v>95</v>
      </c>
    </row>
    <row r="336" spans="1:8" x14ac:dyDescent="0.2">
      <c r="A336" s="579">
        <v>335</v>
      </c>
      <c r="B336" s="496"/>
      <c r="C336" s="505">
        <v>41.75</v>
      </c>
      <c r="D336" s="614"/>
      <c r="E336" s="499">
        <v>19400</v>
      </c>
      <c r="F336" s="498">
        <f t="shared" si="14"/>
        <v>7678</v>
      </c>
      <c r="G336" s="581">
        <f t="shared" si="13"/>
        <v>5576</v>
      </c>
      <c r="H336" s="499">
        <v>95</v>
      </c>
    </row>
    <row r="337" spans="1:8" x14ac:dyDescent="0.2">
      <c r="A337" s="579">
        <v>336</v>
      </c>
      <c r="B337" s="496"/>
      <c r="C337" s="505">
        <v>41.75</v>
      </c>
      <c r="D337" s="614"/>
      <c r="E337" s="499">
        <v>19400</v>
      </c>
      <c r="F337" s="498">
        <f t="shared" si="14"/>
        <v>7678</v>
      </c>
      <c r="G337" s="581">
        <f t="shared" si="13"/>
        <v>5576</v>
      </c>
      <c r="H337" s="499">
        <v>95</v>
      </c>
    </row>
    <row r="338" spans="1:8" x14ac:dyDescent="0.2">
      <c r="A338" s="579">
        <v>337</v>
      </c>
      <c r="B338" s="496"/>
      <c r="C338" s="505">
        <v>41.75</v>
      </c>
      <c r="D338" s="614"/>
      <c r="E338" s="499">
        <v>19400</v>
      </c>
      <c r="F338" s="498">
        <f t="shared" si="14"/>
        <v>7678</v>
      </c>
      <c r="G338" s="581">
        <f t="shared" si="13"/>
        <v>5576</v>
      </c>
      <c r="H338" s="499">
        <v>95</v>
      </c>
    </row>
    <row r="339" spans="1:8" x14ac:dyDescent="0.2">
      <c r="A339" s="579">
        <v>338</v>
      </c>
      <c r="B339" s="496"/>
      <c r="C339" s="505">
        <v>41.75</v>
      </c>
      <c r="D339" s="614"/>
      <c r="E339" s="499">
        <v>19400</v>
      </c>
      <c r="F339" s="498">
        <f t="shared" si="14"/>
        <v>7678</v>
      </c>
      <c r="G339" s="581">
        <f t="shared" si="13"/>
        <v>5576</v>
      </c>
      <c r="H339" s="499">
        <v>95</v>
      </c>
    </row>
    <row r="340" spans="1:8" x14ac:dyDescent="0.2">
      <c r="A340" s="579">
        <v>339</v>
      </c>
      <c r="B340" s="496"/>
      <c r="C340" s="505">
        <v>41.75</v>
      </c>
      <c r="D340" s="614"/>
      <c r="E340" s="499">
        <v>19400</v>
      </c>
      <c r="F340" s="498">
        <f t="shared" si="14"/>
        <v>7678</v>
      </c>
      <c r="G340" s="581">
        <f t="shared" si="13"/>
        <v>5576</v>
      </c>
      <c r="H340" s="499">
        <v>95</v>
      </c>
    </row>
    <row r="341" spans="1:8" x14ac:dyDescent="0.2">
      <c r="A341" s="579">
        <v>340</v>
      </c>
      <c r="B341" s="496"/>
      <c r="C341" s="505">
        <v>41.75</v>
      </c>
      <c r="D341" s="614"/>
      <c r="E341" s="499">
        <v>19400</v>
      </c>
      <c r="F341" s="498">
        <f t="shared" si="14"/>
        <v>7678</v>
      </c>
      <c r="G341" s="581">
        <f t="shared" si="13"/>
        <v>5576</v>
      </c>
      <c r="H341" s="499">
        <v>95</v>
      </c>
    </row>
    <row r="342" spans="1:8" x14ac:dyDescent="0.2">
      <c r="A342" s="579">
        <v>341</v>
      </c>
      <c r="B342" s="496"/>
      <c r="C342" s="505">
        <v>41.75</v>
      </c>
      <c r="D342" s="614"/>
      <c r="E342" s="499">
        <v>19400</v>
      </c>
      <c r="F342" s="498">
        <f t="shared" si="14"/>
        <v>7678</v>
      </c>
      <c r="G342" s="581">
        <f t="shared" si="13"/>
        <v>5576</v>
      </c>
      <c r="H342" s="499">
        <v>95</v>
      </c>
    </row>
    <row r="343" spans="1:8" x14ac:dyDescent="0.2">
      <c r="A343" s="579">
        <v>342</v>
      </c>
      <c r="B343" s="496"/>
      <c r="C343" s="505">
        <v>41.75</v>
      </c>
      <c r="D343" s="614"/>
      <c r="E343" s="499">
        <v>19400</v>
      </c>
      <c r="F343" s="498">
        <f t="shared" si="14"/>
        <v>7678</v>
      </c>
      <c r="G343" s="581">
        <f t="shared" si="13"/>
        <v>5576</v>
      </c>
      <c r="H343" s="499">
        <v>95</v>
      </c>
    </row>
    <row r="344" spans="1:8" x14ac:dyDescent="0.2">
      <c r="A344" s="579">
        <v>343</v>
      </c>
      <c r="B344" s="496"/>
      <c r="C344" s="505">
        <v>41.75</v>
      </c>
      <c r="D344" s="614"/>
      <c r="E344" s="499">
        <v>19400</v>
      </c>
      <c r="F344" s="498">
        <f t="shared" si="14"/>
        <v>7678</v>
      </c>
      <c r="G344" s="581">
        <f t="shared" si="13"/>
        <v>5576</v>
      </c>
      <c r="H344" s="499">
        <v>95</v>
      </c>
    </row>
    <row r="345" spans="1:8" x14ac:dyDescent="0.2">
      <c r="A345" s="579">
        <v>344</v>
      </c>
      <c r="B345" s="496"/>
      <c r="C345" s="505">
        <v>41.75</v>
      </c>
      <c r="D345" s="614"/>
      <c r="E345" s="499">
        <v>19400</v>
      </c>
      <c r="F345" s="498">
        <f t="shared" si="14"/>
        <v>7678</v>
      </c>
      <c r="G345" s="581">
        <f t="shared" si="13"/>
        <v>5576</v>
      </c>
      <c r="H345" s="499">
        <v>95</v>
      </c>
    </row>
    <row r="346" spans="1:8" x14ac:dyDescent="0.2">
      <c r="A346" s="579">
        <v>345</v>
      </c>
      <c r="B346" s="496"/>
      <c r="C346" s="505">
        <v>41.75</v>
      </c>
      <c r="D346" s="614"/>
      <c r="E346" s="499">
        <v>19400</v>
      </c>
      <c r="F346" s="498">
        <f t="shared" si="14"/>
        <v>7678</v>
      </c>
      <c r="G346" s="581">
        <f t="shared" si="13"/>
        <v>5576</v>
      </c>
      <c r="H346" s="499">
        <v>95</v>
      </c>
    </row>
    <row r="347" spans="1:8" x14ac:dyDescent="0.2">
      <c r="A347" s="579">
        <v>346</v>
      </c>
      <c r="B347" s="496"/>
      <c r="C347" s="505">
        <v>41.75</v>
      </c>
      <c r="D347" s="614"/>
      <c r="E347" s="499">
        <v>19400</v>
      </c>
      <c r="F347" s="498">
        <f t="shared" si="14"/>
        <v>7678</v>
      </c>
      <c r="G347" s="581">
        <f t="shared" si="13"/>
        <v>5576</v>
      </c>
      <c r="H347" s="499">
        <v>95</v>
      </c>
    </row>
    <row r="348" spans="1:8" x14ac:dyDescent="0.2">
      <c r="A348" s="579">
        <v>347</v>
      </c>
      <c r="B348" s="496"/>
      <c r="C348" s="505">
        <v>41.75</v>
      </c>
      <c r="D348" s="614"/>
      <c r="E348" s="499">
        <v>19400</v>
      </c>
      <c r="F348" s="498">
        <f t="shared" si="14"/>
        <v>7678</v>
      </c>
      <c r="G348" s="581">
        <f t="shared" si="13"/>
        <v>5576</v>
      </c>
      <c r="H348" s="499">
        <v>95</v>
      </c>
    </row>
    <row r="349" spans="1:8" x14ac:dyDescent="0.2">
      <c r="A349" s="579">
        <v>348</v>
      </c>
      <c r="B349" s="496"/>
      <c r="C349" s="505">
        <v>41.75</v>
      </c>
      <c r="D349" s="614"/>
      <c r="E349" s="499">
        <v>19400</v>
      </c>
      <c r="F349" s="498">
        <f t="shared" si="14"/>
        <v>7678</v>
      </c>
      <c r="G349" s="581">
        <f t="shared" si="13"/>
        <v>5576</v>
      </c>
      <c r="H349" s="499">
        <v>95</v>
      </c>
    </row>
    <row r="350" spans="1:8" x14ac:dyDescent="0.2">
      <c r="A350" s="579">
        <v>349</v>
      </c>
      <c r="B350" s="496"/>
      <c r="C350" s="505">
        <v>41.75</v>
      </c>
      <c r="D350" s="614"/>
      <c r="E350" s="499">
        <v>19400</v>
      </c>
      <c r="F350" s="498">
        <f t="shared" si="14"/>
        <v>7678</v>
      </c>
      <c r="G350" s="581">
        <f t="shared" si="13"/>
        <v>5576</v>
      </c>
      <c r="H350" s="499">
        <v>95</v>
      </c>
    </row>
    <row r="351" spans="1:8" x14ac:dyDescent="0.2">
      <c r="A351" s="579">
        <v>350</v>
      </c>
      <c r="B351" s="496"/>
      <c r="C351" s="505">
        <v>41.75</v>
      </c>
      <c r="D351" s="614"/>
      <c r="E351" s="499">
        <v>19400</v>
      </c>
      <c r="F351" s="498">
        <f t="shared" si="14"/>
        <v>7678</v>
      </c>
      <c r="G351" s="581">
        <f t="shared" si="13"/>
        <v>5576</v>
      </c>
      <c r="H351" s="499">
        <v>95</v>
      </c>
    </row>
    <row r="352" spans="1:8" x14ac:dyDescent="0.2">
      <c r="A352" s="579">
        <v>351</v>
      </c>
      <c r="B352" s="496"/>
      <c r="C352" s="505">
        <v>41.75</v>
      </c>
      <c r="D352" s="614"/>
      <c r="E352" s="499">
        <v>19400</v>
      </c>
      <c r="F352" s="498">
        <f t="shared" si="14"/>
        <v>7678</v>
      </c>
      <c r="G352" s="581">
        <f t="shared" si="13"/>
        <v>5576</v>
      </c>
      <c r="H352" s="499">
        <v>95</v>
      </c>
    </row>
    <row r="353" spans="1:8" x14ac:dyDescent="0.2">
      <c r="A353" s="579">
        <v>352</v>
      </c>
      <c r="B353" s="496"/>
      <c r="C353" s="505">
        <v>41.75</v>
      </c>
      <c r="D353" s="614"/>
      <c r="E353" s="499">
        <v>19400</v>
      </c>
      <c r="F353" s="498">
        <f t="shared" si="14"/>
        <v>7678</v>
      </c>
      <c r="G353" s="581">
        <f t="shared" si="13"/>
        <v>5576</v>
      </c>
      <c r="H353" s="499">
        <v>95</v>
      </c>
    </row>
    <row r="354" spans="1:8" x14ac:dyDescent="0.2">
      <c r="A354" s="579">
        <v>353</v>
      </c>
      <c r="B354" s="496"/>
      <c r="C354" s="505">
        <v>41.75</v>
      </c>
      <c r="D354" s="614"/>
      <c r="E354" s="499">
        <v>19400</v>
      </c>
      <c r="F354" s="498">
        <f t="shared" si="14"/>
        <v>7678</v>
      </c>
      <c r="G354" s="581">
        <f t="shared" si="13"/>
        <v>5576</v>
      </c>
      <c r="H354" s="499">
        <v>95</v>
      </c>
    </row>
    <row r="355" spans="1:8" x14ac:dyDescent="0.2">
      <c r="A355" s="579">
        <v>354</v>
      </c>
      <c r="B355" s="496"/>
      <c r="C355" s="505">
        <v>41.75</v>
      </c>
      <c r="D355" s="614"/>
      <c r="E355" s="499">
        <v>19400</v>
      </c>
      <c r="F355" s="498">
        <f t="shared" si="14"/>
        <v>7678</v>
      </c>
      <c r="G355" s="581">
        <f t="shared" si="13"/>
        <v>5576</v>
      </c>
      <c r="H355" s="499">
        <v>95</v>
      </c>
    </row>
    <row r="356" spans="1:8" x14ac:dyDescent="0.2">
      <c r="A356" s="579">
        <v>355</v>
      </c>
      <c r="B356" s="496"/>
      <c r="C356" s="505">
        <v>41.75</v>
      </c>
      <c r="D356" s="614"/>
      <c r="E356" s="499">
        <v>19400</v>
      </c>
      <c r="F356" s="498">
        <f t="shared" si="14"/>
        <v>7678</v>
      </c>
      <c r="G356" s="581">
        <f t="shared" si="13"/>
        <v>5576</v>
      </c>
      <c r="H356" s="499">
        <v>95</v>
      </c>
    </row>
    <row r="357" spans="1:8" x14ac:dyDescent="0.2">
      <c r="A357" s="579">
        <v>356</v>
      </c>
      <c r="B357" s="496"/>
      <c r="C357" s="505">
        <v>41.75</v>
      </c>
      <c r="D357" s="614"/>
      <c r="E357" s="499">
        <v>19400</v>
      </c>
      <c r="F357" s="498">
        <f t="shared" si="14"/>
        <v>7678</v>
      </c>
      <c r="G357" s="581">
        <f t="shared" si="13"/>
        <v>5576</v>
      </c>
      <c r="H357" s="499">
        <v>95</v>
      </c>
    </row>
    <row r="358" spans="1:8" x14ac:dyDescent="0.2">
      <c r="A358" s="579">
        <v>357</v>
      </c>
      <c r="B358" s="496"/>
      <c r="C358" s="505">
        <v>41.75</v>
      </c>
      <c r="D358" s="614"/>
      <c r="E358" s="499">
        <v>19400</v>
      </c>
      <c r="F358" s="498">
        <f t="shared" si="14"/>
        <v>7678</v>
      </c>
      <c r="G358" s="581">
        <f t="shared" si="13"/>
        <v>5576</v>
      </c>
      <c r="H358" s="499">
        <v>95</v>
      </c>
    </row>
    <row r="359" spans="1:8" x14ac:dyDescent="0.2">
      <c r="A359" s="579">
        <v>358</v>
      </c>
      <c r="B359" s="496"/>
      <c r="C359" s="505">
        <v>41.75</v>
      </c>
      <c r="D359" s="614"/>
      <c r="E359" s="499">
        <v>19400</v>
      </c>
      <c r="F359" s="498">
        <f t="shared" si="14"/>
        <v>7678</v>
      </c>
      <c r="G359" s="581">
        <f t="shared" si="13"/>
        <v>5576</v>
      </c>
      <c r="H359" s="499">
        <v>95</v>
      </c>
    </row>
    <row r="360" spans="1:8" x14ac:dyDescent="0.2">
      <c r="A360" s="579">
        <v>359</v>
      </c>
      <c r="B360" s="496"/>
      <c r="C360" s="505">
        <v>41.75</v>
      </c>
      <c r="D360" s="614"/>
      <c r="E360" s="499">
        <v>19400</v>
      </c>
      <c r="F360" s="498">
        <f t="shared" si="14"/>
        <v>7678</v>
      </c>
      <c r="G360" s="581">
        <f t="shared" si="13"/>
        <v>5576</v>
      </c>
      <c r="H360" s="499">
        <v>95</v>
      </c>
    </row>
    <row r="361" spans="1:8" x14ac:dyDescent="0.2">
      <c r="A361" s="579">
        <v>360</v>
      </c>
      <c r="B361" s="496"/>
      <c r="C361" s="505">
        <v>41.75</v>
      </c>
      <c r="D361" s="614"/>
      <c r="E361" s="499">
        <v>19400</v>
      </c>
      <c r="F361" s="498">
        <f t="shared" si="14"/>
        <v>7678</v>
      </c>
      <c r="G361" s="581">
        <f t="shared" si="13"/>
        <v>5576</v>
      </c>
      <c r="H361" s="499">
        <v>95</v>
      </c>
    </row>
    <row r="362" spans="1:8" x14ac:dyDescent="0.2">
      <c r="A362" s="579">
        <v>361</v>
      </c>
      <c r="B362" s="496"/>
      <c r="C362" s="505">
        <v>41.75</v>
      </c>
      <c r="D362" s="614"/>
      <c r="E362" s="499">
        <v>19400</v>
      </c>
      <c r="F362" s="498">
        <f t="shared" si="14"/>
        <v>7678</v>
      </c>
      <c r="G362" s="581">
        <f t="shared" si="13"/>
        <v>5576</v>
      </c>
      <c r="H362" s="499">
        <v>95</v>
      </c>
    </row>
    <row r="363" spans="1:8" x14ac:dyDescent="0.2">
      <c r="A363" s="579">
        <v>362</v>
      </c>
      <c r="B363" s="496"/>
      <c r="C363" s="505">
        <v>41.75</v>
      </c>
      <c r="D363" s="614"/>
      <c r="E363" s="499">
        <v>19400</v>
      </c>
      <c r="F363" s="498">
        <f t="shared" si="14"/>
        <v>7678</v>
      </c>
      <c r="G363" s="581">
        <f t="shared" si="13"/>
        <v>5576</v>
      </c>
      <c r="H363" s="499">
        <v>95</v>
      </c>
    </row>
    <row r="364" spans="1:8" x14ac:dyDescent="0.2">
      <c r="A364" s="579">
        <v>363</v>
      </c>
      <c r="B364" s="496"/>
      <c r="C364" s="505">
        <v>41.75</v>
      </c>
      <c r="D364" s="614"/>
      <c r="E364" s="499">
        <v>19400</v>
      </c>
      <c r="F364" s="498">
        <f t="shared" si="14"/>
        <v>7678</v>
      </c>
      <c r="G364" s="581">
        <f t="shared" si="13"/>
        <v>5576</v>
      </c>
      <c r="H364" s="499">
        <v>95</v>
      </c>
    </row>
    <row r="365" spans="1:8" x14ac:dyDescent="0.2">
      <c r="A365" s="579">
        <v>364</v>
      </c>
      <c r="B365" s="496"/>
      <c r="C365" s="505">
        <v>41.75</v>
      </c>
      <c r="D365" s="614"/>
      <c r="E365" s="499">
        <v>19400</v>
      </c>
      <c r="F365" s="498">
        <f t="shared" si="14"/>
        <v>7678</v>
      </c>
      <c r="G365" s="581">
        <f t="shared" si="13"/>
        <v>5576</v>
      </c>
      <c r="H365" s="499">
        <v>95</v>
      </c>
    </row>
    <row r="366" spans="1:8" x14ac:dyDescent="0.2">
      <c r="A366" s="579">
        <v>365</v>
      </c>
      <c r="B366" s="496"/>
      <c r="C366" s="505">
        <v>41.75</v>
      </c>
      <c r="D366" s="614"/>
      <c r="E366" s="499">
        <v>19400</v>
      </c>
      <c r="F366" s="498">
        <f t="shared" si="14"/>
        <v>7678</v>
      </c>
      <c r="G366" s="581">
        <f t="shared" si="13"/>
        <v>5576</v>
      </c>
      <c r="H366" s="499">
        <v>95</v>
      </c>
    </row>
    <row r="367" spans="1:8" x14ac:dyDescent="0.2">
      <c r="A367" s="579">
        <v>366</v>
      </c>
      <c r="B367" s="496"/>
      <c r="C367" s="505">
        <v>41.75</v>
      </c>
      <c r="D367" s="614"/>
      <c r="E367" s="499">
        <v>19400</v>
      </c>
      <c r="F367" s="498">
        <f t="shared" si="14"/>
        <v>7678</v>
      </c>
      <c r="G367" s="581">
        <f t="shared" si="13"/>
        <v>5576</v>
      </c>
      <c r="H367" s="499">
        <v>95</v>
      </c>
    </row>
    <row r="368" spans="1:8" x14ac:dyDescent="0.2">
      <c r="A368" s="579">
        <v>367</v>
      </c>
      <c r="B368" s="496"/>
      <c r="C368" s="505">
        <v>41.75</v>
      </c>
      <c r="D368" s="614"/>
      <c r="E368" s="499">
        <v>19400</v>
      </c>
      <c r="F368" s="498">
        <f t="shared" si="14"/>
        <v>7678</v>
      </c>
      <c r="G368" s="581">
        <f t="shared" si="13"/>
        <v>5576</v>
      </c>
      <c r="H368" s="499">
        <v>95</v>
      </c>
    </row>
    <row r="369" spans="1:8" x14ac:dyDescent="0.2">
      <c r="A369" s="579">
        <v>368</v>
      </c>
      <c r="B369" s="496"/>
      <c r="C369" s="505">
        <v>41.75</v>
      </c>
      <c r="D369" s="614"/>
      <c r="E369" s="499">
        <v>19400</v>
      </c>
      <c r="F369" s="498">
        <f t="shared" si="14"/>
        <v>7678</v>
      </c>
      <c r="G369" s="581">
        <f t="shared" si="13"/>
        <v>5576</v>
      </c>
      <c r="H369" s="499">
        <v>95</v>
      </c>
    </row>
    <row r="370" spans="1:8" x14ac:dyDescent="0.2">
      <c r="A370" s="579">
        <v>369</v>
      </c>
      <c r="B370" s="496"/>
      <c r="C370" s="505">
        <v>41.75</v>
      </c>
      <c r="D370" s="614"/>
      <c r="E370" s="499">
        <v>19400</v>
      </c>
      <c r="F370" s="498">
        <f t="shared" si="14"/>
        <v>7678</v>
      </c>
      <c r="G370" s="581">
        <f t="shared" si="13"/>
        <v>5576</v>
      </c>
      <c r="H370" s="499">
        <v>95</v>
      </c>
    </row>
    <row r="371" spans="1:8" x14ac:dyDescent="0.2">
      <c r="A371" s="579">
        <v>370</v>
      </c>
      <c r="B371" s="496"/>
      <c r="C371" s="505">
        <v>41.75</v>
      </c>
      <c r="D371" s="614"/>
      <c r="E371" s="499">
        <v>19400</v>
      </c>
      <c r="F371" s="498">
        <f t="shared" si="14"/>
        <v>7678</v>
      </c>
      <c r="G371" s="581">
        <f t="shared" si="13"/>
        <v>5576</v>
      </c>
      <c r="H371" s="499">
        <v>95</v>
      </c>
    </row>
    <row r="372" spans="1:8" x14ac:dyDescent="0.2">
      <c r="A372" s="579">
        <v>371</v>
      </c>
      <c r="B372" s="496"/>
      <c r="C372" s="505">
        <v>41.75</v>
      </c>
      <c r="D372" s="614"/>
      <c r="E372" s="499">
        <v>19400</v>
      </c>
      <c r="F372" s="498">
        <f t="shared" si="14"/>
        <v>7678</v>
      </c>
      <c r="G372" s="581">
        <f t="shared" si="13"/>
        <v>5576</v>
      </c>
      <c r="H372" s="499">
        <v>95</v>
      </c>
    </row>
    <row r="373" spans="1:8" x14ac:dyDescent="0.2">
      <c r="A373" s="579">
        <v>372</v>
      </c>
      <c r="B373" s="496"/>
      <c r="C373" s="505">
        <v>41.75</v>
      </c>
      <c r="D373" s="614"/>
      <c r="E373" s="499">
        <v>19400</v>
      </c>
      <c r="F373" s="498">
        <f t="shared" si="14"/>
        <v>7678</v>
      </c>
      <c r="G373" s="581">
        <f t="shared" si="13"/>
        <v>5576</v>
      </c>
      <c r="H373" s="499">
        <v>95</v>
      </c>
    </row>
    <row r="374" spans="1:8" x14ac:dyDescent="0.2">
      <c r="A374" s="579">
        <v>373</v>
      </c>
      <c r="B374" s="496"/>
      <c r="C374" s="505">
        <v>41.75</v>
      </c>
      <c r="D374" s="614"/>
      <c r="E374" s="499">
        <v>19400</v>
      </c>
      <c r="F374" s="498">
        <f t="shared" si="14"/>
        <v>7678</v>
      </c>
      <c r="G374" s="581">
        <f t="shared" si="13"/>
        <v>5576</v>
      </c>
      <c r="H374" s="499">
        <v>95</v>
      </c>
    </row>
    <row r="375" spans="1:8" x14ac:dyDescent="0.2">
      <c r="A375" s="579">
        <v>374</v>
      </c>
      <c r="B375" s="496"/>
      <c r="C375" s="505">
        <v>41.75</v>
      </c>
      <c r="D375" s="614"/>
      <c r="E375" s="499">
        <v>19400</v>
      </c>
      <c r="F375" s="498">
        <f t="shared" si="14"/>
        <v>7678</v>
      </c>
      <c r="G375" s="581">
        <f t="shared" si="13"/>
        <v>5576</v>
      </c>
      <c r="H375" s="499">
        <v>95</v>
      </c>
    </row>
    <row r="376" spans="1:8" x14ac:dyDescent="0.2">
      <c r="A376" s="579">
        <v>375</v>
      </c>
      <c r="B376" s="496"/>
      <c r="C376" s="505">
        <v>41.75</v>
      </c>
      <c r="D376" s="614"/>
      <c r="E376" s="499">
        <v>19400</v>
      </c>
      <c r="F376" s="498">
        <f t="shared" si="14"/>
        <v>7678</v>
      </c>
      <c r="G376" s="581">
        <f t="shared" si="13"/>
        <v>5576</v>
      </c>
      <c r="H376" s="499">
        <v>95</v>
      </c>
    </row>
    <row r="377" spans="1:8" x14ac:dyDescent="0.2">
      <c r="A377" s="579">
        <v>376</v>
      </c>
      <c r="B377" s="496"/>
      <c r="C377" s="505">
        <v>41.75</v>
      </c>
      <c r="D377" s="614"/>
      <c r="E377" s="499">
        <v>19400</v>
      </c>
      <c r="F377" s="498">
        <f t="shared" si="14"/>
        <v>7678</v>
      </c>
      <c r="G377" s="581">
        <f t="shared" si="13"/>
        <v>5576</v>
      </c>
      <c r="H377" s="499">
        <v>95</v>
      </c>
    </row>
    <row r="378" spans="1:8" x14ac:dyDescent="0.2">
      <c r="A378" s="579">
        <v>377</v>
      </c>
      <c r="B378" s="496"/>
      <c r="C378" s="505">
        <v>41.75</v>
      </c>
      <c r="D378" s="614"/>
      <c r="E378" s="499">
        <v>19400</v>
      </c>
      <c r="F378" s="498">
        <f t="shared" si="14"/>
        <v>7678</v>
      </c>
      <c r="G378" s="581">
        <f t="shared" si="13"/>
        <v>5576</v>
      </c>
      <c r="H378" s="499">
        <v>95</v>
      </c>
    </row>
    <row r="379" spans="1:8" x14ac:dyDescent="0.2">
      <c r="A379" s="579">
        <v>378</v>
      </c>
      <c r="B379" s="496"/>
      <c r="C379" s="505">
        <v>41.75</v>
      </c>
      <c r="D379" s="614"/>
      <c r="E379" s="499">
        <v>19400</v>
      </c>
      <c r="F379" s="498">
        <f t="shared" si="14"/>
        <v>7678</v>
      </c>
      <c r="G379" s="581">
        <f t="shared" si="13"/>
        <v>5576</v>
      </c>
      <c r="H379" s="499">
        <v>95</v>
      </c>
    </row>
    <row r="380" spans="1:8" x14ac:dyDescent="0.2">
      <c r="A380" s="579">
        <v>379</v>
      </c>
      <c r="B380" s="496"/>
      <c r="C380" s="505">
        <v>41.75</v>
      </c>
      <c r="D380" s="614"/>
      <c r="E380" s="499">
        <v>19400</v>
      </c>
      <c r="F380" s="498">
        <f t="shared" si="14"/>
        <v>7678</v>
      </c>
      <c r="G380" s="581">
        <f t="shared" si="13"/>
        <v>5576</v>
      </c>
      <c r="H380" s="499">
        <v>95</v>
      </c>
    </row>
    <row r="381" spans="1:8" x14ac:dyDescent="0.2">
      <c r="A381" s="579">
        <v>380</v>
      </c>
      <c r="B381" s="496"/>
      <c r="C381" s="505">
        <v>41.75</v>
      </c>
      <c r="D381" s="614"/>
      <c r="E381" s="499">
        <v>19400</v>
      </c>
      <c r="F381" s="498">
        <f t="shared" si="14"/>
        <v>7678</v>
      </c>
      <c r="G381" s="581">
        <f t="shared" si="13"/>
        <v>5576</v>
      </c>
      <c r="H381" s="499">
        <v>95</v>
      </c>
    </row>
    <row r="382" spans="1:8" x14ac:dyDescent="0.2">
      <c r="A382" s="579">
        <v>381</v>
      </c>
      <c r="B382" s="496"/>
      <c r="C382" s="505">
        <v>41.75</v>
      </c>
      <c r="D382" s="614"/>
      <c r="E382" s="499">
        <v>19400</v>
      </c>
      <c r="F382" s="498">
        <f t="shared" si="14"/>
        <v>7678</v>
      </c>
      <c r="G382" s="581">
        <f t="shared" si="13"/>
        <v>5576</v>
      </c>
      <c r="H382" s="499">
        <v>95</v>
      </c>
    </row>
    <row r="383" spans="1:8" x14ac:dyDescent="0.2">
      <c r="A383" s="579">
        <v>382</v>
      </c>
      <c r="B383" s="496"/>
      <c r="C383" s="505">
        <v>41.75</v>
      </c>
      <c r="D383" s="614"/>
      <c r="E383" s="499">
        <v>19400</v>
      </c>
      <c r="F383" s="498">
        <f t="shared" si="14"/>
        <v>7678</v>
      </c>
      <c r="G383" s="581">
        <f t="shared" si="13"/>
        <v>5576</v>
      </c>
      <c r="H383" s="499">
        <v>95</v>
      </c>
    </row>
    <row r="384" spans="1:8" x14ac:dyDescent="0.2">
      <c r="A384" s="579">
        <v>383</v>
      </c>
      <c r="B384" s="496"/>
      <c r="C384" s="505">
        <v>41.75</v>
      </c>
      <c r="D384" s="614"/>
      <c r="E384" s="499">
        <v>19400</v>
      </c>
      <c r="F384" s="498">
        <f t="shared" si="14"/>
        <v>7678</v>
      </c>
      <c r="G384" s="581">
        <f t="shared" si="13"/>
        <v>5576</v>
      </c>
      <c r="H384" s="499">
        <v>95</v>
      </c>
    </row>
    <row r="385" spans="1:8" x14ac:dyDescent="0.2">
      <c r="A385" s="579">
        <v>384</v>
      </c>
      <c r="B385" s="496"/>
      <c r="C385" s="505">
        <v>41.75</v>
      </c>
      <c r="D385" s="614"/>
      <c r="E385" s="499">
        <v>19400</v>
      </c>
      <c r="F385" s="498">
        <f t="shared" si="14"/>
        <v>7678</v>
      </c>
      <c r="G385" s="581">
        <f t="shared" si="13"/>
        <v>5576</v>
      </c>
      <c r="H385" s="499">
        <v>95</v>
      </c>
    </row>
    <row r="386" spans="1:8" x14ac:dyDescent="0.2">
      <c r="A386" s="579">
        <v>385</v>
      </c>
      <c r="B386" s="496"/>
      <c r="C386" s="505">
        <v>41.75</v>
      </c>
      <c r="D386" s="614"/>
      <c r="E386" s="499">
        <v>19400</v>
      </c>
      <c r="F386" s="498">
        <f t="shared" si="14"/>
        <v>7678</v>
      </c>
      <c r="G386" s="581">
        <f t="shared" si="13"/>
        <v>5576</v>
      </c>
      <c r="H386" s="499">
        <v>95</v>
      </c>
    </row>
    <row r="387" spans="1:8" x14ac:dyDescent="0.2">
      <c r="A387" s="579">
        <v>386</v>
      </c>
      <c r="B387" s="496"/>
      <c r="C387" s="505">
        <v>41.75</v>
      </c>
      <c r="D387" s="614"/>
      <c r="E387" s="499">
        <v>19400</v>
      </c>
      <c r="F387" s="498">
        <f t="shared" si="14"/>
        <v>7678</v>
      </c>
      <c r="G387" s="581">
        <f t="shared" si="13"/>
        <v>5576</v>
      </c>
      <c r="H387" s="499">
        <v>95</v>
      </c>
    </row>
    <row r="388" spans="1:8" x14ac:dyDescent="0.2">
      <c r="A388" s="579">
        <v>387</v>
      </c>
      <c r="B388" s="496"/>
      <c r="C388" s="505">
        <v>41.75</v>
      </c>
      <c r="D388" s="614"/>
      <c r="E388" s="499">
        <v>19400</v>
      </c>
      <c r="F388" s="498">
        <f t="shared" si="14"/>
        <v>7678</v>
      </c>
      <c r="G388" s="581">
        <f t="shared" si="13"/>
        <v>5576</v>
      </c>
      <c r="H388" s="499">
        <v>95</v>
      </c>
    </row>
    <row r="389" spans="1:8" x14ac:dyDescent="0.2">
      <c r="A389" s="579">
        <v>388</v>
      </c>
      <c r="B389" s="496"/>
      <c r="C389" s="505">
        <v>41.75</v>
      </c>
      <c r="D389" s="614"/>
      <c r="E389" s="499">
        <v>19400</v>
      </c>
      <c r="F389" s="498">
        <f t="shared" si="14"/>
        <v>7678</v>
      </c>
      <c r="G389" s="581">
        <f t="shared" si="13"/>
        <v>5576</v>
      </c>
      <c r="H389" s="499">
        <v>95</v>
      </c>
    </row>
    <row r="390" spans="1:8" x14ac:dyDescent="0.2">
      <c r="A390" s="579">
        <v>389</v>
      </c>
      <c r="B390" s="496"/>
      <c r="C390" s="505">
        <v>41.75</v>
      </c>
      <c r="D390" s="614"/>
      <c r="E390" s="499">
        <v>19400</v>
      </c>
      <c r="F390" s="498">
        <f t="shared" si="14"/>
        <v>7678</v>
      </c>
      <c r="G390" s="581">
        <f t="shared" si="13"/>
        <v>5576</v>
      </c>
      <c r="H390" s="499">
        <v>95</v>
      </c>
    </row>
    <row r="391" spans="1:8" x14ac:dyDescent="0.2">
      <c r="A391" s="579">
        <v>390</v>
      </c>
      <c r="B391" s="496"/>
      <c r="C391" s="505">
        <v>41.75</v>
      </c>
      <c r="D391" s="614"/>
      <c r="E391" s="499">
        <v>19400</v>
      </c>
      <c r="F391" s="498">
        <f t="shared" si="14"/>
        <v>7678</v>
      </c>
      <c r="G391" s="581">
        <f t="shared" si="13"/>
        <v>5576</v>
      </c>
      <c r="H391" s="499">
        <v>95</v>
      </c>
    </row>
    <row r="392" spans="1:8" x14ac:dyDescent="0.2">
      <c r="A392" s="579">
        <v>391</v>
      </c>
      <c r="B392" s="496"/>
      <c r="C392" s="505">
        <v>41.75</v>
      </c>
      <c r="D392" s="614"/>
      <c r="E392" s="499">
        <v>19400</v>
      </c>
      <c r="F392" s="498">
        <f t="shared" si="14"/>
        <v>7678</v>
      </c>
      <c r="G392" s="581">
        <f t="shared" si="13"/>
        <v>5576</v>
      </c>
      <c r="H392" s="499">
        <v>95</v>
      </c>
    </row>
    <row r="393" spans="1:8" x14ac:dyDescent="0.2">
      <c r="A393" s="579">
        <v>392</v>
      </c>
      <c r="B393" s="496"/>
      <c r="C393" s="505">
        <v>41.75</v>
      </c>
      <c r="D393" s="614"/>
      <c r="E393" s="499">
        <v>19400</v>
      </c>
      <c r="F393" s="498">
        <f t="shared" si="14"/>
        <v>7678</v>
      </c>
      <c r="G393" s="581">
        <f t="shared" si="13"/>
        <v>5576</v>
      </c>
      <c r="H393" s="499">
        <v>95</v>
      </c>
    </row>
    <row r="394" spans="1:8" x14ac:dyDescent="0.2">
      <c r="A394" s="579">
        <v>393</v>
      </c>
      <c r="B394" s="496"/>
      <c r="C394" s="505">
        <v>41.75</v>
      </c>
      <c r="D394" s="614"/>
      <c r="E394" s="499">
        <v>19400</v>
      </c>
      <c r="F394" s="498">
        <f t="shared" si="14"/>
        <v>7678</v>
      </c>
      <c r="G394" s="581">
        <f t="shared" si="13"/>
        <v>5576</v>
      </c>
      <c r="H394" s="499">
        <v>95</v>
      </c>
    </row>
    <row r="395" spans="1:8" x14ac:dyDescent="0.2">
      <c r="A395" s="579">
        <v>394</v>
      </c>
      <c r="B395" s="496"/>
      <c r="C395" s="505">
        <v>41.75</v>
      </c>
      <c r="D395" s="614"/>
      <c r="E395" s="499">
        <v>19400</v>
      </c>
      <c r="F395" s="498">
        <f t="shared" si="14"/>
        <v>7678</v>
      </c>
      <c r="G395" s="581">
        <f t="shared" si="13"/>
        <v>5576</v>
      </c>
      <c r="H395" s="499">
        <v>95</v>
      </c>
    </row>
    <row r="396" spans="1:8" x14ac:dyDescent="0.2">
      <c r="A396" s="579">
        <v>395</v>
      </c>
      <c r="B396" s="496"/>
      <c r="C396" s="505">
        <v>41.75</v>
      </c>
      <c r="D396" s="614"/>
      <c r="E396" s="499">
        <v>19400</v>
      </c>
      <c r="F396" s="498">
        <f t="shared" si="14"/>
        <v>7678</v>
      </c>
      <c r="G396" s="581">
        <f t="shared" si="13"/>
        <v>5576</v>
      </c>
      <c r="H396" s="499">
        <v>95</v>
      </c>
    </row>
    <row r="397" spans="1:8" x14ac:dyDescent="0.2">
      <c r="A397" s="579">
        <v>396</v>
      </c>
      <c r="B397" s="496"/>
      <c r="C397" s="505">
        <v>41.75</v>
      </c>
      <c r="D397" s="614"/>
      <c r="E397" s="499">
        <v>19400</v>
      </c>
      <c r="F397" s="498">
        <f t="shared" si="14"/>
        <v>7678</v>
      </c>
      <c r="G397" s="581">
        <f t="shared" ref="G397:G428" si="15">ROUND(12*(1/C397*E397),0)</f>
        <v>5576</v>
      </c>
      <c r="H397" s="499">
        <v>95</v>
      </c>
    </row>
    <row r="398" spans="1:8" x14ac:dyDescent="0.2">
      <c r="A398" s="579">
        <v>397</v>
      </c>
      <c r="B398" s="496"/>
      <c r="C398" s="505">
        <v>41.75</v>
      </c>
      <c r="D398" s="614"/>
      <c r="E398" s="499">
        <v>19400</v>
      </c>
      <c r="F398" s="498">
        <f t="shared" ref="F398:F428" si="16">ROUND(12*1.36*(1/C398*E398)+H398,0)</f>
        <v>7678</v>
      </c>
      <c r="G398" s="581">
        <f t="shared" si="15"/>
        <v>5576</v>
      </c>
      <c r="H398" s="499">
        <v>95</v>
      </c>
    </row>
    <row r="399" spans="1:8" x14ac:dyDescent="0.2">
      <c r="A399" s="579">
        <v>398</v>
      </c>
      <c r="B399" s="496"/>
      <c r="C399" s="505">
        <v>41.75</v>
      </c>
      <c r="D399" s="614"/>
      <c r="E399" s="499">
        <v>19400</v>
      </c>
      <c r="F399" s="498">
        <f t="shared" si="16"/>
        <v>7678</v>
      </c>
      <c r="G399" s="581">
        <f t="shared" si="15"/>
        <v>5576</v>
      </c>
      <c r="H399" s="499">
        <v>95</v>
      </c>
    </row>
    <row r="400" spans="1:8" x14ac:dyDescent="0.2">
      <c r="A400" s="579">
        <v>399</v>
      </c>
      <c r="B400" s="496"/>
      <c r="C400" s="505">
        <v>41.75</v>
      </c>
      <c r="D400" s="614"/>
      <c r="E400" s="499">
        <v>19400</v>
      </c>
      <c r="F400" s="498">
        <f t="shared" si="16"/>
        <v>7678</v>
      </c>
      <c r="G400" s="581">
        <f t="shared" si="15"/>
        <v>5576</v>
      </c>
      <c r="H400" s="499">
        <v>95</v>
      </c>
    </row>
    <row r="401" spans="1:8" x14ac:dyDescent="0.2">
      <c r="A401" s="579">
        <v>400</v>
      </c>
      <c r="B401" s="496"/>
      <c r="C401" s="505">
        <v>41.75</v>
      </c>
      <c r="D401" s="614"/>
      <c r="E401" s="499">
        <v>19400</v>
      </c>
      <c r="F401" s="498">
        <f t="shared" si="16"/>
        <v>7678</v>
      </c>
      <c r="G401" s="581">
        <f t="shared" si="15"/>
        <v>5576</v>
      </c>
      <c r="H401" s="499">
        <v>95</v>
      </c>
    </row>
    <row r="402" spans="1:8" x14ac:dyDescent="0.2">
      <c r="A402" s="579">
        <v>401</v>
      </c>
      <c r="B402" s="496"/>
      <c r="C402" s="505">
        <v>41.75</v>
      </c>
      <c r="D402" s="614"/>
      <c r="E402" s="499">
        <v>19400</v>
      </c>
      <c r="F402" s="498">
        <f t="shared" si="16"/>
        <v>7678</v>
      </c>
      <c r="G402" s="581">
        <f t="shared" si="15"/>
        <v>5576</v>
      </c>
      <c r="H402" s="499">
        <v>95</v>
      </c>
    </row>
    <row r="403" spans="1:8" x14ac:dyDescent="0.2">
      <c r="A403" s="579">
        <v>402</v>
      </c>
      <c r="B403" s="496"/>
      <c r="C403" s="505">
        <v>41.75</v>
      </c>
      <c r="D403" s="614"/>
      <c r="E403" s="499">
        <v>19400</v>
      </c>
      <c r="F403" s="498">
        <f t="shared" si="16"/>
        <v>7678</v>
      </c>
      <c r="G403" s="581">
        <f t="shared" si="15"/>
        <v>5576</v>
      </c>
      <c r="H403" s="499">
        <v>95</v>
      </c>
    </row>
    <row r="404" spans="1:8" x14ac:dyDescent="0.2">
      <c r="A404" s="579">
        <v>403</v>
      </c>
      <c r="B404" s="496"/>
      <c r="C404" s="505">
        <v>41.75</v>
      </c>
      <c r="D404" s="614"/>
      <c r="E404" s="499">
        <v>19400</v>
      </c>
      <c r="F404" s="498">
        <f t="shared" si="16"/>
        <v>7678</v>
      </c>
      <c r="G404" s="581">
        <f t="shared" si="15"/>
        <v>5576</v>
      </c>
      <c r="H404" s="499">
        <v>95</v>
      </c>
    </row>
    <row r="405" spans="1:8" x14ac:dyDescent="0.2">
      <c r="A405" s="579">
        <v>404</v>
      </c>
      <c r="B405" s="496"/>
      <c r="C405" s="505">
        <v>41.75</v>
      </c>
      <c r="D405" s="614"/>
      <c r="E405" s="499">
        <v>19400</v>
      </c>
      <c r="F405" s="498">
        <f t="shared" si="16"/>
        <v>7678</v>
      </c>
      <c r="G405" s="581">
        <f t="shared" si="15"/>
        <v>5576</v>
      </c>
      <c r="H405" s="499">
        <v>95</v>
      </c>
    </row>
    <row r="406" spans="1:8" x14ac:dyDescent="0.2">
      <c r="A406" s="579">
        <v>405</v>
      </c>
      <c r="B406" s="496"/>
      <c r="C406" s="505">
        <v>41.75</v>
      </c>
      <c r="D406" s="614"/>
      <c r="E406" s="499">
        <v>19400</v>
      </c>
      <c r="F406" s="498">
        <f t="shared" si="16"/>
        <v>7678</v>
      </c>
      <c r="G406" s="581">
        <f t="shared" si="15"/>
        <v>5576</v>
      </c>
      <c r="H406" s="499">
        <v>95</v>
      </c>
    </row>
    <row r="407" spans="1:8" x14ac:dyDescent="0.2">
      <c r="A407" s="579">
        <v>406</v>
      </c>
      <c r="B407" s="496"/>
      <c r="C407" s="505">
        <v>41.75</v>
      </c>
      <c r="D407" s="614"/>
      <c r="E407" s="499">
        <v>19400</v>
      </c>
      <c r="F407" s="498">
        <f t="shared" si="16"/>
        <v>7678</v>
      </c>
      <c r="G407" s="581">
        <f t="shared" si="15"/>
        <v>5576</v>
      </c>
      <c r="H407" s="499">
        <v>95</v>
      </c>
    </row>
    <row r="408" spans="1:8" x14ac:dyDescent="0.2">
      <c r="A408" s="579">
        <v>407</v>
      </c>
      <c r="B408" s="496"/>
      <c r="C408" s="505">
        <v>41.75</v>
      </c>
      <c r="D408" s="614"/>
      <c r="E408" s="499">
        <v>19400</v>
      </c>
      <c r="F408" s="498">
        <f t="shared" si="16"/>
        <v>7678</v>
      </c>
      <c r="G408" s="581">
        <f t="shared" si="15"/>
        <v>5576</v>
      </c>
      <c r="H408" s="499">
        <v>95</v>
      </c>
    </row>
    <row r="409" spans="1:8" x14ac:dyDescent="0.2">
      <c r="A409" s="579">
        <v>408</v>
      </c>
      <c r="B409" s="496"/>
      <c r="C409" s="505">
        <v>41.75</v>
      </c>
      <c r="D409" s="614"/>
      <c r="E409" s="499">
        <v>19400</v>
      </c>
      <c r="F409" s="498">
        <f t="shared" si="16"/>
        <v>7678</v>
      </c>
      <c r="G409" s="581">
        <f t="shared" si="15"/>
        <v>5576</v>
      </c>
      <c r="H409" s="499">
        <v>95</v>
      </c>
    </row>
    <row r="410" spans="1:8" x14ac:dyDescent="0.2">
      <c r="A410" s="579">
        <v>409</v>
      </c>
      <c r="B410" s="496"/>
      <c r="C410" s="505">
        <v>41.75</v>
      </c>
      <c r="D410" s="614"/>
      <c r="E410" s="499">
        <v>19400</v>
      </c>
      <c r="F410" s="498">
        <f t="shared" si="16"/>
        <v>7678</v>
      </c>
      <c r="G410" s="581">
        <f t="shared" si="15"/>
        <v>5576</v>
      </c>
      <c r="H410" s="499">
        <v>95</v>
      </c>
    </row>
    <row r="411" spans="1:8" x14ac:dyDescent="0.2">
      <c r="A411" s="579">
        <v>410</v>
      </c>
      <c r="B411" s="496"/>
      <c r="C411" s="505">
        <v>41.75</v>
      </c>
      <c r="D411" s="614"/>
      <c r="E411" s="499">
        <v>19400</v>
      </c>
      <c r="F411" s="498">
        <f t="shared" si="16"/>
        <v>7678</v>
      </c>
      <c r="G411" s="581">
        <f t="shared" si="15"/>
        <v>5576</v>
      </c>
      <c r="H411" s="499">
        <v>95</v>
      </c>
    </row>
    <row r="412" spans="1:8" x14ac:dyDescent="0.2">
      <c r="A412" s="579">
        <v>411</v>
      </c>
      <c r="B412" s="496"/>
      <c r="C412" s="505">
        <v>41.75</v>
      </c>
      <c r="D412" s="614"/>
      <c r="E412" s="499">
        <v>19400</v>
      </c>
      <c r="F412" s="498">
        <f t="shared" si="16"/>
        <v>7678</v>
      </c>
      <c r="G412" s="581">
        <f t="shared" si="15"/>
        <v>5576</v>
      </c>
      <c r="H412" s="499">
        <v>95</v>
      </c>
    </row>
    <row r="413" spans="1:8" x14ac:dyDescent="0.2">
      <c r="A413" s="579">
        <v>412</v>
      </c>
      <c r="B413" s="496"/>
      <c r="C413" s="505">
        <v>41.75</v>
      </c>
      <c r="D413" s="614"/>
      <c r="E413" s="499">
        <v>19400</v>
      </c>
      <c r="F413" s="498">
        <f t="shared" si="16"/>
        <v>7678</v>
      </c>
      <c r="G413" s="581">
        <f t="shared" si="15"/>
        <v>5576</v>
      </c>
      <c r="H413" s="499">
        <v>95</v>
      </c>
    </row>
    <row r="414" spans="1:8" x14ac:dyDescent="0.2">
      <c r="A414" s="579">
        <v>413</v>
      </c>
      <c r="B414" s="496"/>
      <c r="C414" s="505">
        <v>41.75</v>
      </c>
      <c r="D414" s="614"/>
      <c r="E414" s="499">
        <v>19400</v>
      </c>
      <c r="F414" s="498">
        <f t="shared" si="16"/>
        <v>7678</v>
      </c>
      <c r="G414" s="581">
        <f t="shared" si="15"/>
        <v>5576</v>
      </c>
      <c r="H414" s="499">
        <v>95</v>
      </c>
    </row>
    <row r="415" spans="1:8" x14ac:dyDescent="0.2">
      <c r="A415" s="579">
        <v>414</v>
      </c>
      <c r="B415" s="496"/>
      <c r="C415" s="505">
        <v>41.75</v>
      </c>
      <c r="D415" s="614"/>
      <c r="E415" s="499">
        <v>19400</v>
      </c>
      <c r="F415" s="498">
        <f t="shared" si="16"/>
        <v>7678</v>
      </c>
      <c r="G415" s="581">
        <f t="shared" si="15"/>
        <v>5576</v>
      </c>
      <c r="H415" s="499">
        <v>95</v>
      </c>
    </row>
    <row r="416" spans="1:8" x14ac:dyDescent="0.2">
      <c r="A416" s="579">
        <v>415</v>
      </c>
      <c r="B416" s="496"/>
      <c r="C416" s="505">
        <v>41.75</v>
      </c>
      <c r="D416" s="614"/>
      <c r="E416" s="499">
        <v>19400</v>
      </c>
      <c r="F416" s="498">
        <f t="shared" si="16"/>
        <v>7678</v>
      </c>
      <c r="G416" s="581">
        <f t="shared" si="15"/>
        <v>5576</v>
      </c>
      <c r="H416" s="499">
        <v>95</v>
      </c>
    </row>
    <row r="417" spans="1:8" x14ac:dyDescent="0.2">
      <c r="A417" s="579">
        <v>416</v>
      </c>
      <c r="B417" s="496"/>
      <c r="C417" s="505">
        <v>41.75</v>
      </c>
      <c r="D417" s="614"/>
      <c r="E417" s="499">
        <v>19400</v>
      </c>
      <c r="F417" s="498">
        <f t="shared" si="16"/>
        <v>7678</v>
      </c>
      <c r="G417" s="581">
        <f t="shared" si="15"/>
        <v>5576</v>
      </c>
      <c r="H417" s="499">
        <v>95</v>
      </c>
    </row>
    <row r="418" spans="1:8" x14ac:dyDescent="0.2">
      <c r="A418" s="579">
        <v>417</v>
      </c>
      <c r="B418" s="496"/>
      <c r="C418" s="505">
        <v>41.75</v>
      </c>
      <c r="D418" s="614"/>
      <c r="E418" s="499">
        <v>19400</v>
      </c>
      <c r="F418" s="498">
        <f t="shared" si="16"/>
        <v>7678</v>
      </c>
      <c r="G418" s="581">
        <f t="shared" si="15"/>
        <v>5576</v>
      </c>
      <c r="H418" s="499">
        <v>95</v>
      </c>
    </row>
    <row r="419" spans="1:8" x14ac:dyDescent="0.2">
      <c r="A419" s="579">
        <v>418</v>
      </c>
      <c r="B419" s="496"/>
      <c r="C419" s="505">
        <v>41.75</v>
      </c>
      <c r="D419" s="614"/>
      <c r="E419" s="499">
        <v>19400</v>
      </c>
      <c r="F419" s="498">
        <f t="shared" si="16"/>
        <v>7678</v>
      </c>
      <c r="G419" s="581">
        <f t="shared" si="15"/>
        <v>5576</v>
      </c>
      <c r="H419" s="499">
        <v>95</v>
      </c>
    </row>
    <row r="420" spans="1:8" x14ac:dyDescent="0.2">
      <c r="A420" s="579">
        <v>419</v>
      </c>
      <c r="B420" s="496"/>
      <c r="C420" s="505">
        <v>41.75</v>
      </c>
      <c r="D420" s="614"/>
      <c r="E420" s="499">
        <v>19400</v>
      </c>
      <c r="F420" s="498">
        <f t="shared" si="16"/>
        <v>7678</v>
      </c>
      <c r="G420" s="581">
        <f t="shared" si="15"/>
        <v>5576</v>
      </c>
      <c r="H420" s="499">
        <v>95</v>
      </c>
    </row>
    <row r="421" spans="1:8" x14ac:dyDescent="0.2">
      <c r="A421" s="579">
        <v>420</v>
      </c>
      <c r="B421" s="496"/>
      <c r="C421" s="505">
        <v>41.75</v>
      </c>
      <c r="D421" s="614"/>
      <c r="E421" s="499">
        <v>19400</v>
      </c>
      <c r="F421" s="498">
        <f t="shared" si="16"/>
        <v>7678</v>
      </c>
      <c r="G421" s="581">
        <f t="shared" si="15"/>
        <v>5576</v>
      </c>
      <c r="H421" s="499">
        <v>95</v>
      </c>
    </row>
    <row r="422" spans="1:8" x14ac:dyDescent="0.2">
      <c r="A422" s="579">
        <v>421</v>
      </c>
      <c r="B422" s="496"/>
      <c r="C422" s="505">
        <v>41.75</v>
      </c>
      <c r="D422" s="614"/>
      <c r="E422" s="499">
        <v>19400</v>
      </c>
      <c r="F422" s="498">
        <f t="shared" si="16"/>
        <v>7678</v>
      </c>
      <c r="G422" s="581">
        <f t="shared" si="15"/>
        <v>5576</v>
      </c>
      <c r="H422" s="499">
        <v>95</v>
      </c>
    </row>
    <row r="423" spans="1:8" x14ac:dyDescent="0.2">
      <c r="A423" s="579">
        <v>422</v>
      </c>
      <c r="B423" s="496"/>
      <c r="C423" s="505">
        <v>41.75</v>
      </c>
      <c r="D423" s="614"/>
      <c r="E423" s="499">
        <v>19400</v>
      </c>
      <c r="F423" s="498">
        <f t="shared" si="16"/>
        <v>7678</v>
      </c>
      <c r="G423" s="581">
        <f t="shared" si="15"/>
        <v>5576</v>
      </c>
      <c r="H423" s="499">
        <v>95</v>
      </c>
    </row>
    <row r="424" spans="1:8" x14ac:dyDescent="0.2">
      <c r="A424" s="579">
        <v>423</v>
      </c>
      <c r="B424" s="496"/>
      <c r="C424" s="505">
        <v>41.75</v>
      </c>
      <c r="D424" s="614"/>
      <c r="E424" s="499">
        <v>19400</v>
      </c>
      <c r="F424" s="498">
        <f t="shared" si="16"/>
        <v>7678</v>
      </c>
      <c r="G424" s="581">
        <f t="shared" si="15"/>
        <v>5576</v>
      </c>
      <c r="H424" s="499">
        <v>95</v>
      </c>
    </row>
    <row r="425" spans="1:8" x14ac:dyDescent="0.2">
      <c r="A425" s="579">
        <v>424</v>
      </c>
      <c r="B425" s="496"/>
      <c r="C425" s="505">
        <v>41.75</v>
      </c>
      <c r="D425" s="614"/>
      <c r="E425" s="499">
        <v>19400</v>
      </c>
      <c r="F425" s="498">
        <f t="shared" si="16"/>
        <v>7678</v>
      </c>
      <c r="G425" s="581">
        <f t="shared" si="15"/>
        <v>5576</v>
      </c>
      <c r="H425" s="499">
        <v>95</v>
      </c>
    </row>
    <row r="426" spans="1:8" x14ac:dyDescent="0.2">
      <c r="A426" s="579">
        <v>425</v>
      </c>
      <c r="B426" s="496"/>
      <c r="C426" s="505">
        <v>41.75</v>
      </c>
      <c r="D426" s="614"/>
      <c r="E426" s="499">
        <v>19400</v>
      </c>
      <c r="F426" s="498">
        <f t="shared" si="16"/>
        <v>7678</v>
      </c>
      <c r="G426" s="581">
        <f t="shared" si="15"/>
        <v>5576</v>
      </c>
      <c r="H426" s="499">
        <v>95</v>
      </c>
    </row>
    <row r="427" spans="1:8" x14ac:dyDescent="0.2">
      <c r="A427" s="579">
        <v>426</v>
      </c>
      <c r="B427" s="496"/>
      <c r="C427" s="505">
        <v>41.75</v>
      </c>
      <c r="D427" s="614"/>
      <c r="E427" s="499">
        <v>19400</v>
      </c>
      <c r="F427" s="498">
        <f t="shared" si="16"/>
        <v>7678</v>
      </c>
      <c r="G427" s="581">
        <f t="shared" si="15"/>
        <v>5576</v>
      </c>
      <c r="H427" s="499">
        <v>95</v>
      </c>
    </row>
    <row r="428" spans="1:8" ht="13.5" thickBot="1" x14ac:dyDescent="0.25">
      <c r="A428" s="506">
        <v>427</v>
      </c>
      <c r="B428" s="507"/>
      <c r="C428" s="508">
        <v>41.75</v>
      </c>
      <c r="D428" s="616"/>
      <c r="E428" s="510">
        <v>19400</v>
      </c>
      <c r="F428" s="509">
        <f t="shared" si="16"/>
        <v>7678</v>
      </c>
      <c r="G428" s="511">
        <f t="shared" si="15"/>
        <v>5576</v>
      </c>
      <c r="H428" s="510">
        <v>95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fitToHeight="28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3"/>
  <sheetViews>
    <sheetView workbookViewId="0">
      <pane ySplit="12" topLeftCell="A13" activePane="bottomLeft" state="frozenSplit"/>
      <selection activeCell="J36" sqref="J36"/>
      <selection pane="bottomLeft" activeCell="A13" sqref="A13:XFD13"/>
    </sheetView>
  </sheetViews>
  <sheetFormatPr defaultRowHeight="12.75" x14ac:dyDescent="0.2"/>
  <cols>
    <col min="1" max="1" width="11.6640625" style="399" customWidth="1"/>
    <col min="2" max="2" width="11.1640625" style="399" customWidth="1"/>
    <col min="3" max="3" width="12.6640625" style="399" customWidth="1"/>
    <col min="4" max="4" width="15.6640625" style="399" customWidth="1"/>
    <col min="5" max="5" width="15.83203125" style="399" customWidth="1"/>
    <col min="6" max="6" width="15" style="399" customWidth="1"/>
    <col min="7" max="7" width="15.33203125" style="399" customWidth="1"/>
    <col min="8" max="8" width="12.5" style="399" customWidth="1"/>
    <col min="9" max="9" width="18.83203125" style="399" customWidth="1"/>
    <col min="10" max="16384" width="9.33203125" style="399"/>
  </cols>
  <sheetData>
    <row r="1" spans="1:9" x14ac:dyDescent="0.2">
      <c r="H1" s="399" t="s">
        <v>714</v>
      </c>
    </row>
    <row r="2" spans="1:9" ht="4.5" customHeight="1" x14ac:dyDescent="0.2"/>
    <row r="3" spans="1:9" ht="20.25" x14ac:dyDescent="0.3">
      <c r="A3" s="400" t="s">
        <v>642</v>
      </c>
      <c r="C3" s="401"/>
      <c r="D3" s="401"/>
      <c r="E3" s="401"/>
      <c r="F3" s="402"/>
      <c r="G3" s="402"/>
      <c r="H3" s="403"/>
      <c r="I3" s="403"/>
    </row>
    <row r="4" spans="1:9" ht="15" x14ac:dyDescent="0.25">
      <c r="A4" s="630" t="s">
        <v>715</v>
      </c>
      <c r="B4" s="405"/>
      <c r="C4" s="405"/>
      <c r="D4" s="405"/>
      <c r="E4" s="405"/>
      <c r="F4" s="405"/>
      <c r="G4" s="405"/>
      <c r="I4" s="403"/>
    </row>
    <row r="5" spans="1:9" ht="5.25" customHeight="1" x14ac:dyDescent="0.25">
      <c r="A5" s="630"/>
      <c r="B5" s="405"/>
      <c r="C5" s="405"/>
      <c r="D5" s="405"/>
      <c r="E5" s="405"/>
      <c r="F5" s="405"/>
      <c r="G5" s="405"/>
      <c r="I5" s="403"/>
    </row>
    <row r="6" spans="1:9" ht="15.75" x14ac:dyDescent="0.25">
      <c r="A6" s="406"/>
      <c r="B6" s="407"/>
      <c r="C6" s="408" t="s">
        <v>10</v>
      </c>
      <c r="E6" s="409" t="s">
        <v>11</v>
      </c>
      <c r="I6" s="403"/>
    </row>
    <row r="7" spans="1:9" ht="15.75" x14ac:dyDescent="0.25">
      <c r="A7" s="410" t="s">
        <v>716</v>
      </c>
      <c r="B7" s="407"/>
      <c r="C7" s="411"/>
      <c r="D7" s="412"/>
      <c r="E7" s="411">
        <v>34</v>
      </c>
      <c r="I7" s="403"/>
    </row>
    <row r="8" spans="1:9" ht="15.75" x14ac:dyDescent="0.25">
      <c r="A8" s="410" t="s">
        <v>717</v>
      </c>
      <c r="B8" s="407"/>
      <c r="C8" s="411"/>
      <c r="D8" s="412"/>
      <c r="E8" s="411" t="s">
        <v>135</v>
      </c>
      <c r="I8" s="403"/>
    </row>
    <row r="9" spans="1:9" ht="15.75" x14ac:dyDescent="0.25">
      <c r="A9" s="410"/>
      <c r="B9" s="407"/>
      <c r="C9" s="411"/>
      <c r="D9" s="412"/>
      <c r="E9" s="411"/>
      <c r="I9" s="403"/>
    </row>
    <row r="10" spans="1:9" ht="6" customHeight="1" thickBot="1" x14ac:dyDescent="0.25">
      <c r="A10" s="680"/>
      <c r="B10" s="680"/>
      <c r="C10" s="422"/>
      <c r="D10" s="423"/>
      <c r="E10" s="424"/>
      <c r="F10" s="424"/>
      <c r="G10" s="424"/>
      <c r="I10" s="403"/>
    </row>
    <row r="11" spans="1:9" ht="15.75" x14ac:dyDescent="0.2">
      <c r="A11" s="631"/>
      <c r="B11" s="632" t="s">
        <v>2</v>
      </c>
      <c r="C11" s="633"/>
      <c r="D11" s="632" t="s">
        <v>3</v>
      </c>
      <c r="E11" s="633"/>
      <c r="F11" s="428" t="s">
        <v>4</v>
      </c>
      <c r="G11" s="690"/>
      <c r="H11" s="682"/>
    </row>
    <row r="12" spans="1:9" ht="45.75" thickBot="1" x14ac:dyDescent="0.25">
      <c r="A12" s="634" t="s">
        <v>639</v>
      </c>
      <c r="B12" s="635" t="s">
        <v>10</v>
      </c>
      <c r="C12" s="636" t="s">
        <v>11</v>
      </c>
      <c r="D12" s="637" t="s">
        <v>12</v>
      </c>
      <c r="E12" s="638" t="s">
        <v>640</v>
      </c>
      <c r="F12" s="637" t="s">
        <v>4</v>
      </c>
      <c r="G12" s="434" t="s">
        <v>15</v>
      </c>
      <c r="H12" s="638" t="s">
        <v>16</v>
      </c>
    </row>
    <row r="13" spans="1:9" x14ac:dyDescent="0.2">
      <c r="A13" s="435" t="s">
        <v>718</v>
      </c>
      <c r="B13" s="436"/>
      <c r="C13" s="639">
        <v>34</v>
      </c>
      <c r="D13" s="640"/>
      <c r="E13" s="440">
        <v>19400</v>
      </c>
      <c r="F13" s="438">
        <f>ROUND(12*1.36*(1/C13*E13)+H13,0)</f>
        <v>9407</v>
      </c>
      <c r="G13" s="641">
        <f t="shared" ref="G13:G76" si="0">ROUND(12*(1/C13*E13),0)</f>
        <v>6847</v>
      </c>
      <c r="H13" s="440">
        <v>95</v>
      </c>
    </row>
    <row r="14" spans="1:9" x14ac:dyDescent="0.2">
      <c r="A14" s="642">
        <v>30</v>
      </c>
      <c r="B14" s="442"/>
      <c r="C14" s="643">
        <f>ROUND(10.899*LN(A14)+A14/150-3,2)</f>
        <v>34.270000000000003</v>
      </c>
      <c r="D14" s="644"/>
      <c r="E14" s="445">
        <v>19400</v>
      </c>
      <c r="F14" s="444">
        <f t="shared" ref="F14:F77" si="1">ROUND(12*1.36*(1/C14*E14)+H14,0)</f>
        <v>9334</v>
      </c>
      <c r="G14" s="459">
        <f t="shared" si="0"/>
        <v>6793</v>
      </c>
      <c r="H14" s="445">
        <v>95</v>
      </c>
    </row>
    <row r="15" spans="1:9" x14ac:dyDescent="0.2">
      <c r="A15" s="642">
        <v>31</v>
      </c>
      <c r="B15" s="442"/>
      <c r="C15" s="643">
        <f t="shared" ref="C15:C78" si="2">ROUND(10.899*LN(A15)+A15/150-3,2)</f>
        <v>34.630000000000003</v>
      </c>
      <c r="D15" s="644"/>
      <c r="E15" s="445">
        <v>19400</v>
      </c>
      <c r="F15" s="444">
        <f t="shared" si="1"/>
        <v>9238</v>
      </c>
      <c r="G15" s="459">
        <f t="shared" si="0"/>
        <v>6722</v>
      </c>
      <c r="H15" s="445">
        <v>95</v>
      </c>
    </row>
    <row r="16" spans="1:9" x14ac:dyDescent="0.2">
      <c r="A16" s="642">
        <v>32</v>
      </c>
      <c r="B16" s="442"/>
      <c r="C16" s="643">
        <f t="shared" si="2"/>
        <v>34.99</v>
      </c>
      <c r="D16" s="644"/>
      <c r="E16" s="445">
        <v>19400</v>
      </c>
      <c r="F16" s="444">
        <f t="shared" si="1"/>
        <v>9144</v>
      </c>
      <c r="G16" s="459">
        <f t="shared" si="0"/>
        <v>6653</v>
      </c>
      <c r="H16" s="445">
        <v>95</v>
      </c>
    </row>
    <row r="17" spans="1:8" x14ac:dyDescent="0.2">
      <c r="A17" s="642">
        <v>33</v>
      </c>
      <c r="B17" s="442"/>
      <c r="C17" s="643">
        <f t="shared" si="2"/>
        <v>35.33</v>
      </c>
      <c r="D17" s="644"/>
      <c r="E17" s="445">
        <v>19400</v>
      </c>
      <c r="F17" s="444">
        <f t="shared" si="1"/>
        <v>9056</v>
      </c>
      <c r="G17" s="459">
        <f t="shared" si="0"/>
        <v>6589</v>
      </c>
      <c r="H17" s="445">
        <v>95</v>
      </c>
    </row>
    <row r="18" spans="1:8" x14ac:dyDescent="0.2">
      <c r="A18" s="642">
        <v>34</v>
      </c>
      <c r="B18" s="442"/>
      <c r="C18" s="643">
        <f t="shared" si="2"/>
        <v>35.659999999999997</v>
      </c>
      <c r="D18" s="644"/>
      <c r="E18" s="445">
        <v>19400</v>
      </c>
      <c r="F18" s="444">
        <f t="shared" si="1"/>
        <v>8974</v>
      </c>
      <c r="G18" s="459">
        <f t="shared" si="0"/>
        <v>6528</v>
      </c>
      <c r="H18" s="445">
        <v>95</v>
      </c>
    </row>
    <row r="19" spans="1:8" x14ac:dyDescent="0.2">
      <c r="A19" s="642">
        <v>35</v>
      </c>
      <c r="B19" s="442"/>
      <c r="C19" s="643">
        <f t="shared" si="2"/>
        <v>35.979999999999997</v>
      </c>
      <c r="D19" s="644"/>
      <c r="E19" s="445">
        <v>19400</v>
      </c>
      <c r="F19" s="444">
        <f t="shared" si="1"/>
        <v>8895</v>
      </c>
      <c r="G19" s="459">
        <f t="shared" si="0"/>
        <v>6470</v>
      </c>
      <c r="H19" s="445">
        <v>95</v>
      </c>
    </row>
    <row r="20" spans="1:8" x14ac:dyDescent="0.2">
      <c r="A20" s="642">
        <v>36</v>
      </c>
      <c r="B20" s="442"/>
      <c r="C20" s="643">
        <f t="shared" si="2"/>
        <v>36.299999999999997</v>
      </c>
      <c r="D20" s="644"/>
      <c r="E20" s="445">
        <v>19400</v>
      </c>
      <c r="F20" s="444">
        <f t="shared" si="1"/>
        <v>8817</v>
      </c>
      <c r="G20" s="459">
        <f t="shared" si="0"/>
        <v>6413</v>
      </c>
      <c r="H20" s="445">
        <v>95</v>
      </c>
    </row>
    <row r="21" spans="1:8" x14ac:dyDescent="0.2">
      <c r="A21" s="642">
        <v>37</v>
      </c>
      <c r="B21" s="442"/>
      <c r="C21" s="643">
        <f t="shared" si="2"/>
        <v>36.6</v>
      </c>
      <c r="D21" s="644"/>
      <c r="E21" s="445">
        <v>19400</v>
      </c>
      <c r="F21" s="444">
        <f t="shared" si="1"/>
        <v>8745</v>
      </c>
      <c r="G21" s="459">
        <f t="shared" si="0"/>
        <v>6361</v>
      </c>
      <c r="H21" s="445">
        <v>95</v>
      </c>
    </row>
    <row r="22" spans="1:8" x14ac:dyDescent="0.2">
      <c r="A22" s="642">
        <v>38</v>
      </c>
      <c r="B22" s="442"/>
      <c r="C22" s="643">
        <f t="shared" si="2"/>
        <v>36.9</v>
      </c>
      <c r="D22" s="644"/>
      <c r="E22" s="445">
        <v>19400</v>
      </c>
      <c r="F22" s="444">
        <f t="shared" si="1"/>
        <v>8675</v>
      </c>
      <c r="G22" s="459">
        <f t="shared" si="0"/>
        <v>6309</v>
      </c>
      <c r="H22" s="445">
        <v>95</v>
      </c>
    </row>
    <row r="23" spans="1:8" x14ac:dyDescent="0.2">
      <c r="A23" s="642">
        <v>39</v>
      </c>
      <c r="B23" s="442"/>
      <c r="C23" s="643">
        <f t="shared" si="2"/>
        <v>37.19</v>
      </c>
      <c r="D23" s="644"/>
      <c r="E23" s="445">
        <v>19400</v>
      </c>
      <c r="F23" s="444">
        <f t="shared" si="1"/>
        <v>8608</v>
      </c>
      <c r="G23" s="459">
        <f t="shared" si="0"/>
        <v>6260</v>
      </c>
      <c r="H23" s="445">
        <v>95</v>
      </c>
    </row>
    <row r="24" spans="1:8" x14ac:dyDescent="0.2">
      <c r="A24" s="642">
        <v>40</v>
      </c>
      <c r="B24" s="442"/>
      <c r="C24" s="643">
        <f t="shared" si="2"/>
        <v>37.47</v>
      </c>
      <c r="D24" s="644"/>
      <c r="E24" s="445">
        <v>19400</v>
      </c>
      <c r="F24" s="444">
        <f t="shared" si="1"/>
        <v>8545</v>
      </c>
      <c r="G24" s="459">
        <f t="shared" si="0"/>
        <v>6213</v>
      </c>
      <c r="H24" s="445">
        <v>95</v>
      </c>
    </row>
    <row r="25" spans="1:8" x14ac:dyDescent="0.2">
      <c r="A25" s="642">
        <v>41</v>
      </c>
      <c r="B25" s="442"/>
      <c r="C25" s="643">
        <f t="shared" si="2"/>
        <v>37.75</v>
      </c>
      <c r="D25" s="644"/>
      <c r="E25" s="445">
        <v>19400</v>
      </c>
      <c r="F25" s="444">
        <f t="shared" si="1"/>
        <v>8482</v>
      </c>
      <c r="G25" s="459">
        <f t="shared" si="0"/>
        <v>6167</v>
      </c>
      <c r="H25" s="445">
        <v>95</v>
      </c>
    </row>
    <row r="26" spans="1:8" x14ac:dyDescent="0.2">
      <c r="A26" s="642">
        <v>42</v>
      </c>
      <c r="B26" s="442"/>
      <c r="C26" s="643">
        <f t="shared" si="2"/>
        <v>38.020000000000003</v>
      </c>
      <c r="D26" s="644"/>
      <c r="E26" s="445">
        <v>19400</v>
      </c>
      <c r="F26" s="444">
        <f t="shared" si="1"/>
        <v>8422</v>
      </c>
      <c r="G26" s="459">
        <f t="shared" si="0"/>
        <v>6123</v>
      </c>
      <c r="H26" s="445">
        <v>95</v>
      </c>
    </row>
    <row r="27" spans="1:8" x14ac:dyDescent="0.2">
      <c r="A27" s="642">
        <v>43</v>
      </c>
      <c r="B27" s="442"/>
      <c r="C27" s="643">
        <f t="shared" si="2"/>
        <v>38.28</v>
      </c>
      <c r="D27" s="644"/>
      <c r="E27" s="445">
        <v>19400</v>
      </c>
      <c r="F27" s="444">
        <f t="shared" si="1"/>
        <v>8366</v>
      </c>
      <c r="G27" s="459">
        <f t="shared" si="0"/>
        <v>6082</v>
      </c>
      <c r="H27" s="445">
        <v>95</v>
      </c>
    </row>
    <row r="28" spans="1:8" x14ac:dyDescent="0.2">
      <c r="A28" s="642">
        <v>44</v>
      </c>
      <c r="B28" s="442"/>
      <c r="C28" s="643">
        <f t="shared" si="2"/>
        <v>38.54</v>
      </c>
      <c r="D28" s="644"/>
      <c r="E28" s="445">
        <v>19400</v>
      </c>
      <c r="F28" s="444">
        <f t="shared" si="1"/>
        <v>8310</v>
      </c>
      <c r="G28" s="459">
        <f t="shared" si="0"/>
        <v>6040</v>
      </c>
      <c r="H28" s="445">
        <v>95</v>
      </c>
    </row>
    <row r="29" spans="1:8" x14ac:dyDescent="0.2">
      <c r="A29" s="642">
        <v>45</v>
      </c>
      <c r="B29" s="442"/>
      <c r="C29" s="643">
        <f t="shared" si="2"/>
        <v>38.79</v>
      </c>
      <c r="D29" s="644"/>
      <c r="E29" s="445">
        <v>19400</v>
      </c>
      <c r="F29" s="444">
        <f t="shared" si="1"/>
        <v>8257</v>
      </c>
      <c r="G29" s="459">
        <f t="shared" si="0"/>
        <v>6002</v>
      </c>
      <c r="H29" s="445">
        <v>95</v>
      </c>
    </row>
    <row r="30" spans="1:8" x14ac:dyDescent="0.2">
      <c r="A30" s="642">
        <v>46</v>
      </c>
      <c r="B30" s="442"/>
      <c r="C30" s="643">
        <f t="shared" si="2"/>
        <v>39.04</v>
      </c>
      <c r="D30" s="644"/>
      <c r="E30" s="445">
        <v>19400</v>
      </c>
      <c r="F30" s="444">
        <f t="shared" si="1"/>
        <v>8205</v>
      </c>
      <c r="G30" s="459">
        <f t="shared" si="0"/>
        <v>5963</v>
      </c>
      <c r="H30" s="445">
        <v>95</v>
      </c>
    </row>
    <row r="31" spans="1:8" x14ac:dyDescent="0.2">
      <c r="A31" s="642">
        <v>47</v>
      </c>
      <c r="B31" s="442"/>
      <c r="C31" s="643">
        <f t="shared" si="2"/>
        <v>39.28</v>
      </c>
      <c r="D31" s="644"/>
      <c r="E31" s="445">
        <v>19400</v>
      </c>
      <c r="F31" s="444">
        <f t="shared" si="1"/>
        <v>8155</v>
      </c>
      <c r="G31" s="459">
        <f t="shared" si="0"/>
        <v>5927</v>
      </c>
      <c r="H31" s="445">
        <v>95</v>
      </c>
    </row>
    <row r="32" spans="1:8" x14ac:dyDescent="0.2">
      <c r="A32" s="642">
        <v>48</v>
      </c>
      <c r="B32" s="442"/>
      <c r="C32" s="643">
        <f t="shared" si="2"/>
        <v>39.51</v>
      </c>
      <c r="D32" s="644"/>
      <c r="E32" s="445">
        <v>19400</v>
      </c>
      <c r="F32" s="444">
        <f t="shared" si="1"/>
        <v>8108</v>
      </c>
      <c r="G32" s="459">
        <f t="shared" si="0"/>
        <v>5892</v>
      </c>
      <c r="H32" s="445">
        <v>95</v>
      </c>
    </row>
    <row r="33" spans="1:8" x14ac:dyDescent="0.2">
      <c r="A33" s="642">
        <v>49</v>
      </c>
      <c r="B33" s="442"/>
      <c r="C33" s="643">
        <f t="shared" si="2"/>
        <v>39.74</v>
      </c>
      <c r="D33" s="644"/>
      <c r="E33" s="445">
        <v>19400</v>
      </c>
      <c r="F33" s="444">
        <f t="shared" si="1"/>
        <v>8062</v>
      </c>
      <c r="G33" s="459">
        <f t="shared" si="0"/>
        <v>5858</v>
      </c>
      <c r="H33" s="445">
        <v>95</v>
      </c>
    </row>
    <row r="34" spans="1:8" x14ac:dyDescent="0.2">
      <c r="A34" s="642">
        <v>50</v>
      </c>
      <c r="B34" s="442"/>
      <c r="C34" s="643">
        <f t="shared" si="2"/>
        <v>39.97</v>
      </c>
      <c r="D34" s="644"/>
      <c r="E34" s="445">
        <v>19400</v>
      </c>
      <c r="F34" s="444">
        <f t="shared" si="1"/>
        <v>8016</v>
      </c>
      <c r="G34" s="459">
        <f t="shared" si="0"/>
        <v>5824</v>
      </c>
      <c r="H34" s="445">
        <v>95</v>
      </c>
    </row>
    <row r="35" spans="1:8" x14ac:dyDescent="0.2">
      <c r="A35" s="642">
        <v>51</v>
      </c>
      <c r="B35" s="442"/>
      <c r="C35" s="643">
        <f t="shared" si="2"/>
        <v>40.19</v>
      </c>
      <c r="D35" s="644"/>
      <c r="E35" s="445">
        <v>19400</v>
      </c>
      <c r="F35" s="444">
        <f t="shared" si="1"/>
        <v>7973</v>
      </c>
      <c r="G35" s="459">
        <f t="shared" si="0"/>
        <v>5792</v>
      </c>
      <c r="H35" s="445">
        <v>95</v>
      </c>
    </row>
    <row r="36" spans="1:8" x14ac:dyDescent="0.2">
      <c r="A36" s="642">
        <v>52</v>
      </c>
      <c r="B36" s="442"/>
      <c r="C36" s="643">
        <f t="shared" si="2"/>
        <v>40.409999999999997</v>
      </c>
      <c r="D36" s="644"/>
      <c r="E36" s="445">
        <v>19400</v>
      </c>
      <c r="F36" s="444">
        <f t="shared" si="1"/>
        <v>7930</v>
      </c>
      <c r="G36" s="459">
        <f t="shared" si="0"/>
        <v>5761</v>
      </c>
      <c r="H36" s="445">
        <v>95</v>
      </c>
    </row>
    <row r="37" spans="1:8" x14ac:dyDescent="0.2">
      <c r="A37" s="642">
        <v>53</v>
      </c>
      <c r="B37" s="442"/>
      <c r="C37" s="643">
        <f t="shared" si="2"/>
        <v>40.630000000000003</v>
      </c>
      <c r="D37" s="644"/>
      <c r="E37" s="445">
        <v>19400</v>
      </c>
      <c r="F37" s="444">
        <f t="shared" si="1"/>
        <v>7887</v>
      </c>
      <c r="G37" s="459">
        <f t="shared" si="0"/>
        <v>5730</v>
      </c>
      <c r="H37" s="445">
        <v>95</v>
      </c>
    </row>
    <row r="38" spans="1:8" x14ac:dyDescent="0.2">
      <c r="A38" s="642">
        <v>54</v>
      </c>
      <c r="B38" s="442"/>
      <c r="C38" s="643">
        <f t="shared" si="2"/>
        <v>40.840000000000003</v>
      </c>
      <c r="D38" s="644"/>
      <c r="E38" s="445">
        <v>19400</v>
      </c>
      <c r="F38" s="444">
        <f t="shared" si="1"/>
        <v>7847</v>
      </c>
      <c r="G38" s="459">
        <f t="shared" si="0"/>
        <v>5700</v>
      </c>
      <c r="H38" s="445">
        <v>95</v>
      </c>
    </row>
    <row r="39" spans="1:8" x14ac:dyDescent="0.2">
      <c r="A39" s="642">
        <v>55</v>
      </c>
      <c r="B39" s="442"/>
      <c r="C39" s="643">
        <f t="shared" si="2"/>
        <v>41.04</v>
      </c>
      <c r="D39" s="644"/>
      <c r="E39" s="445">
        <v>19400</v>
      </c>
      <c r="F39" s="444">
        <f t="shared" si="1"/>
        <v>7810</v>
      </c>
      <c r="G39" s="459">
        <f t="shared" si="0"/>
        <v>5673</v>
      </c>
      <c r="H39" s="445">
        <v>95</v>
      </c>
    </row>
    <row r="40" spans="1:8" x14ac:dyDescent="0.2">
      <c r="A40" s="642">
        <v>56</v>
      </c>
      <c r="B40" s="442"/>
      <c r="C40" s="643">
        <f t="shared" si="2"/>
        <v>41.25</v>
      </c>
      <c r="D40" s="644"/>
      <c r="E40" s="445">
        <v>19400</v>
      </c>
      <c r="F40" s="444">
        <f t="shared" si="1"/>
        <v>7770</v>
      </c>
      <c r="G40" s="459">
        <f t="shared" si="0"/>
        <v>5644</v>
      </c>
      <c r="H40" s="445">
        <v>95</v>
      </c>
    </row>
    <row r="41" spans="1:8" x14ac:dyDescent="0.2">
      <c r="A41" s="642">
        <v>57</v>
      </c>
      <c r="B41" s="442"/>
      <c r="C41" s="643">
        <f t="shared" si="2"/>
        <v>41.45</v>
      </c>
      <c r="D41" s="644"/>
      <c r="E41" s="445">
        <v>19400</v>
      </c>
      <c r="F41" s="444">
        <f t="shared" si="1"/>
        <v>7733</v>
      </c>
      <c r="G41" s="459">
        <f t="shared" si="0"/>
        <v>5616</v>
      </c>
      <c r="H41" s="445">
        <v>95</v>
      </c>
    </row>
    <row r="42" spans="1:8" x14ac:dyDescent="0.2">
      <c r="A42" s="642">
        <v>58</v>
      </c>
      <c r="B42" s="442"/>
      <c r="C42" s="643">
        <f t="shared" si="2"/>
        <v>41.64</v>
      </c>
      <c r="D42" s="644"/>
      <c r="E42" s="445">
        <v>19400</v>
      </c>
      <c r="F42" s="444">
        <f t="shared" si="1"/>
        <v>7698</v>
      </c>
      <c r="G42" s="459">
        <f t="shared" si="0"/>
        <v>5591</v>
      </c>
      <c r="H42" s="445">
        <v>95</v>
      </c>
    </row>
    <row r="43" spans="1:8" x14ac:dyDescent="0.2">
      <c r="A43" s="642">
        <v>59</v>
      </c>
      <c r="B43" s="442"/>
      <c r="C43" s="643">
        <f t="shared" si="2"/>
        <v>41.83</v>
      </c>
      <c r="D43" s="644"/>
      <c r="E43" s="445">
        <v>19400</v>
      </c>
      <c r="F43" s="444">
        <f t="shared" si="1"/>
        <v>7664</v>
      </c>
      <c r="G43" s="459">
        <f t="shared" si="0"/>
        <v>5565</v>
      </c>
      <c r="H43" s="445">
        <v>95</v>
      </c>
    </row>
    <row r="44" spans="1:8" x14ac:dyDescent="0.2">
      <c r="A44" s="642">
        <v>60</v>
      </c>
      <c r="B44" s="442"/>
      <c r="C44" s="643">
        <f t="shared" si="2"/>
        <v>42.02</v>
      </c>
      <c r="D44" s="644"/>
      <c r="E44" s="445">
        <v>19400</v>
      </c>
      <c r="F44" s="444">
        <f t="shared" si="1"/>
        <v>7630</v>
      </c>
      <c r="G44" s="459">
        <f t="shared" si="0"/>
        <v>5540</v>
      </c>
      <c r="H44" s="445">
        <v>95</v>
      </c>
    </row>
    <row r="45" spans="1:8" x14ac:dyDescent="0.2">
      <c r="A45" s="642">
        <v>61</v>
      </c>
      <c r="B45" s="442"/>
      <c r="C45" s="643">
        <f t="shared" si="2"/>
        <v>42.21</v>
      </c>
      <c r="D45" s="644"/>
      <c r="E45" s="445">
        <v>19400</v>
      </c>
      <c r="F45" s="444">
        <f t="shared" si="1"/>
        <v>7596</v>
      </c>
      <c r="G45" s="459">
        <f t="shared" si="0"/>
        <v>5515</v>
      </c>
      <c r="H45" s="445">
        <v>95</v>
      </c>
    </row>
    <row r="46" spans="1:8" x14ac:dyDescent="0.2">
      <c r="A46" s="642">
        <v>62</v>
      </c>
      <c r="B46" s="442"/>
      <c r="C46" s="643">
        <f t="shared" si="2"/>
        <v>42.39</v>
      </c>
      <c r="D46" s="644"/>
      <c r="E46" s="445">
        <v>19400</v>
      </c>
      <c r="F46" s="444">
        <f t="shared" si="1"/>
        <v>7564</v>
      </c>
      <c r="G46" s="459">
        <f t="shared" si="0"/>
        <v>5492</v>
      </c>
      <c r="H46" s="445">
        <v>95</v>
      </c>
    </row>
    <row r="47" spans="1:8" x14ac:dyDescent="0.2">
      <c r="A47" s="642">
        <v>63</v>
      </c>
      <c r="B47" s="442"/>
      <c r="C47" s="643">
        <f t="shared" si="2"/>
        <v>42.58</v>
      </c>
      <c r="D47" s="644"/>
      <c r="E47" s="445">
        <v>19400</v>
      </c>
      <c r="F47" s="444">
        <f t="shared" si="1"/>
        <v>7531</v>
      </c>
      <c r="G47" s="459">
        <f t="shared" si="0"/>
        <v>5467</v>
      </c>
      <c r="H47" s="445">
        <v>95</v>
      </c>
    </row>
    <row r="48" spans="1:8" x14ac:dyDescent="0.2">
      <c r="A48" s="642">
        <v>64</v>
      </c>
      <c r="B48" s="442"/>
      <c r="C48" s="643">
        <f t="shared" si="2"/>
        <v>42.75</v>
      </c>
      <c r="D48" s="644"/>
      <c r="E48" s="445">
        <v>19400</v>
      </c>
      <c r="F48" s="444">
        <f t="shared" si="1"/>
        <v>7501</v>
      </c>
      <c r="G48" s="459">
        <f t="shared" si="0"/>
        <v>5446</v>
      </c>
      <c r="H48" s="445">
        <v>95</v>
      </c>
    </row>
    <row r="49" spans="1:8" x14ac:dyDescent="0.2">
      <c r="A49" s="642">
        <v>65</v>
      </c>
      <c r="B49" s="442"/>
      <c r="C49" s="643">
        <f t="shared" si="2"/>
        <v>42.93</v>
      </c>
      <c r="D49" s="644"/>
      <c r="E49" s="445">
        <v>19400</v>
      </c>
      <c r="F49" s="444">
        <f t="shared" si="1"/>
        <v>7470</v>
      </c>
      <c r="G49" s="459">
        <f t="shared" si="0"/>
        <v>5423</v>
      </c>
      <c r="H49" s="445">
        <v>95</v>
      </c>
    </row>
    <row r="50" spans="1:8" x14ac:dyDescent="0.2">
      <c r="A50" s="642">
        <v>66</v>
      </c>
      <c r="B50" s="442"/>
      <c r="C50" s="643">
        <f t="shared" si="2"/>
        <v>43.1</v>
      </c>
      <c r="D50" s="644"/>
      <c r="E50" s="445">
        <v>19400</v>
      </c>
      <c r="F50" s="444">
        <f t="shared" si="1"/>
        <v>7441</v>
      </c>
      <c r="G50" s="459">
        <f t="shared" si="0"/>
        <v>5401</v>
      </c>
      <c r="H50" s="445">
        <v>95</v>
      </c>
    </row>
    <row r="51" spans="1:8" x14ac:dyDescent="0.2">
      <c r="A51" s="642">
        <v>67</v>
      </c>
      <c r="B51" s="442"/>
      <c r="C51" s="643">
        <f t="shared" si="2"/>
        <v>43.27</v>
      </c>
      <c r="D51" s="644"/>
      <c r="E51" s="445">
        <v>19400</v>
      </c>
      <c r="F51" s="444">
        <f t="shared" si="1"/>
        <v>7412</v>
      </c>
      <c r="G51" s="459">
        <f t="shared" si="0"/>
        <v>5380</v>
      </c>
      <c r="H51" s="445">
        <v>95</v>
      </c>
    </row>
    <row r="52" spans="1:8" x14ac:dyDescent="0.2">
      <c r="A52" s="642">
        <v>68</v>
      </c>
      <c r="B52" s="442"/>
      <c r="C52" s="643">
        <f t="shared" si="2"/>
        <v>43.44</v>
      </c>
      <c r="D52" s="644"/>
      <c r="E52" s="445">
        <v>19400</v>
      </c>
      <c r="F52" s="444">
        <f t="shared" si="1"/>
        <v>7383</v>
      </c>
      <c r="G52" s="459">
        <f t="shared" si="0"/>
        <v>5359</v>
      </c>
      <c r="H52" s="445">
        <v>95</v>
      </c>
    </row>
    <row r="53" spans="1:8" x14ac:dyDescent="0.2">
      <c r="A53" s="642">
        <v>69</v>
      </c>
      <c r="B53" s="442"/>
      <c r="C53" s="643">
        <f t="shared" si="2"/>
        <v>43.61</v>
      </c>
      <c r="D53" s="644"/>
      <c r="E53" s="445">
        <v>19400</v>
      </c>
      <c r="F53" s="444">
        <f t="shared" si="1"/>
        <v>7355</v>
      </c>
      <c r="G53" s="459">
        <f t="shared" si="0"/>
        <v>5338</v>
      </c>
      <c r="H53" s="445">
        <v>95</v>
      </c>
    </row>
    <row r="54" spans="1:8" x14ac:dyDescent="0.2">
      <c r="A54" s="642">
        <v>70</v>
      </c>
      <c r="B54" s="442"/>
      <c r="C54" s="643">
        <f t="shared" si="2"/>
        <v>43.77</v>
      </c>
      <c r="D54" s="644"/>
      <c r="E54" s="445">
        <v>19400</v>
      </c>
      <c r="F54" s="444">
        <f t="shared" si="1"/>
        <v>7328</v>
      </c>
      <c r="G54" s="459">
        <f t="shared" si="0"/>
        <v>5319</v>
      </c>
      <c r="H54" s="445">
        <v>95</v>
      </c>
    </row>
    <row r="55" spans="1:8" x14ac:dyDescent="0.2">
      <c r="A55" s="642">
        <v>71</v>
      </c>
      <c r="B55" s="442"/>
      <c r="C55" s="643">
        <f t="shared" si="2"/>
        <v>43.93</v>
      </c>
      <c r="D55" s="644"/>
      <c r="E55" s="445">
        <v>19400</v>
      </c>
      <c r="F55" s="444">
        <f t="shared" si="1"/>
        <v>7302</v>
      </c>
      <c r="G55" s="459">
        <f t="shared" si="0"/>
        <v>5299</v>
      </c>
      <c r="H55" s="445">
        <v>95</v>
      </c>
    </row>
    <row r="56" spans="1:8" x14ac:dyDescent="0.2">
      <c r="A56" s="642">
        <v>72</v>
      </c>
      <c r="B56" s="442"/>
      <c r="C56" s="643">
        <f t="shared" si="2"/>
        <v>44.09</v>
      </c>
      <c r="D56" s="644"/>
      <c r="E56" s="445">
        <v>19400</v>
      </c>
      <c r="F56" s="444">
        <f t="shared" si="1"/>
        <v>7276</v>
      </c>
      <c r="G56" s="459">
        <f t="shared" si="0"/>
        <v>5280</v>
      </c>
      <c r="H56" s="445">
        <v>95</v>
      </c>
    </row>
    <row r="57" spans="1:8" x14ac:dyDescent="0.2">
      <c r="A57" s="642">
        <v>73</v>
      </c>
      <c r="B57" s="442"/>
      <c r="C57" s="643">
        <f t="shared" si="2"/>
        <v>44.25</v>
      </c>
      <c r="D57" s="644"/>
      <c r="E57" s="445">
        <v>19400</v>
      </c>
      <c r="F57" s="444">
        <f t="shared" si="1"/>
        <v>7250</v>
      </c>
      <c r="G57" s="459">
        <f t="shared" si="0"/>
        <v>5261</v>
      </c>
      <c r="H57" s="445">
        <v>95</v>
      </c>
    </row>
    <row r="58" spans="1:8" x14ac:dyDescent="0.2">
      <c r="A58" s="642">
        <v>74</v>
      </c>
      <c r="B58" s="442"/>
      <c r="C58" s="643">
        <f t="shared" si="2"/>
        <v>44.4</v>
      </c>
      <c r="D58" s="644"/>
      <c r="E58" s="445">
        <v>19400</v>
      </c>
      <c r="F58" s="444">
        <f t="shared" si="1"/>
        <v>7226</v>
      </c>
      <c r="G58" s="459">
        <f t="shared" si="0"/>
        <v>5243</v>
      </c>
      <c r="H58" s="445">
        <v>95</v>
      </c>
    </row>
    <row r="59" spans="1:8" x14ac:dyDescent="0.2">
      <c r="A59" s="642">
        <v>75</v>
      </c>
      <c r="B59" s="442"/>
      <c r="C59" s="643">
        <f t="shared" si="2"/>
        <v>44.56</v>
      </c>
      <c r="D59" s="644"/>
      <c r="E59" s="445">
        <v>19400</v>
      </c>
      <c r="F59" s="444">
        <f t="shared" si="1"/>
        <v>7200</v>
      </c>
      <c r="G59" s="459">
        <f t="shared" si="0"/>
        <v>5224</v>
      </c>
      <c r="H59" s="445">
        <v>95</v>
      </c>
    </row>
    <row r="60" spans="1:8" x14ac:dyDescent="0.2">
      <c r="A60" s="642">
        <v>76</v>
      </c>
      <c r="B60" s="442"/>
      <c r="C60" s="643">
        <f t="shared" si="2"/>
        <v>44.71</v>
      </c>
      <c r="D60" s="644"/>
      <c r="E60" s="445">
        <v>19400</v>
      </c>
      <c r="F60" s="444">
        <f t="shared" si="1"/>
        <v>7176</v>
      </c>
      <c r="G60" s="459">
        <f t="shared" si="0"/>
        <v>5207</v>
      </c>
      <c r="H60" s="445">
        <v>95</v>
      </c>
    </row>
    <row r="61" spans="1:8" x14ac:dyDescent="0.2">
      <c r="A61" s="642">
        <v>77</v>
      </c>
      <c r="B61" s="442"/>
      <c r="C61" s="643">
        <f t="shared" si="2"/>
        <v>44.86</v>
      </c>
      <c r="D61" s="644"/>
      <c r="E61" s="445">
        <v>19400</v>
      </c>
      <c r="F61" s="444">
        <f t="shared" si="1"/>
        <v>7153</v>
      </c>
      <c r="G61" s="459">
        <f t="shared" si="0"/>
        <v>5189</v>
      </c>
      <c r="H61" s="445">
        <v>95</v>
      </c>
    </row>
    <row r="62" spans="1:8" x14ac:dyDescent="0.2">
      <c r="A62" s="642">
        <v>78</v>
      </c>
      <c r="B62" s="442"/>
      <c r="C62" s="643">
        <f t="shared" si="2"/>
        <v>45</v>
      </c>
      <c r="D62" s="644"/>
      <c r="E62" s="445">
        <v>19400</v>
      </c>
      <c r="F62" s="444">
        <f t="shared" si="1"/>
        <v>7131</v>
      </c>
      <c r="G62" s="459">
        <f t="shared" si="0"/>
        <v>5173</v>
      </c>
      <c r="H62" s="445">
        <v>95</v>
      </c>
    </row>
    <row r="63" spans="1:8" x14ac:dyDescent="0.2">
      <c r="A63" s="642">
        <v>79</v>
      </c>
      <c r="B63" s="442"/>
      <c r="C63" s="643">
        <f t="shared" si="2"/>
        <v>45.15</v>
      </c>
      <c r="D63" s="644"/>
      <c r="E63" s="445">
        <v>19400</v>
      </c>
      <c r="F63" s="444">
        <f t="shared" si="1"/>
        <v>7107</v>
      </c>
      <c r="G63" s="459">
        <f t="shared" si="0"/>
        <v>5156</v>
      </c>
      <c r="H63" s="445">
        <v>95</v>
      </c>
    </row>
    <row r="64" spans="1:8" x14ac:dyDescent="0.2">
      <c r="A64" s="642">
        <v>80</v>
      </c>
      <c r="B64" s="442"/>
      <c r="C64" s="643">
        <f t="shared" si="2"/>
        <v>45.29</v>
      </c>
      <c r="D64" s="644"/>
      <c r="E64" s="445">
        <v>19400</v>
      </c>
      <c r="F64" s="444">
        <f t="shared" si="1"/>
        <v>7086</v>
      </c>
      <c r="G64" s="459">
        <f t="shared" si="0"/>
        <v>5140</v>
      </c>
      <c r="H64" s="445">
        <v>95</v>
      </c>
    </row>
    <row r="65" spans="1:8" x14ac:dyDescent="0.2">
      <c r="A65" s="642">
        <v>81</v>
      </c>
      <c r="B65" s="442"/>
      <c r="C65" s="643">
        <f t="shared" si="2"/>
        <v>45.44</v>
      </c>
      <c r="D65" s="644"/>
      <c r="E65" s="445">
        <v>19400</v>
      </c>
      <c r="F65" s="444">
        <f t="shared" si="1"/>
        <v>7063</v>
      </c>
      <c r="G65" s="459">
        <f t="shared" si="0"/>
        <v>5123</v>
      </c>
      <c r="H65" s="445">
        <v>95</v>
      </c>
    </row>
    <row r="66" spans="1:8" x14ac:dyDescent="0.2">
      <c r="A66" s="642">
        <v>82</v>
      </c>
      <c r="B66" s="442"/>
      <c r="C66" s="643">
        <f t="shared" si="2"/>
        <v>45.58</v>
      </c>
      <c r="D66" s="644"/>
      <c r="E66" s="445">
        <v>19400</v>
      </c>
      <c r="F66" s="444">
        <f t="shared" si="1"/>
        <v>7041</v>
      </c>
      <c r="G66" s="459">
        <f t="shared" si="0"/>
        <v>5108</v>
      </c>
      <c r="H66" s="445">
        <v>95</v>
      </c>
    </row>
    <row r="67" spans="1:8" x14ac:dyDescent="0.2">
      <c r="A67" s="642">
        <v>83</v>
      </c>
      <c r="B67" s="442"/>
      <c r="C67" s="643">
        <f t="shared" si="2"/>
        <v>45.71</v>
      </c>
      <c r="D67" s="644"/>
      <c r="E67" s="445">
        <v>19400</v>
      </c>
      <c r="F67" s="444">
        <f t="shared" si="1"/>
        <v>7021</v>
      </c>
      <c r="G67" s="459">
        <f t="shared" si="0"/>
        <v>5093</v>
      </c>
      <c r="H67" s="445">
        <v>95</v>
      </c>
    </row>
    <row r="68" spans="1:8" x14ac:dyDescent="0.2">
      <c r="A68" s="642">
        <v>84</v>
      </c>
      <c r="B68" s="442"/>
      <c r="C68" s="643">
        <f t="shared" si="2"/>
        <v>45.85</v>
      </c>
      <c r="D68" s="644"/>
      <c r="E68" s="445">
        <v>19400</v>
      </c>
      <c r="F68" s="444">
        <f t="shared" si="1"/>
        <v>7000</v>
      </c>
      <c r="G68" s="459">
        <f t="shared" si="0"/>
        <v>5077</v>
      </c>
      <c r="H68" s="445">
        <v>95</v>
      </c>
    </row>
    <row r="69" spans="1:8" x14ac:dyDescent="0.2">
      <c r="A69" s="642">
        <v>85</v>
      </c>
      <c r="B69" s="442"/>
      <c r="C69" s="643">
        <f t="shared" si="2"/>
        <v>45.99</v>
      </c>
      <c r="D69" s="644"/>
      <c r="E69" s="445">
        <v>19400</v>
      </c>
      <c r="F69" s="444">
        <f t="shared" si="1"/>
        <v>6979</v>
      </c>
      <c r="G69" s="459">
        <f t="shared" si="0"/>
        <v>5062</v>
      </c>
      <c r="H69" s="445">
        <v>95</v>
      </c>
    </row>
    <row r="70" spans="1:8" x14ac:dyDescent="0.2">
      <c r="A70" s="642">
        <v>86</v>
      </c>
      <c r="B70" s="442"/>
      <c r="C70" s="643">
        <f t="shared" si="2"/>
        <v>46.12</v>
      </c>
      <c r="D70" s="644"/>
      <c r="E70" s="445">
        <v>19400</v>
      </c>
      <c r="F70" s="444">
        <f t="shared" si="1"/>
        <v>6960</v>
      </c>
      <c r="G70" s="459">
        <f t="shared" si="0"/>
        <v>5048</v>
      </c>
      <c r="H70" s="445">
        <v>95</v>
      </c>
    </row>
    <row r="71" spans="1:8" x14ac:dyDescent="0.2">
      <c r="A71" s="642">
        <v>87</v>
      </c>
      <c r="B71" s="442"/>
      <c r="C71" s="643">
        <f t="shared" si="2"/>
        <v>46.25</v>
      </c>
      <c r="D71" s="644"/>
      <c r="E71" s="445">
        <v>19400</v>
      </c>
      <c r="F71" s="444">
        <f t="shared" si="1"/>
        <v>6941</v>
      </c>
      <c r="G71" s="459">
        <f t="shared" si="0"/>
        <v>5034</v>
      </c>
      <c r="H71" s="445">
        <v>95</v>
      </c>
    </row>
    <row r="72" spans="1:8" x14ac:dyDescent="0.2">
      <c r="A72" s="642">
        <v>88</v>
      </c>
      <c r="B72" s="442"/>
      <c r="C72" s="643">
        <f t="shared" si="2"/>
        <v>46.39</v>
      </c>
      <c r="D72" s="644"/>
      <c r="E72" s="445">
        <v>19400</v>
      </c>
      <c r="F72" s="444">
        <f t="shared" si="1"/>
        <v>6920</v>
      </c>
      <c r="G72" s="459">
        <f t="shared" si="0"/>
        <v>5018</v>
      </c>
      <c r="H72" s="445">
        <v>95</v>
      </c>
    </row>
    <row r="73" spans="1:8" x14ac:dyDescent="0.2">
      <c r="A73" s="642">
        <v>89</v>
      </c>
      <c r="B73" s="442"/>
      <c r="C73" s="643">
        <f t="shared" si="2"/>
        <v>46.51</v>
      </c>
      <c r="D73" s="644"/>
      <c r="E73" s="445">
        <v>19400</v>
      </c>
      <c r="F73" s="444">
        <f t="shared" si="1"/>
        <v>6902</v>
      </c>
      <c r="G73" s="459">
        <f t="shared" si="0"/>
        <v>5005</v>
      </c>
      <c r="H73" s="445">
        <v>95</v>
      </c>
    </row>
    <row r="74" spans="1:8" x14ac:dyDescent="0.2">
      <c r="A74" s="642">
        <v>90</v>
      </c>
      <c r="B74" s="442"/>
      <c r="C74" s="643">
        <f t="shared" si="2"/>
        <v>46.64</v>
      </c>
      <c r="D74" s="644"/>
      <c r="E74" s="445">
        <v>19400</v>
      </c>
      <c r="F74" s="444">
        <f t="shared" si="1"/>
        <v>6883</v>
      </c>
      <c r="G74" s="459">
        <f t="shared" si="0"/>
        <v>4991</v>
      </c>
      <c r="H74" s="445">
        <v>95</v>
      </c>
    </row>
    <row r="75" spans="1:8" x14ac:dyDescent="0.2">
      <c r="A75" s="642">
        <v>91</v>
      </c>
      <c r="B75" s="442"/>
      <c r="C75" s="643">
        <f t="shared" si="2"/>
        <v>46.77</v>
      </c>
      <c r="D75" s="644"/>
      <c r="E75" s="445">
        <v>19400</v>
      </c>
      <c r="F75" s="444">
        <f t="shared" si="1"/>
        <v>6864</v>
      </c>
      <c r="G75" s="459">
        <f t="shared" si="0"/>
        <v>4978</v>
      </c>
      <c r="H75" s="445">
        <v>95</v>
      </c>
    </row>
    <row r="76" spans="1:8" x14ac:dyDescent="0.2">
      <c r="A76" s="642">
        <v>92</v>
      </c>
      <c r="B76" s="442"/>
      <c r="C76" s="643">
        <f t="shared" si="2"/>
        <v>46.9</v>
      </c>
      <c r="D76" s="644"/>
      <c r="E76" s="445">
        <v>19400</v>
      </c>
      <c r="F76" s="444">
        <f t="shared" si="1"/>
        <v>6846</v>
      </c>
      <c r="G76" s="459">
        <f t="shared" si="0"/>
        <v>4964</v>
      </c>
      <c r="H76" s="445">
        <v>95</v>
      </c>
    </row>
    <row r="77" spans="1:8" x14ac:dyDescent="0.2">
      <c r="A77" s="642">
        <v>93</v>
      </c>
      <c r="B77" s="442"/>
      <c r="C77" s="643">
        <f t="shared" si="2"/>
        <v>47.02</v>
      </c>
      <c r="D77" s="644"/>
      <c r="E77" s="445">
        <v>19400</v>
      </c>
      <c r="F77" s="444">
        <f t="shared" si="1"/>
        <v>6828</v>
      </c>
      <c r="G77" s="459">
        <f t="shared" ref="G77:G140" si="3">ROUND(12*(1/C77*E77),0)</f>
        <v>4951</v>
      </c>
      <c r="H77" s="445">
        <v>95</v>
      </c>
    </row>
    <row r="78" spans="1:8" x14ac:dyDescent="0.2">
      <c r="A78" s="642">
        <v>94</v>
      </c>
      <c r="B78" s="442"/>
      <c r="C78" s="643">
        <f t="shared" si="2"/>
        <v>47.14</v>
      </c>
      <c r="D78" s="644"/>
      <c r="E78" s="445">
        <v>19400</v>
      </c>
      <c r="F78" s="444">
        <f t="shared" ref="F78:F141" si="4">ROUND(12*1.36*(1/C78*E78)+H78,0)</f>
        <v>6811</v>
      </c>
      <c r="G78" s="459">
        <f t="shared" si="3"/>
        <v>4938</v>
      </c>
      <c r="H78" s="445">
        <v>95</v>
      </c>
    </row>
    <row r="79" spans="1:8" x14ac:dyDescent="0.2">
      <c r="A79" s="642">
        <v>95</v>
      </c>
      <c r="B79" s="442"/>
      <c r="C79" s="643">
        <f t="shared" ref="C79:C142" si="5">ROUND(10.899*LN(A79)+A79/150-3,2)</f>
        <v>47.27</v>
      </c>
      <c r="D79" s="644"/>
      <c r="E79" s="445">
        <v>19400</v>
      </c>
      <c r="F79" s="444">
        <f t="shared" si="4"/>
        <v>6793</v>
      </c>
      <c r="G79" s="459">
        <f t="shared" si="3"/>
        <v>4925</v>
      </c>
      <c r="H79" s="445">
        <v>95</v>
      </c>
    </row>
    <row r="80" spans="1:8" x14ac:dyDescent="0.2">
      <c r="A80" s="642">
        <v>96</v>
      </c>
      <c r="B80" s="442"/>
      <c r="C80" s="643">
        <f t="shared" si="5"/>
        <v>47.39</v>
      </c>
      <c r="D80" s="644"/>
      <c r="E80" s="445">
        <v>19400</v>
      </c>
      <c r="F80" s="444">
        <f t="shared" si="4"/>
        <v>6776</v>
      </c>
      <c r="G80" s="459">
        <f t="shared" si="3"/>
        <v>4912</v>
      </c>
      <c r="H80" s="445">
        <v>95</v>
      </c>
    </row>
    <row r="81" spans="1:8" x14ac:dyDescent="0.2">
      <c r="A81" s="642">
        <v>97</v>
      </c>
      <c r="B81" s="442"/>
      <c r="C81" s="643">
        <f t="shared" si="5"/>
        <v>47.51</v>
      </c>
      <c r="D81" s="644"/>
      <c r="E81" s="445">
        <v>19400</v>
      </c>
      <c r="F81" s="444">
        <f t="shared" si="4"/>
        <v>6759</v>
      </c>
      <c r="G81" s="459">
        <f t="shared" si="3"/>
        <v>4900</v>
      </c>
      <c r="H81" s="445">
        <v>95</v>
      </c>
    </row>
    <row r="82" spans="1:8" x14ac:dyDescent="0.2">
      <c r="A82" s="642">
        <v>98</v>
      </c>
      <c r="B82" s="442"/>
      <c r="C82" s="643">
        <f t="shared" si="5"/>
        <v>47.62</v>
      </c>
      <c r="D82" s="644"/>
      <c r="E82" s="445">
        <v>19400</v>
      </c>
      <c r="F82" s="444">
        <f t="shared" si="4"/>
        <v>6744</v>
      </c>
      <c r="G82" s="459">
        <f t="shared" si="3"/>
        <v>4889</v>
      </c>
      <c r="H82" s="445">
        <v>95</v>
      </c>
    </row>
    <row r="83" spans="1:8" x14ac:dyDescent="0.2">
      <c r="A83" s="642">
        <v>99</v>
      </c>
      <c r="B83" s="442"/>
      <c r="C83" s="643">
        <f t="shared" si="5"/>
        <v>47.74</v>
      </c>
      <c r="D83" s="644"/>
      <c r="E83" s="445">
        <v>19400</v>
      </c>
      <c r="F83" s="444">
        <f t="shared" si="4"/>
        <v>6727</v>
      </c>
      <c r="G83" s="459">
        <f t="shared" si="3"/>
        <v>4876</v>
      </c>
      <c r="H83" s="445">
        <v>95</v>
      </c>
    </row>
    <row r="84" spans="1:8" x14ac:dyDescent="0.2">
      <c r="A84" s="642">
        <v>100</v>
      </c>
      <c r="B84" s="442"/>
      <c r="C84" s="643">
        <f t="shared" si="5"/>
        <v>47.86</v>
      </c>
      <c r="D84" s="644"/>
      <c r="E84" s="445">
        <v>19400</v>
      </c>
      <c r="F84" s="444">
        <f t="shared" si="4"/>
        <v>6710</v>
      </c>
      <c r="G84" s="459">
        <f t="shared" si="3"/>
        <v>4864</v>
      </c>
      <c r="H84" s="445">
        <v>95</v>
      </c>
    </row>
    <row r="85" spans="1:8" x14ac:dyDescent="0.2">
      <c r="A85" s="642">
        <v>101</v>
      </c>
      <c r="B85" s="442"/>
      <c r="C85" s="643">
        <f t="shared" si="5"/>
        <v>47.97</v>
      </c>
      <c r="D85" s="644"/>
      <c r="E85" s="445">
        <v>19400</v>
      </c>
      <c r="F85" s="444">
        <f t="shared" si="4"/>
        <v>6695</v>
      </c>
      <c r="G85" s="459">
        <f t="shared" si="3"/>
        <v>4853</v>
      </c>
      <c r="H85" s="445">
        <v>95</v>
      </c>
    </row>
    <row r="86" spans="1:8" x14ac:dyDescent="0.2">
      <c r="A86" s="642">
        <v>102</v>
      </c>
      <c r="B86" s="442"/>
      <c r="C86" s="643">
        <f t="shared" si="5"/>
        <v>48.09</v>
      </c>
      <c r="D86" s="644"/>
      <c r="E86" s="445">
        <v>19400</v>
      </c>
      <c r="F86" s="444">
        <f t="shared" si="4"/>
        <v>6679</v>
      </c>
      <c r="G86" s="459">
        <f t="shared" si="3"/>
        <v>4841</v>
      </c>
      <c r="H86" s="445">
        <v>95</v>
      </c>
    </row>
    <row r="87" spans="1:8" x14ac:dyDescent="0.2">
      <c r="A87" s="642">
        <v>103</v>
      </c>
      <c r="B87" s="442"/>
      <c r="C87" s="643">
        <f t="shared" si="5"/>
        <v>48.2</v>
      </c>
      <c r="D87" s="644"/>
      <c r="E87" s="445">
        <v>19400</v>
      </c>
      <c r="F87" s="444">
        <f t="shared" si="4"/>
        <v>6664</v>
      </c>
      <c r="G87" s="459">
        <f t="shared" si="3"/>
        <v>4830</v>
      </c>
      <c r="H87" s="445">
        <v>95</v>
      </c>
    </row>
    <row r="88" spans="1:8" x14ac:dyDescent="0.2">
      <c r="A88" s="642">
        <v>104</v>
      </c>
      <c r="B88" s="442"/>
      <c r="C88" s="643">
        <f t="shared" si="5"/>
        <v>48.31</v>
      </c>
      <c r="D88" s="644"/>
      <c r="E88" s="445">
        <v>19400</v>
      </c>
      <c r="F88" s="444">
        <f t="shared" si="4"/>
        <v>6649</v>
      </c>
      <c r="G88" s="459">
        <f t="shared" si="3"/>
        <v>4819</v>
      </c>
      <c r="H88" s="445">
        <v>95</v>
      </c>
    </row>
    <row r="89" spans="1:8" x14ac:dyDescent="0.2">
      <c r="A89" s="642">
        <v>105</v>
      </c>
      <c r="B89" s="442"/>
      <c r="C89" s="643">
        <f t="shared" si="5"/>
        <v>48.42</v>
      </c>
      <c r="D89" s="644"/>
      <c r="E89" s="445">
        <v>19400</v>
      </c>
      <c r="F89" s="444">
        <f t="shared" si="4"/>
        <v>6634</v>
      </c>
      <c r="G89" s="459">
        <f t="shared" si="3"/>
        <v>4808</v>
      </c>
      <c r="H89" s="445">
        <v>95</v>
      </c>
    </row>
    <row r="90" spans="1:8" x14ac:dyDescent="0.2">
      <c r="A90" s="642">
        <v>106</v>
      </c>
      <c r="B90" s="442"/>
      <c r="C90" s="643">
        <f t="shared" si="5"/>
        <v>48.53</v>
      </c>
      <c r="D90" s="644"/>
      <c r="E90" s="445">
        <v>19400</v>
      </c>
      <c r="F90" s="444">
        <f t="shared" si="4"/>
        <v>6619</v>
      </c>
      <c r="G90" s="459">
        <f t="shared" si="3"/>
        <v>4797</v>
      </c>
      <c r="H90" s="445">
        <v>95</v>
      </c>
    </row>
    <row r="91" spans="1:8" x14ac:dyDescent="0.2">
      <c r="A91" s="642">
        <v>107</v>
      </c>
      <c r="B91" s="442"/>
      <c r="C91" s="643">
        <f t="shared" si="5"/>
        <v>48.64</v>
      </c>
      <c r="D91" s="644"/>
      <c r="E91" s="445">
        <v>19400</v>
      </c>
      <c r="F91" s="444">
        <f t="shared" si="4"/>
        <v>6604</v>
      </c>
      <c r="G91" s="459">
        <f t="shared" si="3"/>
        <v>4786</v>
      </c>
      <c r="H91" s="445">
        <v>95</v>
      </c>
    </row>
    <row r="92" spans="1:8" x14ac:dyDescent="0.2">
      <c r="A92" s="642">
        <v>108</v>
      </c>
      <c r="B92" s="442"/>
      <c r="C92" s="643">
        <f t="shared" si="5"/>
        <v>48.75</v>
      </c>
      <c r="D92" s="644"/>
      <c r="E92" s="445">
        <v>19400</v>
      </c>
      <c r="F92" s="444">
        <f t="shared" si="4"/>
        <v>6590</v>
      </c>
      <c r="G92" s="459">
        <f t="shared" si="3"/>
        <v>4775</v>
      </c>
      <c r="H92" s="445">
        <v>95</v>
      </c>
    </row>
    <row r="93" spans="1:8" x14ac:dyDescent="0.2">
      <c r="A93" s="642">
        <v>109</v>
      </c>
      <c r="B93" s="442"/>
      <c r="C93" s="643">
        <f t="shared" si="5"/>
        <v>48.86</v>
      </c>
      <c r="D93" s="644"/>
      <c r="E93" s="445">
        <v>19400</v>
      </c>
      <c r="F93" s="444">
        <f t="shared" si="4"/>
        <v>6575</v>
      </c>
      <c r="G93" s="459">
        <f t="shared" si="3"/>
        <v>4765</v>
      </c>
      <c r="H93" s="445">
        <v>95</v>
      </c>
    </row>
    <row r="94" spans="1:8" x14ac:dyDescent="0.2">
      <c r="A94" s="642">
        <v>110</v>
      </c>
      <c r="B94" s="442"/>
      <c r="C94" s="643">
        <f t="shared" si="5"/>
        <v>48.96</v>
      </c>
      <c r="D94" s="644"/>
      <c r="E94" s="445">
        <v>19400</v>
      </c>
      <c r="F94" s="444">
        <f t="shared" si="4"/>
        <v>6562</v>
      </c>
      <c r="G94" s="459">
        <f t="shared" si="3"/>
        <v>4755</v>
      </c>
      <c r="H94" s="445">
        <v>95</v>
      </c>
    </row>
    <row r="95" spans="1:8" x14ac:dyDescent="0.2">
      <c r="A95" s="642">
        <v>111</v>
      </c>
      <c r="B95" s="442"/>
      <c r="C95" s="643">
        <f t="shared" si="5"/>
        <v>49.07</v>
      </c>
      <c r="D95" s="644"/>
      <c r="E95" s="445">
        <v>19400</v>
      </c>
      <c r="F95" s="444">
        <f t="shared" si="4"/>
        <v>6547</v>
      </c>
      <c r="G95" s="459">
        <f t="shared" si="3"/>
        <v>4744</v>
      </c>
      <c r="H95" s="445">
        <v>95</v>
      </c>
    </row>
    <row r="96" spans="1:8" x14ac:dyDescent="0.2">
      <c r="A96" s="642">
        <v>112</v>
      </c>
      <c r="B96" s="442"/>
      <c r="C96" s="643">
        <f t="shared" si="5"/>
        <v>49.17</v>
      </c>
      <c r="D96" s="644"/>
      <c r="E96" s="445">
        <v>19400</v>
      </c>
      <c r="F96" s="444">
        <f t="shared" si="4"/>
        <v>6534</v>
      </c>
      <c r="G96" s="459">
        <f t="shared" si="3"/>
        <v>4735</v>
      </c>
      <c r="H96" s="445">
        <v>95</v>
      </c>
    </row>
    <row r="97" spans="1:8" x14ac:dyDescent="0.2">
      <c r="A97" s="642">
        <v>113</v>
      </c>
      <c r="B97" s="442"/>
      <c r="C97" s="643">
        <f t="shared" si="5"/>
        <v>49.28</v>
      </c>
      <c r="D97" s="644"/>
      <c r="E97" s="445">
        <v>19400</v>
      </c>
      <c r="F97" s="444">
        <f t="shared" si="4"/>
        <v>6520</v>
      </c>
      <c r="G97" s="459">
        <f t="shared" si="3"/>
        <v>4724</v>
      </c>
      <c r="H97" s="445">
        <v>95</v>
      </c>
    </row>
    <row r="98" spans="1:8" x14ac:dyDescent="0.2">
      <c r="A98" s="642">
        <v>114</v>
      </c>
      <c r="B98" s="442"/>
      <c r="C98" s="643">
        <f t="shared" si="5"/>
        <v>49.38</v>
      </c>
      <c r="D98" s="644"/>
      <c r="E98" s="445">
        <v>19400</v>
      </c>
      <c r="F98" s="444">
        <f t="shared" si="4"/>
        <v>6507</v>
      </c>
      <c r="G98" s="459">
        <f t="shared" si="3"/>
        <v>4714</v>
      </c>
      <c r="H98" s="445">
        <v>95</v>
      </c>
    </row>
    <row r="99" spans="1:8" x14ac:dyDescent="0.2">
      <c r="A99" s="642">
        <v>115</v>
      </c>
      <c r="B99" s="442"/>
      <c r="C99" s="643">
        <f t="shared" si="5"/>
        <v>49.48</v>
      </c>
      <c r="D99" s="644"/>
      <c r="E99" s="445">
        <v>19400</v>
      </c>
      <c r="F99" s="444">
        <f t="shared" si="4"/>
        <v>6494</v>
      </c>
      <c r="G99" s="459">
        <f t="shared" si="3"/>
        <v>4705</v>
      </c>
      <c r="H99" s="445">
        <v>95</v>
      </c>
    </row>
    <row r="100" spans="1:8" x14ac:dyDescent="0.2">
      <c r="A100" s="642">
        <v>116</v>
      </c>
      <c r="B100" s="442"/>
      <c r="C100" s="643">
        <f t="shared" si="5"/>
        <v>49.58</v>
      </c>
      <c r="D100" s="644"/>
      <c r="E100" s="445">
        <v>19400</v>
      </c>
      <c r="F100" s="444">
        <f t="shared" si="4"/>
        <v>6481</v>
      </c>
      <c r="G100" s="459">
        <f t="shared" si="3"/>
        <v>4695</v>
      </c>
      <c r="H100" s="445">
        <v>95</v>
      </c>
    </row>
    <row r="101" spans="1:8" x14ac:dyDescent="0.2">
      <c r="A101" s="642">
        <v>117</v>
      </c>
      <c r="B101" s="442"/>
      <c r="C101" s="643">
        <f t="shared" si="5"/>
        <v>49.68</v>
      </c>
      <c r="D101" s="644"/>
      <c r="E101" s="445">
        <v>19400</v>
      </c>
      <c r="F101" s="444">
        <f t="shared" si="4"/>
        <v>6468</v>
      </c>
      <c r="G101" s="459">
        <f t="shared" si="3"/>
        <v>4686</v>
      </c>
      <c r="H101" s="445">
        <v>95</v>
      </c>
    </row>
    <row r="102" spans="1:8" x14ac:dyDescent="0.2">
      <c r="A102" s="642">
        <v>118</v>
      </c>
      <c r="B102" s="442"/>
      <c r="C102" s="643">
        <f t="shared" si="5"/>
        <v>49.78</v>
      </c>
      <c r="D102" s="644"/>
      <c r="E102" s="445">
        <v>19400</v>
      </c>
      <c r="F102" s="444">
        <f t="shared" si="4"/>
        <v>6455</v>
      </c>
      <c r="G102" s="459">
        <f t="shared" si="3"/>
        <v>4677</v>
      </c>
      <c r="H102" s="445">
        <v>95</v>
      </c>
    </row>
    <row r="103" spans="1:8" x14ac:dyDescent="0.2">
      <c r="A103" s="642">
        <v>119</v>
      </c>
      <c r="B103" s="442"/>
      <c r="C103" s="643">
        <f t="shared" si="5"/>
        <v>49.88</v>
      </c>
      <c r="D103" s="644"/>
      <c r="E103" s="445">
        <v>19400</v>
      </c>
      <c r="F103" s="444">
        <f t="shared" si="4"/>
        <v>6442</v>
      </c>
      <c r="G103" s="459">
        <f t="shared" si="3"/>
        <v>4667</v>
      </c>
      <c r="H103" s="445">
        <v>95</v>
      </c>
    </row>
    <row r="104" spans="1:8" x14ac:dyDescent="0.2">
      <c r="A104" s="642">
        <v>120</v>
      </c>
      <c r="B104" s="442"/>
      <c r="C104" s="643">
        <f t="shared" si="5"/>
        <v>49.98</v>
      </c>
      <c r="D104" s="644"/>
      <c r="E104" s="445">
        <v>19400</v>
      </c>
      <c r="F104" s="444">
        <f t="shared" si="4"/>
        <v>6430</v>
      </c>
      <c r="G104" s="459">
        <f t="shared" si="3"/>
        <v>4658</v>
      </c>
      <c r="H104" s="445">
        <v>95</v>
      </c>
    </row>
    <row r="105" spans="1:8" x14ac:dyDescent="0.2">
      <c r="A105" s="642">
        <v>121</v>
      </c>
      <c r="B105" s="442"/>
      <c r="C105" s="643">
        <f t="shared" si="5"/>
        <v>50.08</v>
      </c>
      <c r="D105" s="644"/>
      <c r="E105" s="445">
        <v>19400</v>
      </c>
      <c r="F105" s="444">
        <f t="shared" si="4"/>
        <v>6417</v>
      </c>
      <c r="G105" s="459">
        <f t="shared" si="3"/>
        <v>4649</v>
      </c>
      <c r="H105" s="445">
        <v>95</v>
      </c>
    </row>
    <row r="106" spans="1:8" x14ac:dyDescent="0.2">
      <c r="A106" s="642">
        <v>122</v>
      </c>
      <c r="B106" s="442"/>
      <c r="C106" s="643">
        <f t="shared" si="5"/>
        <v>50.17</v>
      </c>
      <c r="D106" s="644"/>
      <c r="E106" s="445">
        <v>19400</v>
      </c>
      <c r="F106" s="444">
        <f t="shared" si="4"/>
        <v>6406</v>
      </c>
      <c r="G106" s="459">
        <f t="shared" si="3"/>
        <v>4640</v>
      </c>
      <c r="H106" s="445">
        <v>95</v>
      </c>
    </row>
    <row r="107" spans="1:8" x14ac:dyDescent="0.2">
      <c r="A107" s="642">
        <v>123</v>
      </c>
      <c r="B107" s="442"/>
      <c r="C107" s="643">
        <f t="shared" si="5"/>
        <v>50.27</v>
      </c>
      <c r="D107" s="644"/>
      <c r="E107" s="445">
        <v>19400</v>
      </c>
      <c r="F107" s="444">
        <f t="shared" si="4"/>
        <v>6393</v>
      </c>
      <c r="G107" s="459">
        <f t="shared" si="3"/>
        <v>4631</v>
      </c>
      <c r="H107" s="445">
        <v>95</v>
      </c>
    </row>
    <row r="108" spans="1:8" x14ac:dyDescent="0.2">
      <c r="A108" s="642">
        <v>124</v>
      </c>
      <c r="B108" s="442"/>
      <c r="C108" s="643">
        <f t="shared" si="5"/>
        <v>50.36</v>
      </c>
      <c r="D108" s="644"/>
      <c r="E108" s="445">
        <v>19400</v>
      </c>
      <c r="F108" s="444">
        <f t="shared" si="4"/>
        <v>6382</v>
      </c>
      <c r="G108" s="459">
        <f t="shared" si="3"/>
        <v>4623</v>
      </c>
      <c r="H108" s="445">
        <v>95</v>
      </c>
    </row>
    <row r="109" spans="1:8" x14ac:dyDescent="0.2">
      <c r="A109" s="642">
        <v>125</v>
      </c>
      <c r="B109" s="442"/>
      <c r="C109" s="643">
        <f t="shared" si="5"/>
        <v>50.46</v>
      </c>
      <c r="D109" s="644"/>
      <c r="E109" s="445">
        <v>19400</v>
      </c>
      <c r="F109" s="444">
        <f t="shared" si="4"/>
        <v>6369</v>
      </c>
      <c r="G109" s="459">
        <f t="shared" si="3"/>
        <v>4614</v>
      </c>
      <c r="H109" s="445">
        <v>95</v>
      </c>
    </row>
    <row r="110" spans="1:8" x14ac:dyDescent="0.2">
      <c r="A110" s="642">
        <v>126</v>
      </c>
      <c r="B110" s="442"/>
      <c r="C110" s="643">
        <f t="shared" si="5"/>
        <v>50.55</v>
      </c>
      <c r="D110" s="644"/>
      <c r="E110" s="445">
        <v>19400</v>
      </c>
      <c r="F110" s="444">
        <f t="shared" si="4"/>
        <v>6358</v>
      </c>
      <c r="G110" s="459">
        <f t="shared" si="3"/>
        <v>4605</v>
      </c>
      <c r="H110" s="445">
        <v>95</v>
      </c>
    </row>
    <row r="111" spans="1:8" x14ac:dyDescent="0.2">
      <c r="A111" s="642">
        <v>127</v>
      </c>
      <c r="B111" s="442"/>
      <c r="C111" s="643">
        <f t="shared" si="5"/>
        <v>50.64</v>
      </c>
      <c r="D111" s="644"/>
      <c r="E111" s="445">
        <v>19400</v>
      </c>
      <c r="F111" s="444">
        <f t="shared" si="4"/>
        <v>6347</v>
      </c>
      <c r="G111" s="459">
        <f t="shared" si="3"/>
        <v>4597</v>
      </c>
      <c r="H111" s="445">
        <v>95</v>
      </c>
    </row>
    <row r="112" spans="1:8" x14ac:dyDescent="0.2">
      <c r="A112" s="642">
        <v>128</v>
      </c>
      <c r="B112" s="442"/>
      <c r="C112" s="643">
        <f t="shared" si="5"/>
        <v>50.74</v>
      </c>
      <c r="D112" s="644"/>
      <c r="E112" s="445">
        <v>19400</v>
      </c>
      <c r="F112" s="444">
        <f t="shared" si="4"/>
        <v>6335</v>
      </c>
      <c r="G112" s="459">
        <f t="shared" si="3"/>
        <v>4588</v>
      </c>
      <c r="H112" s="445">
        <v>95</v>
      </c>
    </row>
    <row r="113" spans="1:8" x14ac:dyDescent="0.2">
      <c r="A113" s="642">
        <v>129</v>
      </c>
      <c r="B113" s="442"/>
      <c r="C113" s="643">
        <f t="shared" si="5"/>
        <v>50.83</v>
      </c>
      <c r="D113" s="644"/>
      <c r="E113" s="445">
        <v>19400</v>
      </c>
      <c r="F113" s="444">
        <f t="shared" si="4"/>
        <v>6324</v>
      </c>
      <c r="G113" s="459">
        <f t="shared" si="3"/>
        <v>4580</v>
      </c>
      <c r="H113" s="445">
        <v>95</v>
      </c>
    </row>
    <row r="114" spans="1:8" x14ac:dyDescent="0.2">
      <c r="A114" s="642">
        <v>130</v>
      </c>
      <c r="B114" s="442"/>
      <c r="C114" s="643">
        <f t="shared" si="5"/>
        <v>50.92</v>
      </c>
      <c r="D114" s="644"/>
      <c r="E114" s="445">
        <v>19400</v>
      </c>
      <c r="F114" s="444">
        <f t="shared" si="4"/>
        <v>6313</v>
      </c>
      <c r="G114" s="459">
        <f t="shared" si="3"/>
        <v>4572</v>
      </c>
      <c r="H114" s="445">
        <v>95</v>
      </c>
    </row>
    <row r="115" spans="1:8" x14ac:dyDescent="0.2">
      <c r="A115" s="642">
        <v>131</v>
      </c>
      <c r="B115" s="442"/>
      <c r="C115" s="643">
        <f t="shared" si="5"/>
        <v>51.01</v>
      </c>
      <c r="D115" s="644"/>
      <c r="E115" s="445">
        <v>19400</v>
      </c>
      <c r="F115" s="444">
        <f t="shared" si="4"/>
        <v>6302</v>
      </c>
      <c r="G115" s="459">
        <f t="shared" si="3"/>
        <v>4564</v>
      </c>
      <c r="H115" s="445">
        <v>95</v>
      </c>
    </row>
    <row r="116" spans="1:8" x14ac:dyDescent="0.2">
      <c r="A116" s="642">
        <v>132</v>
      </c>
      <c r="B116" s="442"/>
      <c r="C116" s="643">
        <f t="shared" si="5"/>
        <v>51.1</v>
      </c>
      <c r="D116" s="644"/>
      <c r="E116" s="445">
        <v>19400</v>
      </c>
      <c r="F116" s="444">
        <f t="shared" si="4"/>
        <v>6291</v>
      </c>
      <c r="G116" s="459">
        <f t="shared" si="3"/>
        <v>4556</v>
      </c>
      <c r="H116" s="445">
        <v>95</v>
      </c>
    </row>
    <row r="117" spans="1:8" x14ac:dyDescent="0.2">
      <c r="A117" s="642">
        <v>133</v>
      </c>
      <c r="B117" s="442"/>
      <c r="C117" s="643">
        <f t="shared" si="5"/>
        <v>51.19</v>
      </c>
      <c r="D117" s="644"/>
      <c r="E117" s="445">
        <v>19400</v>
      </c>
      <c r="F117" s="444">
        <f t="shared" si="4"/>
        <v>6280</v>
      </c>
      <c r="G117" s="459">
        <f t="shared" si="3"/>
        <v>4548</v>
      </c>
      <c r="H117" s="445">
        <v>95</v>
      </c>
    </row>
    <row r="118" spans="1:8" x14ac:dyDescent="0.2">
      <c r="A118" s="642">
        <v>134</v>
      </c>
      <c r="B118" s="442"/>
      <c r="C118" s="643">
        <f t="shared" si="5"/>
        <v>51.27</v>
      </c>
      <c r="D118" s="644"/>
      <c r="E118" s="445">
        <v>19400</v>
      </c>
      <c r="F118" s="444">
        <f t="shared" si="4"/>
        <v>6270</v>
      </c>
      <c r="G118" s="459">
        <f t="shared" si="3"/>
        <v>4541</v>
      </c>
      <c r="H118" s="445">
        <v>95</v>
      </c>
    </row>
    <row r="119" spans="1:8" x14ac:dyDescent="0.2">
      <c r="A119" s="642">
        <v>135</v>
      </c>
      <c r="B119" s="442"/>
      <c r="C119" s="643">
        <f t="shared" si="5"/>
        <v>51.36</v>
      </c>
      <c r="D119" s="644"/>
      <c r="E119" s="445">
        <v>19400</v>
      </c>
      <c r="F119" s="444">
        <f t="shared" si="4"/>
        <v>6259</v>
      </c>
      <c r="G119" s="459">
        <f t="shared" si="3"/>
        <v>4533</v>
      </c>
      <c r="H119" s="445">
        <v>95</v>
      </c>
    </row>
    <row r="120" spans="1:8" x14ac:dyDescent="0.2">
      <c r="A120" s="642">
        <v>136</v>
      </c>
      <c r="B120" s="442"/>
      <c r="C120" s="643">
        <f t="shared" si="5"/>
        <v>51.45</v>
      </c>
      <c r="D120" s="644"/>
      <c r="E120" s="445">
        <v>19400</v>
      </c>
      <c r="F120" s="444">
        <f t="shared" si="4"/>
        <v>6249</v>
      </c>
      <c r="G120" s="459">
        <f t="shared" si="3"/>
        <v>4525</v>
      </c>
      <c r="H120" s="445">
        <v>95</v>
      </c>
    </row>
    <row r="121" spans="1:8" x14ac:dyDescent="0.2">
      <c r="A121" s="642">
        <v>137</v>
      </c>
      <c r="B121" s="442"/>
      <c r="C121" s="643">
        <f t="shared" si="5"/>
        <v>51.54</v>
      </c>
      <c r="D121" s="644"/>
      <c r="E121" s="445">
        <v>19400</v>
      </c>
      <c r="F121" s="444">
        <f t="shared" si="4"/>
        <v>6238</v>
      </c>
      <c r="G121" s="459">
        <f t="shared" si="3"/>
        <v>4517</v>
      </c>
      <c r="H121" s="445">
        <v>95</v>
      </c>
    </row>
    <row r="122" spans="1:8" x14ac:dyDescent="0.2">
      <c r="A122" s="642">
        <v>138</v>
      </c>
      <c r="B122" s="442"/>
      <c r="C122" s="643">
        <f t="shared" si="5"/>
        <v>51.62</v>
      </c>
      <c r="D122" s="644"/>
      <c r="E122" s="445">
        <v>19400</v>
      </c>
      <c r="F122" s="444">
        <f t="shared" si="4"/>
        <v>6228</v>
      </c>
      <c r="G122" s="459">
        <f t="shared" si="3"/>
        <v>4510</v>
      </c>
      <c r="H122" s="445">
        <v>95</v>
      </c>
    </row>
    <row r="123" spans="1:8" x14ac:dyDescent="0.2">
      <c r="A123" s="642">
        <v>139</v>
      </c>
      <c r="B123" s="442"/>
      <c r="C123" s="643">
        <f t="shared" si="5"/>
        <v>51.71</v>
      </c>
      <c r="D123" s="644"/>
      <c r="E123" s="445">
        <v>19400</v>
      </c>
      <c r="F123" s="444">
        <f t="shared" si="4"/>
        <v>6218</v>
      </c>
      <c r="G123" s="459">
        <f t="shared" si="3"/>
        <v>4502</v>
      </c>
      <c r="H123" s="445">
        <v>95</v>
      </c>
    </row>
    <row r="124" spans="1:8" x14ac:dyDescent="0.2">
      <c r="A124" s="642">
        <v>140</v>
      </c>
      <c r="B124" s="442"/>
      <c r="C124" s="643">
        <f t="shared" si="5"/>
        <v>51.79</v>
      </c>
      <c r="D124" s="644"/>
      <c r="E124" s="445">
        <v>19400</v>
      </c>
      <c r="F124" s="444">
        <f t="shared" si="4"/>
        <v>6208</v>
      </c>
      <c r="G124" s="459">
        <f t="shared" si="3"/>
        <v>4495</v>
      </c>
      <c r="H124" s="445">
        <v>95</v>
      </c>
    </row>
    <row r="125" spans="1:8" x14ac:dyDescent="0.2">
      <c r="A125" s="642">
        <v>141</v>
      </c>
      <c r="B125" s="442"/>
      <c r="C125" s="643">
        <f t="shared" si="5"/>
        <v>51.88</v>
      </c>
      <c r="D125" s="644"/>
      <c r="E125" s="445">
        <v>19400</v>
      </c>
      <c r="F125" s="444">
        <f t="shared" si="4"/>
        <v>6198</v>
      </c>
      <c r="G125" s="459">
        <f t="shared" si="3"/>
        <v>4487</v>
      </c>
      <c r="H125" s="445">
        <v>95</v>
      </c>
    </row>
    <row r="126" spans="1:8" x14ac:dyDescent="0.2">
      <c r="A126" s="642">
        <v>142</v>
      </c>
      <c r="B126" s="442"/>
      <c r="C126" s="643">
        <f t="shared" si="5"/>
        <v>51.96</v>
      </c>
      <c r="D126" s="644"/>
      <c r="E126" s="445">
        <v>19400</v>
      </c>
      <c r="F126" s="444">
        <f t="shared" si="4"/>
        <v>6188</v>
      </c>
      <c r="G126" s="459">
        <f t="shared" si="3"/>
        <v>4480</v>
      </c>
      <c r="H126" s="445">
        <v>95</v>
      </c>
    </row>
    <row r="127" spans="1:8" x14ac:dyDescent="0.2">
      <c r="A127" s="642">
        <v>143</v>
      </c>
      <c r="B127" s="442"/>
      <c r="C127" s="643">
        <f t="shared" si="5"/>
        <v>52.04</v>
      </c>
      <c r="D127" s="644"/>
      <c r="E127" s="445">
        <v>19400</v>
      </c>
      <c r="F127" s="444">
        <f t="shared" si="4"/>
        <v>6179</v>
      </c>
      <c r="G127" s="459">
        <f t="shared" si="3"/>
        <v>4473</v>
      </c>
      <c r="H127" s="445">
        <v>95</v>
      </c>
    </row>
    <row r="128" spans="1:8" x14ac:dyDescent="0.2">
      <c r="A128" s="642">
        <v>144</v>
      </c>
      <c r="B128" s="442"/>
      <c r="C128" s="643">
        <f t="shared" si="5"/>
        <v>52.13</v>
      </c>
      <c r="D128" s="644"/>
      <c r="E128" s="445">
        <v>19400</v>
      </c>
      <c r="F128" s="444">
        <f t="shared" si="4"/>
        <v>6168</v>
      </c>
      <c r="G128" s="459">
        <f t="shared" si="3"/>
        <v>4466</v>
      </c>
      <c r="H128" s="445">
        <v>95</v>
      </c>
    </row>
    <row r="129" spans="1:8" x14ac:dyDescent="0.2">
      <c r="A129" s="642">
        <v>145</v>
      </c>
      <c r="B129" s="442"/>
      <c r="C129" s="643">
        <f t="shared" si="5"/>
        <v>52.21</v>
      </c>
      <c r="D129" s="644"/>
      <c r="E129" s="445">
        <v>19400</v>
      </c>
      <c r="F129" s="444">
        <f t="shared" si="4"/>
        <v>6159</v>
      </c>
      <c r="G129" s="459">
        <f t="shared" si="3"/>
        <v>4459</v>
      </c>
      <c r="H129" s="445">
        <v>95</v>
      </c>
    </row>
    <row r="130" spans="1:8" x14ac:dyDescent="0.2">
      <c r="A130" s="642">
        <v>146</v>
      </c>
      <c r="B130" s="442"/>
      <c r="C130" s="643">
        <f t="shared" si="5"/>
        <v>52.29</v>
      </c>
      <c r="D130" s="644"/>
      <c r="E130" s="445">
        <v>19400</v>
      </c>
      <c r="F130" s="444">
        <f t="shared" si="4"/>
        <v>6150</v>
      </c>
      <c r="G130" s="459">
        <f t="shared" si="3"/>
        <v>4452</v>
      </c>
      <c r="H130" s="445">
        <v>95</v>
      </c>
    </row>
    <row r="131" spans="1:8" x14ac:dyDescent="0.2">
      <c r="A131" s="642">
        <v>147</v>
      </c>
      <c r="B131" s="442"/>
      <c r="C131" s="643">
        <f t="shared" si="5"/>
        <v>52.37</v>
      </c>
      <c r="D131" s="644"/>
      <c r="E131" s="445">
        <v>19400</v>
      </c>
      <c r="F131" s="444">
        <f t="shared" si="4"/>
        <v>6141</v>
      </c>
      <c r="G131" s="459">
        <f t="shared" si="3"/>
        <v>4445</v>
      </c>
      <c r="H131" s="445">
        <v>95</v>
      </c>
    </row>
    <row r="132" spans="1:8" x14ac:dyDescent="0.2">
      <c r="A132" s="642">
        <v>148</v>
      </c>
      <c r="B132" s="442"/>
      <c r="C132" s="643">
        <f t="shared" si="5"/>
        <v>52.45</v>
      </c>
      <c r="D132" s="644"/>
      <c r="E132" s="445">
        <v>19400</v>
      </c>
      <c r="F132" s="444">
        <f t="shared" si="4"/>
        <v>6131</v>
      </c>
      <c r="G132" s="459">
        <f t="shared" si="3"/>
        <v>4439</v>
      </c>
      <c r="H132" s="445">
        <v>95</v>
      </c>
    </row>
    <row r="133" spans="1:8" x14ac:dyDescent="0.2">
      <c r="A133" s="642">
        <v>149</v>
      </c>
      <c r="B133" s="442"/>
      <c r="C133" s="643">
        <f t="shared" si="5"/>
        <v>52.53</v>
      </c>
      <c r="D133" s="644"/>
      <c r="E133" s="445">
        <v>19400</v>
      </c>
      <c r="F133" s="444">
        <f t="shared" si="4"/>
        <v>6122</v>
      </c>
      <c r="G133" s="459">
        <f t="shared" si="3"/>
        <v>4432</v>
      </c>
      <c r="H133" s="445">
        <v>95</v>
      </c>
    </row>
    <row r="134" spans="1:8" x14ac:dyDescent="0.2">
      <c r="A134" s="642">
        <v>150</v>
      </c>
      <c r="B134" s="442"/>
      <c r="C134" s="643">
        <f t="shared" si="5"/>
        <v>52.61</v>
      </c>
      <c r="D134" s="644"/>
      <c r="E134" s="445">
        <v>19400</v>
      </c>
      <c r="F134" s="444">
        <f t="shared" si="4"/>
        <v>6113</v>
      </c>
      <c r="G134" s="459">
        <f t="shared" si="3"/>
        <v>4425</v>
      </c>
      <c r="H134" s="445">
        <v>95</v>
      </c>
    </row>
    <row r="135" spans="1:8" x14ac:dyDescent="0.2">
      <c r="A135" s="642">
        <v>151</v>
      </c>
      <c r="B135" s="442"/>
      <c r="C135" s="643">
        <f t="shared" si="5"/>
        <v>52.69</v>
      </c>
      <c r="D135" s="644"/>
      <c r="E135" s="445">
        <v>19400</v>
      </c>
      <c r="F135" s="444">
        <f t="shared" si="4"/>
        <v>6104</v>
      </c>
      <c r="G135" s="459">
        <f t="shared" si="3"/>
        <v>4418</v>
      </c>
      <c r="H135" s="445">
        <v>95</v>
      </c>
    </row>
    <row r="136" spans="1:8" x14ac:dyDescent="0.2">
      <c r="A136" s="642">
        <v>152</v>
      </c>
      <c r="B136" s="442"/>
      <c r="C136" s="643">
        <f t="shared" si="5"/>
        <v>52.77</v>
      </c>
      <c r="D136" s="644"/>
      <c r="E136" s="445">
        <v>19400</v>
      </c>
      <c r="F136" s="444">
        <f t="shared" si="4"/>
        <v>6095</v>
      </c>
      <c r="G136" s="459">
        <f t="shared" si="3"/>
        <v>4412</v>
      </c>
      <c r="H136" s="445">
        <v>95</v>
      </c>
    </row>
    <row r="137" spans="1:8" x14ac:dyDescent="0.2">
      <c r="A137" s="642">
        <v>153</v>
      </c>
      <c r="B137" s="442"/>
      <c r="C137" s="643">
        <f t="shared" si="5"/>
        <v>52.85</v>
      </c>
      <c r="D137" s="644"/>
      <c r="E137" s="445">
        <v>19400</v>
      </c>
      <c r="F137" s="444">
        <f t="shared" si="4"/>
        <v>6086</v>
      </c>
      <c r="G137" s="459">
        <f t="shared" si="3"/>
        <v>4405</v>
      </c>
      <c r="H137" s="445">
        <v>95</v>
      </c>
    </row>
    <row r="138" spans="1:8" x14ac:dyDescent="0.2">
      <c r="A138" s="642">
        <v>154</v>
      </c>
      <c r="B138" s="442"/>
      <c r="C138" s="643">
        <f t="shared" si="5"/>
        <v>52.92</v>
      </c>
      <c r="D138" s="644"/>
      <c r="E138" s="445">
        <v>19400</v>
      </c>
      <c r="F138" s="444">
        <f t="shared" si="4"/>
        <v>6078</v>
      </c>
      <c r="G138" s="459">
        <f t="shared" si="3"/>
        <v>4399</v>
      </c>
      <c r="H138" s="445">
        <v>95</v>
      </c>
    </row>
    <row r="139" spans="1:8" x14ac:dyDescent="0.2">
      <c r="A139" s="642">
        <v>155</v>
      </c>
      <c r="B139" s="442"/>
      <c r="C139" s="643">
        <f t="shared" si="5"/>
        <v>53</v>
      </c>
      <c r="D139" s="644"/>
      <c r="E139" s="445">
        <v>19400</v>
      </c>
      <c r="F139" s="444">
        <f t="shared" si="4"/>
        <v>6069</v>
      </c>
      <c r="G139" s="459">
        <f t="shared" si="3"/>
        <v>4392</v>
      </c>
      <c r="H139" s="445">
        <v>95</v>
      </c>
    </row>
    <row r="140" spans="1:8" x14ac:dyDescent="0.2">
      <c r="A140" s="642">
        <v>156</v>
      </c>
      <c r="B140" s="442"/>
      <c r="C140" s="643">
        <f t="shared" si="5"/>
        <v>53.08</v>
      </c>
      <c r="D140" s="644"/>
      <c r="E140" s="445">
        <v>19400</v>
      </c>
      <c r="F140" s="444">
        <f t="shared" si="4"/>
        <v>6060</v>
      </c>
      <c r="G140" s="459">
        <f t="shared" si="3"/>
        <v>4386</v>
      </c>
      <c r="H140" s="445">
        <v>95</v>
      </c>
    </row>
    <row r="141" spans="1:8" x14ac:dyDescent="0.2">
      <c r="A141" s="642">
        <v>157</v>
      </c>
      <c r="B141" s="442"/>
      <c r="C141" s="643">
        <f t="shared" si="5"/>
        <v>53.15</v>
      </c>
      <c r="D141" s="644"/>
      <c r="E141" s="445">
        <v>19400</v>
      </c>
      <c r="F141" s="444">
        <f t="shared" si="4"/>
        <v>6052</v>
      </c>
      <c r="G141" s="459">
        <f t="shared" ref="G141:G204" si="6">ROUND(12*(1/C141*E141),0)</f>
        <v>4380</v>
      </c>
      <c r="H141" s="445">
        <v>95</v>
      </c>
    </row>
    <row r="142" spans="1:8" x14ac:dyDescent="0.2">
      <c r="A142" s="642">
        <v>158</v>
      </c>
      <c r="B142" s="442"/>
      <c r="C142" s="643">
        <f t="shared" si="5"/>
        <v>53.23</v>
      </c>
      <c r="D142" s="644"/>
      <c r="E142" s="445">
        <v>19400</v>
      </c>
      <c r="F142" s="444">
        <f t="shared" ref="F142:F205" si="7">ROUND(12*1.36*(1/C142*E142)+H142,0)</f>
        <v>6043</v>
      </c>
      <c r="G142" s="459">
        <f t="shared" si="6"/>
        <v>4373</v>
      </c>
      <c r="H142" s="445">
        <v>95</v>
      </c>
    </row>
    <row r="143" spans="1:8" x14ac:dyDescent="0.2">
      <c r="A143" s="642">
        <v>159</v>
      </c>
      <c r="B143" s="442"/>
      <c r="C143" s="643">
        <f t="shared" ref="C143:C206" si="8">ROUND(10.899*LN(A143)+A143/150-3,2)</f>
        <v>53.31</v>
      </c>
      <c r="D143" s="644"/>
      <c r="E143" s="445">
        <v>19400</v>
      </c>
      <c r="F143" s="444">
        <f t="shared" si="7"/>
        <v>6034</v>
      </c>
      <c r="G143" s="459">
        <f t="shared" si="6"/>
        <v>4367</v>
      </c>
      <c r="H143" s="445">
        <v>95</v>
      </c>
    </row>
    <row r="144" spans="1:8" x14ac:dyDescent="0.2">
      <c r="A144" s="642">
        <v>160</v>
      </c>
      <c r="B144" s="442"/>
      <c r="C144" s="643">
        <f t="shared" si="8"/>
        <v>53.38</v>
      </c>
      <c r="D144" s="644"/>
      <c r="E144" s="445">
        <v>19400</v>
      </c>
      <c r="F144" s="444">
        <f t="shared" si="7"/>
        <v>6026</v>
      </c>
      <c r="G144" s="459">
        <f t="shared" si="6"/>
        <v>4361</v>
      </c>
      <c r="H144" s="445">
        <v>95</v>
      </c>
    </row>
    <row r="145" spans="1:8" x14ac:dyDescent="0.2">
      <c r="A145" s="642">
        <v>161</v>
      </c>
      <c r="B145" s="442"/>
      <c r="C145" s="643">
        <f t="shared" si="8"/>
        <v>53.46</v>
      </c>
      <c r="D145" s="644"/>
      <c r="E145" s="445">
        <v>19400</v>
      </c>
      <c r="F145" s="444">
        <f t="shared" si="7"/>
        <v>6017</v>
      </c>
      <c r="G145" s="459">
        <f t="shared" si="6"/>
        <v>4355</v>
      </c>
      <c r="H145" s="445">
        <v>95</v>
      </c>
    </row>
    <row r="146" spans="1:8" x14ac:dyDescent="0.2">
      <c r="A146" s="642">
        <v>162</v>
      </c>
      <c r="B146" s="442"/>
      <c r="C146" s="643">
        <f t="shared" si="8"/>
        <v>53.53</v>
      </c>
      <c r="D146" s="644"/>
      <c r="E146" s="445">
        <v>19400</v>
      </c>
      <c r="F146" s="444">
        <f t="shared" si="7"/>
        <v>6010</v>
      </c>
      <c r="G146" s="459">
        <f t="shared" si="6"/>
        <v>4349</v>
      </c>
      <c r="H146" s="445">
        <v>95</v>
      </c>
    </row>
    <row r="147" spans="1:8" x14ac:dyDescent="0.2">
      <c r="A147" s="642">
        <v>163</v>
      </c>
      <c r="B147" s="442"/>
      <c r="C147" s="643">
        <f t="shared" si="8"/>
        <v>53.6</v>
      </c>
      <c r="D147" s="644"/>
      <c r="E147" s="445">
        <v>19400</v>
      </c>
      <c r="F147" s="444">
        <f t="shared" si="7"/>
        <v>6002</v>
      </c>
      <c r="G147" s="459">
        <f t="shared" si="6"/>
        <v>4343</v>
      </c>
      <c r="H147" s="445">
        <v>95</v>
      </c>
    </row>
    <row r="148" spans="1:8" x14ac:dyDescent="0.2">
      <c r="A148" s="642">
        <v>164</v>
      </c>
      <c r="B148" s="442"/>
      <c r="C148" s="643">
        <f t="shared" si="8"/>
        <v>53.68</v>
      </c>
      <c r="D148" s="644"/>
      <c r="E148" s="445">
        <v>19400</v>
      </c>
      <c r="F148" s="444">
        <f t="shared" si="7"/>
        <v>5993</v>
      </c>
      <c r="G148" s="459">
        <f t="shared" si="6"/>
        <v>4337</v>
      </c>
      <c r="H148" s="445">
        <v>95</v>
      </c>
    </row>
    <row r="149" spans="1:8" x14ac:dyDescent="0.2">
      <c r="A149" s="642">
        <v>165</v>
      </c>
      <c r="B149" s="442"/>
      <c r="C149" s="643">
        <f t="shared" si="8"/>
        <v>53.75</v>
      </c>
      <c r="D149" s="644"/>
      <c r="E149" s="445">
        <v>19400</v>
      </c>
      <c r="F149" s="444">
        <f t="shared" si="7"/>
        <v>5985</v>
      </c>
      <c r="G149" s="459">
        <f t="shared" si="6"/>
        <v>4331</v>
      </c>
      <c r="H149" s="445">
        <v>95</v>
      </c>
    </row>
    <row r="150" spans="1:8" x14ac:dyDescent="0.2">
      <c r="A150" s="642">
        <v>166</v>
      </c>
      <c r="B150" s="442"/>
      <c r="C150" s="643">
        <f t="shared" si="8"/>
        <v>53.82</v>
      </c>
      <c r="D150" s="644"/>
      <c r="E150" s="445">
        <v>19400</v>
      </c>
      <c r="F150" s="444">
        <f t="shared" si="7"/>
        <v>5978</v>
      </c>
      <c r="G150" s="459">
        <f t="shared" si="6"/>
        <v>4326</v>
      </c>
      <c r="H150" s="445">
        <v>95</v>
      </c>
    </row>
    <row r="151" spans="1:8" x14ac:dyDescent="0.2">
      <c r="A151" s="642">
        <v>167</v>
      </c>
      <c r="B151" s="442"/>
      <c r="C151" s="643">
        <f t="shared" si="8"/>
        <v>53.89</v>
      </c>
      <c r="D151" s="644"/>
      <c r="E151" s="445">
        <v>19400</v>
      </c>
      <c r="F151" s="444">
        <f t="shared" si="7"/>
        <v>5970</v>
      </c>
      <c r="G151" s="459">
        <f t="shared" si="6"/>
        <v>4320</v>
      </c>
      <c r="H151" s="445">
        <v>95</v>
      </c>
    </row>
    <row r="152" spans="1:8" x14ac:dyDescent="0.2">
      <c r="A152" s="642">
        <v>168</v>
      </c>
      <c r="B152" s="442"/>
      <c r="C152" s="643">
        <f t="shared" si="8"/>
        <v>53.97</v>
      </c>
      <c r="D152" s="644"/>
      <c r="E152" s="445">
        <v>19400</v>
      </c>
      <c r="F152" s="444">
        <f t="shared" si="7"/>
        <v>5961</v>
      </c>
      <c r="G152" s="459">
        <f t="shared" si="6"/>
        <v>4314</v>
      </c>
      <c r="H152" s="445">
        <v>95</v>
      </c>
    </row>
    <row r="153" spans="1:8" x14ac:dyDescent="0.2">
      <c r="A153" s="642">
        <v>169</v>
      </c>
      <c r="B153" s="442"/>
      <c r="C153" s="643">
        <f t="shared" si="8"/>
        <v>54.04</v>
      </c>
      <c r="D153" s="644"/>
      <c r="E153" s="445">
        <v>19400</v>
      </c>
      <c r="F153" s="444">
        <f t="shared" si="7"/>
        <v>5954</v>
      </c>
      <c r="G153" s="459">
        <f t="shared" si="6"/>
        <v>4308</v>
      </c>
      <c r="H153" s="445">
        <v>95</v>
      </c>
    </row>
    <row r="154" spans="1:8" x14ac:dyDescent="0.2">
      <c r="A154" s="642">
        <v>170</v>
      </c>
      <c r="B154" s="442"/>
      <c r="C154" s="643">
        <f t="shared" si="8"/>
        <v>54.11</v>
      </c>
      <c r="D154" s="644"/>
      <c r="E154" s="445">
        <v>19400</v>
      </c>
      <c r="F154" s="444">
        <f t="shared" si="7"/>
        <v>5946</v>
      </c>
      <c r="G154" s="459">
        <f t="shared" si="6"/>
        <v>4302</v>
      </c>
      <c r="H154" s="445">
        <v>95</v>
      </c>
    </row>
    <row r="155" spans="1:8" x14ac:dyDescent="0.2">
      <c r="A155" s="642">
        <v>171</v>
      </c>
      <c r="B155" s="442"/>
      <c r="C155" s="643">
        <f t="shared" si="8"/>
        <v>54.18</v>
      </c>
      <c r="D155" s="644"/>
      <c r="E155" s="445">
        <v>19400</v>
      </c>
      <c r="F155" s="444">
        <f t="shared" si="7"/>
        <v>5939</v>
      </c>
      <c r="G155" s="459">
        <f t="shared" si="6"/>
        <v>4297</v>
      </c>
      <c r="H155" s="445">
        <v>95</v>
      </c>
    </row>
    <row r="156" spans="1:8" x14ac:dyDescent="0.2">
      <c r="A156" s="642">
        <v>172</v>
      </c>
      <c r="B156" s="442"/>
      <c r="C156" s="643">
        <f t="shared" si="8"/>
        <v>54.25</v>
      </c>
      <c r="D156" s="644"/>
      <c r="E156" s="445">
        <v>19400</v>
      </c>
      <c r="F156" s="444">
        <f t="shared" si="7"/>
        <v>5931</v>
      </c>
      <c r="G156" s="459">
        <f t="shared" si="6"/>
        <v>4291</v>
      </c>
      <c r="H156" s="445">
        <v>95</v>
      </c>
    </row>
    <row r="157" spans="1:8" x14ac:dyDescent="0.2">
      <c r="A157" s="642">
        <v>173</v>
      </c>
      <c r="B157" s="442"/>
      <c r="C157" s="643">
        <f t="shared" si="8"/>
        <v>54.32</v>
      </c>
      <c r="D157" s="644"/>
      <c r="E157" s="445">
        <v>19400</v>
      </c>
      <c r="F157" s="444">
        <f t="shared" si="7"/>
        <v>5924</v>
      </c>
      <c r="G157" s="459">
        <f t="shared" si="6"/>
        <v>4286</v>
      </c>
      <c r="H157" s="445">
        <v>95</v>
      </c>
    </row>
    <row r="158" spans="1:8" x14ac:dyDescent="0.2">
      <c r="A158" s="642">
        <v>174</v>
      </c>
      <c r="B158" s="442"/>
      <c r="C158" s="643">
        <f t="shared" si="8"/>
        <v>54.39</v>
      </c>
      <c r="D158" s="644"/>
      <c r="E158" s="445">
        <v>19400</v>
      </c>
      <c r="F158" s="444">
        <f t="shared" si="7"/>
        <v>5916</v>
      </c>
      <c r="G158" s="459">
        <f t="shared" si="6"/>
        <v>4280</v>
      </c>
      <c r="H158" s="445">
        <v>95</v>
      </c>
    </row>
    <row r="159" spans="1:8" x14ac:dyDescent="0.2">
      <c r="A159" s="642">
        <v>175</v>
      </c>
      <c r="B159" s="442"/>
      <c r="C159" s="643">
        <f t="shared" si="8"/>
        <v>54.46</v>
      </c>
      <c r="D159" s="644"/>
      <c r="E159" s="445">
        <v>19400</v>
      </c>
      <c r="F159" s="444">
        <f t="shared" si="7"/>
        <v>5909</v>
      </c>
      <c r="G159" s="459">
        <f t="shared" si="6"/>
        <v>4275</v>
      </c>
      <c r="H159" s="445">
        <v>95</v>
      </c>
    </row>
    <row r="160" spans="1:8" x14ac:dyDescent="0.2">
      <c r="A160" s="642">
        <v>176</v>
      </c>
      <c r="B160" s="442"/>
      <c r="C160" s="643">
        <f t="shared" si="8"/>
        <v>54.53</v>
      </c>
      <c r="D160" s="644"/>
      <c r="E160" s="445">
        <v>19400</v>
      </c>
      <c r="F160" s="444">
        <f t="shared" si="7"/>
        <v>5901</v>
      </c>
      <c r="G160" s="459">
        <f t="shared" si="6"/>
        <v>4269</v>
      </c>
      <c r="H160" s="445">
        <v>95</v>
      </c>
    </row>
    <row r="161" spans="1:8" x14ac:dyDescent="0.2">
      <c r="A161" s="642">
        <v>177</v>
      </c>
      <c r="B161" s="442"/>
      <c r="C161" s="643">
        <f t="shared" si="8"/>
        <v>54.59</v>
      </c>
      <c r="D161" s="644"/>
      <c r="E161" s="445">
        <v>19400</v>
      </c>
      <c r="F161" s="444">
        <f t="shared" si="7"/>
        <v>5895</v>
      </c>
      <c r="G161" s="459">
        <f t="shared" si="6"/>
        <v>4265</v>
      </c>
      <c r="H161" s="445">
        <v>95</v>
      </c>
    </row>
    <row r="162" spans="1:8" x14ac:dyDescent="0.2">
      <c r="A162" s="642">
        <v>178</v>
      </c>
      <c r="B162" s="442"/>
      <c r="C162" s="643">
        <f t="shared" si="8"/>
        <v>54.66</v>
      </c>
      <c r="D162" s="644"/>
      <c r="E162" s="445">
        <v>19400</v>
      </c>
      <c r="F162" s="444">
        <f t="shared" si="7"/>
        <v>5887</v>
      </c>
      <c r="G162" s="459">
        <f t="shared" si="6"/>
        <v>4259</v>
      </c>
      <c r="H162" s="445">
        <v>95</v>
      </c>
    </row>
    <row r="163" spans="1:8" x14ac:dyDescent="0.2">
      <c r="A163" s="642">
        <v>179</v>
      </c>
      <c r="B163" s="442"/>
      <c r="C163" s="643">
        <f t="shared" si="8"/>
        <v>54.73</v>
      </c>
      <c r="D163" s="644"/>
      <c r="E163" s="445">
        <v>19400</v>
      </c>
      <c r="F163" s="444">
        <f t="shared" si="7"/>
        <v>5880</v>
      </c>
      <c r="G163" s="459">
        <f t="shared" si="6"/>
        <v>4254</v>
      </c>
      <c r="H163" s="445">
        <v>95</v>
      </c>
    </row>
    <row r="164" spans="1:8" x14ac:dyDescent="0.2">
      <c r="A164" s="642">
        <v>180</v>
      </c>
      <c r="B164" s="442"/>
      <c r="C164" s="643">
        <f t="shared" si="8"/>
        <v>54.8</v>
      </c>
      <c r="D164" s="644"/>
      <c r="E164" s="445">
        <v>19400</v>
      </c>
      <c r="F164" s="444">
        <f t="shared" si="7"/>
        <v>5873</v>
      </c>
      <c r="G164" s="459">
        <f t="shared" si="6"/>
        <v>4248</v>
      </c>
      <c r="H164" s="445">
        <v>95</v>
      </c>
    </row>
    <row r="165" spans="1:8" x14ac:dyDescent="0.2">
      <c r="A165" s="642">
        <v>181</v>
      </c>
      <c r="B165" s="442"/>
      <c r="C165" s="643">
        <f t="shared" si="8"/>
        <v>54.87</v>
      </c>
      <c r="D165" s="644"/>
      <c r="E165" s="445">
        <v>19400</v>
      </c>
      <c r="F165" s="444">
        <f t="shared" si="7"/>
        <v>5865</v>
      </c>
      <c r="G165" s="459">
        <f t="shared" si="6"/>
        <v>4243</v>
      </c>
      <c r="H165" s="445">
        <v>95</v>
      </c>
    </row>
    <row r="166" spans="1:8" x14ac:dyDescent="0.2">
      <c r="A166" s="642">
        <v>182</v>
      </c>
      <c r="B166" s="442"/>
      <c r="C166" s="643">
        <f t="shared" si="8"/>
        <v>54.93</v>
      </c>
      <c r="D166" s="644"/>
      <c r="E166" s="445">
        <v>19400</v>
      </c>
      <c r="F166" s="444">
        <f t="shared" si="7"/>
        <v>5859</v>
      </c>
      <c r="G166" s="459">
        <f t="shared" si="6"/>
        <v>4238</v>
      </c>
      <c r="H166" s="445">
        <v>95</v>
      </c>
    </row>
    <row r="167" spans="1:8" x14ac:dyDescent="0.2">
      <c r="A167" s="642">
        <v>183</v>
      </c>
      <c r="B167" s="442"/>
      <c r="C167" s="643">
        <f t="shared" si="8"/>
        <v>55</v>
      </c>
      <c r="D167" s="644"/>
      <c r="E167" s="445">
        <v>19400</v>
      </c>
      <c r="F167" s="444">
        <f t="shared" si="7"/>
        <v>5852</v>
      </c>
      <c r="G167" s="459">
        <f t="shared" si="6"/>
        <v>4233</v>
      </c>
      <c r="H167" s="445">
        <v>95</v>
      </c>
    </row>
    <row r="168" spans="1:8" x14ac:dyDescent="0.2">
      <c r="A168" s="642">
        <v>184</v>
      </c>
      <c r="B168" s="442"/>
      <c r="C168" s="643">
        <f t="shared" si="8"/>
        <v>55.06</v>
      </c>
      <c r="D168" s="644"/>
      <c r="E168" s="445">
        <v>19400</v>
      </c>
      <c r="F168" s="444">
        <f t="shared" si="7"/>
        <v>5845</v>
      </c>
      <c r="G168" s="459">
        <f t="shared" si="6"/>
        <v>4228</v>
      </c>
      <c r="H168" s="445">
        <v>95</v>
      </c>
    </row>
    <row r="169" spans="1:8" x14ac:dyDescent="0.2">
      <c r="A169" s="642">
        <v>185</v>
      </c>
      <c r="B169" s="442"/>
      <c r="C169" s="643">
        <f t="shared" si="8"/>
        <v>55.13</v>
      </c>
      <c r="D169" s="644"/>
      <c r="E169" s="445">
        <v>19400</v>
      </c>
      <c r="F169" s="444">
        <f t="shared" si="7"/>
        <v>5838</v>
      </c>
      <c r="G169" s="459">
        <f t="shared" si="6"/>
        <v>4223</v>
      </c>
      <c r="H169" s="445">
        <v>95</v>
      </c>
    </row>
    <row r="170" spans="1:8" x14ac:dyDescent="0.2">
      <c r="A170" s="642">
        <v>186</v>
      </c>
      <c r="B170" s="442"/>
      <c r="C170" s="643">
        <f t="shared" si="8"/>
        <v>55.2</v>
      </c>
      <c r="D170" s="644"/>
      <c r="E170" s="445">
        <v>19400</v>
      </c>
      <c r="F170" s="444">
        <f t="shared" si="7"/>
        <v>5831</v>
      </c>
      <c r="G170" s="459">
        <f t="shared" si="6"/>
        <v>4217</v>
      </c>
      <c r="H170" s="445">
        <v>95</v>
      </c>
    </row>
    <row r="171" spans="1:8" x14ac:dyDescent="0.2">
      <c r="A171" s="642">
        <v>187</v>
      </c>
      <c r="B171" s="442"/>
      <c r="C171" s="643">
        <f t="shared" si="8"/>
        <v>55.26</v>
      </c>
      <c r="D171" s="644"/>
      <c r="E171" s="445">
        <v>19400</v>
      </c>
      <c r="F171" s="444">
        <f t="shared" si="7"/>
        <v>5824</v>
      </c>
      <c r="G171" s="459">
        <f t="shared" si="6"/>
        <v>4213</v>
      </c>
      <c r="H171" s="445">
        <v>95</v>
      </c>
    </row>
    <row r="172" spans="1:8" x14ac:dyDescent="0.2">
      <c r="A172" s="642">
        <v>188</v>
      </c>
      <c r="B172" s="442"/>
      <c r="C172" s="643">
        <f t="shared" si="8"/>
        <v>55.33</v>
      </c>
      <c r="D172" s="644"/>
      <c r="E172" s="445">
        <v>19400</v>
      </c>
      <c r="F172" s="444">
        <f t="shared" si="7"/>
        <v>5817</v>
      </c>
      <c r="G172" s="459">
        <f t="shared" si="6"/>
        <v>4207</v>
      </c>
      <c r="H172" s="445">
        <v>95</v>
      </c>
    </row>
    <row r="173" spans="1:8" x14ac:dyDescent="0.2">
      <c r="A173" s="642">
        <v>189</v>
      </c>
      <c r="B173" s="442"/>
      <c r="C173" s="643">
        <f t="shared" si="8"/>
        <v>55.39</v>
      </c>
      <c r="D173" s="644"/>
      <c r="E173" s="445">
        <v>19400</v>
      </c>
      <c r="F173" s="444">
        <f t="shared" si="7"/>
        <v>5811</v>
      </c>
      <c r="G173" s="459">
        <f t="shared" si="6"/>
        <v>4203</v>
      </c>
      <c r="H173" s="445">
        <v>95</v>
      </c>
    </row>
    <row r="174" spans="1:8" x14ac:dyDescent="0.2">
      <c r="A174" s="642">
        <v>190</v>
      </c>
      <c r="B174" s="442"/>
      <c r="C174" s="643">
        <f t="shared" si="8"/>
        <v>55.45</v>
      </c>
      <c r="D174" s="644"/>
      <c r="E174" s="445">
        <v>19400</v>
      </c>
      <c r="F174" s="444">
        <f t="shared" si="7"/>
        <v>5805</v>
      </c>
      <c r="G174" s="459">
        <f t="shared" si="6"/>
        <v>4198</v>
      </c>
      <c r="H174" s="445">
        <v>95</v>
      </c>
    </row>
    <row r="175" spans="1:8" x14ac:dyDescent="0.2">
      <c r="A175" s="642">
        <v>191</v>
      </c>
      <c r="B175" s="442"/>
      <c r="C175" s="643">
        <f t="shared" si="8"/>
        <v>55.52</v>
      </c>
      <c r="D175" s="644"/>
      <c r="E175" s="445">
        <v>19400</v>
      </c>
      <c r="F175" s="444">
        <f t="shared" si="7"/>
        <v>5798</v>
      </c>
      <c r="G175" s="459">
        <f t="shared" si="6"/>
        <v>4193</v>
      </c>
      <c r="H175" s="445">
        <v>95</v>
      </c>
    </row>
    <row r="176" spans="1:8" x14ac:dyDescent="0.2">
      <c r="A176" s="642">
        <v>192</v>
      </c>
      <c r="B176" s="442"/>
      <c r="C176" s="643">
        <f t="shared" si="8"/>
        <v>55.58</v>
      </c>
      <c r="D176" s="644"/>
      <c r="E176" s="445">
        <v>19400</v>
      </c>
      <c r="F176" s="444">
        <f t="shared" si="7"/>
        <v>5791</v>
      </c>
      <c r="G176" s="459">
        <f t="shared" si="6"/>
        <v>4189</v>
      </c>
      <c r="H176" s="445">
        <v>95</v>
      </c>
    </row>
    <row r="177" spans="1:8" x14ac:dyDescent="0.2">
      <c r="A177" s="642">
        <v>193</v>
      </c>
      <c r="B177" s="442"/>
      <c r="C177" s="643">
        <f t="shared" si="8"/>
        <v>55.64</v>
      </c>
      <c r="D177" s="644"/>
      <c r="E177" s="445">
        <v>19400</v>
      </c>
      <c r="F177" s="444">
        <f t="shared" si="7"/>
        <v>5785</v>
      </c>
      <c r="G177" s="459">
        <f t="shared" si="6"/>
        <v>4184</v>
      </c>
      <c r="H177" s="445">
        <v>95</v>
      </c>
    </row>
    <row r="178" spans="1:8" x14ac:dyDescent="0.2">
      <c r="A178" s="642">
        <v>194</v>
      </c>
      <c r="B178" s="442"/>
      <c r="C178" s="643">
        <f t="shared" si="8"/>
        <v>55.71</v>
      </c>
      <c r="D178" s="644"/>
      <c r="E178" s="445">
        <v>19400</v>
      </c>
      <c r="F178" s="444">
        <f t="shared" si="7"/>
        <v>5778</v>
      </c>
      <c r="G178" s="459">
        <f t="shared" si="6"/>
        <v>4179</v>
      </c>
      <c r="H178" s="445">
        <v>95</v>
      </c>
    </row>
    <row r="179" spans="1:8" x14ac:dyDescent="0.2">
      <c r="A179" s="642">
        <v>195</v>
      </c>
      <c r="B179" s="442"/>
      <c r="C179" s="643">
        <f t="shared" si="8"/>
        <v>55.77</v>
      </c>
      <c r="D179" s="644"/>
      <c r="E179" s="445">
        <v>19400</v>
      </c>
      <c r="F179" s="444">
        <f t="shared" si="7"/>
        <v>5772</v>
      </c>
      <c r="G179" s="459">
        <f t="shared" si="6"/>
        <v>4174</v>
      </c>
      <c r="H179" s="445">
        <v>95</v>
      </c>
    </row>
    <row r="180" spans="1:8" x14ac:dyDescent="0.2">
      <c r="A180" s="642">
        <v>196</v>
      </c>
      <c r="B180" s="442"/>
      <c r="C180" s="643">
        <f t="shared" si="8"/>
        <v>55.83</v>
      </c>
      <c r="D180" s="644"/>
      <c r="E180" s="445">
        <v>19400</v>
      </c>
      <c r="F180" s="444">
        <f t="shared" si="7"/>
        <v>5766</v>
      </c>
      <c r="G180" s="459">
        <f t="shared" si="6"/>
        <v>4170</v>
      </c>
      <c r="H180" s="445">
        <v>95</v>
      </c>
    </row>
    <row r="181" spans="1:8" x14ac:dyDescent="0.2">
      <c r="A181" s="642">
        <v>197</v>
      </c>
      <c r="B181" s="442"/>
      <c r="C181" s="643">
        <f t="shared" si="8"/>
        <v>55.89</v>
      </c>
      <c r="D181" s="644"/>
      <c r="E181" s="445">
        <v>19400</v>
      </c>
      <c r="F181" s="444">
        <f t="shared" si="7"/>
        <v>5760</v>
      </c>
      <c r="G181" s="459">
        <f t="shared" si="6"/>
        <v>4165</v>
      </c>
      <c r="H181" s="445">
        <v>95</v>
      </c>
    </row>
    <row r="182" spans="1:8" x14ac:dyDescent="0.2">
      <c r="A182" s="642">
        <v>198</v>
      </c>
      <c r="B182" s="442"/>
      <c r="C182" s="643">
        <f t="shared" si="8"/>
        <v>55.96</v>
      </c>
      <c r="D182" s="644"/>
      <c r="E182" s="445">
        <v>19400</v>
      </c>
      <c r="F182" s="444">
        <f t="shared" si="7"/>
        <v>5753</v>
      </c>
      <c r="G182" s="459">
        <f t="shared" si="6"/>
        <v>4160</v>
      </c>
      <c r="H182" s="445">
        <v>95</v>
      </c>
    </row>
    <row r="183" spans="1:8" x14ac:dyDescent="0.2">
      <c r="A183" s="642">
        <v>199</v>
      </c>
      <c r="B183" s="442"/>
      <c r="C183" s="643">
        <f t="shared" si="8"/>
        <v>56.02</v>
      </c>
      <c r="D183" s="644"/>
      <c r="E183" s="445">
        <v>19400</v>
      </c>
      <c r="F183" s="444">
        <f t="shared" si="7"/>
        <v>5747</v>
      </c>
      <c r="G183" s="459">
        <f t="shared" si="6"/>
        <v>4156</v>
      </c>
      <c r="H183" s="445">
        <v>95</v>
      </c>
    </row>
    <row r="184" spans="1:8" x14ac:dyDescent="0.2">
      <c r="A184" s="642">
        <v>200</v>
      </c>
      <c r="B184" s="442"/>
      <c r="C184" s="643">
        <f t="shared" si="8"/>
        <v>56.08</v>
      </c>
      <c r="D184" s="644"/>
      <c r="E184" s="445">
        <v>19400</v>
      </c>
      <c r="F184" s="444">
        <f t="shared" si="7"/>
        <v>5741</v>
      </c>
      <c r="G184" s="459">
        <f t="shared" si="6"/>
        <v>4151</v>
      </c>
      <c r="H184" s="445">
        <v>95</v>
      </c>
    </row>
    <row r="185" spans="1:8" x14ac:dyDescent="0.2">
      <c r="A185" s="642">
        <v>201</v>
      </c>
      <c r="B185" s="442"/>
      <c r="C185" s="643">
        <f t="shared" si="8"/>
        <v>56.14</v>
      </c>
      <c r="D185" s="644"/>
      <c r="E185" s="445">
        <v>19400</v>
      </c>
      <c r="F185" s="444">
        <f t="shared" si="7"/>
        <v>5735</v>
      </c>
      <c r="G185" s="459">
        <f t="shared" si="6"/>
        <v>4147</v>
      </c>
      <c r="H185" s="445">
        <v>95</v>
      </c>
    </row>
    <row r="186" spans="1:8" x14ac:dyDescent="0.2">
      <c r="A186" s="642">
        <v>202</v>
      </c>
      <c r="B186" s="442"/>
      <c r="C186" s="643">
        <f t="shared" si="8"/>
        <v>56.2</v>
      </c>
      <c r="D186" s="644"/>
      <c r="E186" s="445">
        <v>19400</v>
      </c>
      <c r="F186" s="444">
        <f t="shared" si="7"/>
        <v>5729</v>
      </c>
      <c r="G186" s="459">
        <f t="shared" si="6"/>
        <v>4142</v>
      </c>
      <c r="H186" s="445">
        <v>95</v>
      </c>
    </row>
    <row r="187" spans="1:8" x14ac:dyDescent="0.2">
      <c r="A187" s="642">
        <v>203</v>
      </c>
      <c r="B187" s="442"/>
      <c r="C187" s="643">
        <f t="shared" si="8"/>
        <v>56.26</v>
      </c>
      <c r="D187" s="644"/>
      <c r="E187" s="445">
        <v>19400</v>
      </c>
      <c r="F187" s="444">
        <f t="shared" si="7"/>
        <v>5723</v>
      </c>
      <c r="G187" s="459">
        <f t="shared" si="6"/>
        <v>4138</v>
      </c>
      <c r="H187" s="445">
        <v>95</v>
      </c>
    </row>
    <row r="188" spans="1:8" x14ac:dyDescent="0.2">
      <c r="A188" s="642">
        <v>204</v>
      </c>
      <c r="B188" s="442"/>
      <c r="C188" s="643">
        <f t="shared" si="8"/>
        <v>56.32</v>
      </c>
      <c r="D188" s="644"/>
      <c r="E188" s="445">
        <v>19400</v>
      </c>
      <c r="F188" s="444">
        <f t="shared" si="7"/>
        <v>5717</v>
      </c>
      <c r="G188" s="459">
        <f t="shared" si="6"/>
        <v>4134</v>
      </c>
      <c r="H188" s="445">
        <v>95</v>
      </c>
    </row>
    <row r="189" spans="1:8" x14ac:dyDescent="0.2">
      <c r="A189" s="642">
        <v>205</v>
      </c>
      <c r="B189" s="442"/>
      <c r="C189" s="643">
        <f t="shared" si="8"/>
        <v>56.38</v>
      </c>
      <c r="D189" s="644"/>
      <c r="E189" s="445">
        <v>19400</v>
      </c>
      <c r="F189" s="444">
        <f t="shared" si="7"/>
        <v>5711</v>
      </c>
      <c r="G189" s="459">
        <f t="shared" si="6"/>
        <v>4129</v>
      </c>
      <c r="H189" s="445">
        <v>95</v>
      </c>
    </row>
    <row r="190" spans="1:8" x14ac:dyDescent="0.2">
      <c r="A190" s="642">
        <v>206</v>
      </c>
      <c r="B190" s="442"/>
      <c r="C190" s="643">
        <f t="shared" si="8"/>
        <v>56.44</v>
      </c>
      <c r="D190" s="644"/>
      <c r="E190" s="445">
        <v>19400</v>
      </c>
      <c r="F190" s="444">
        <f t="shared" si="7"/>
        <v>5705</v>
      </c>
      <c r="G190" s="459">
        <f t="shared" si="6"/>
        <v>4125</v>
      </c>
      <c r="H190" s="445">
        <v>95</v>
      </c>
    </row>
    <row r="191" spans="1:8" x14ac:dyDescent="0.2">
      <c r="A191" s="642">
        <v>207</v>
      </c>
      <c r="B191" s="442"/>
      <c r="C191" s="643">
        <f t="shared" si="8"/>
        <v>56.5</v>
      </c>
      <c r="D191" s="644"/>
      <c r="E191" s="445">
        <v>19400</v>
      </c>
      <c r="F191" s="444">
        <f t="shared" si="7"/>
        <v>5699</v>
      </c>
      <c r="G191" s="459">
        <f t="shared" si="6"/>
        <v>4120</v>
      </c>
      <c r="H191" s="445">
        <v>95</v>
      </c>
    </row>
    <row r="192" spans="1:8" x14ac:dyDescent="0.2">
      <c r="A192" s="642">
        <v>208</v>
      </c>
      <c r="B192" s="442"/>
      <c r="C192" s="643">
        <f t="shared" si="8"/>
        <v>56.56</v>
      </c>
      <c r="D192" s="644"/>
      <c r="E192" s="445">
        <v>19400</v>
      </c>
      <c r="F192" s="444">
        <f t="shared" si="7"/>
        <v>5693</v>
      </c>
      <c r="G192" s="459">
        <f t="shared" si="6"/>
        <v>4116</v>
      </c>
      <c r="H192" s="445">
        <v>95</v>
      </c>
    </row>
    <row r="193" spans="1:8" x14ac:dyDescent="0.2">
      <c r="A193" s="642">
        <v>209</v>
      </c>
      <c r="B193" s="442"/>
      <c r="C193" s="643">
        <f t="shared" si="8"/>
        <v>56.62</v>
      </c>
      <c r="D193" s="644"/>
      <c r="E193" s="445">
        <v>19400</v>
      </c>
      <c r="F193" s="444">
        <f t="shared" si="7"/>
        <v>5687</v>
      </c>
      <c r="G193" s="459">
        <f t="shared" si="6"/>
        <v>4112</v>
      </c>
      <c r="H193" s="445">
        <v>95</v>
      </c>
    </row>
    <row r="194" spans="1:8" x14ac:dyDescent="0.2">
      <c r="A194" s="642">
        <v>210</v>
      </c>
      <c r="B194" s="442"/>
      <c r="C194" s="643">
        <f t="shared" si="8"/>
        <v>56.68</v>
      </c>
      <c r="D194" s="644"/>
      <c r="E194" s="445">
        <v>19400</v>
      </c>
      <c r="F194" s="444">
        <f t="shared" si="7"/>
        <v>5681</v>
      </c>
      <c r="G194" s="459">
        <f t="shared" si="6"/>
        <v>4107</v>
      </c>
      <c r="H194" s="445">
        <v>95</v>
      </c>
    </row>
    <row r="195" spans="1:8" x14ac:dyDescent="0.2">
      <c r="A195" s="642">
        <v>211</v>
      </c>
      <c r="B195" s="442"/>
      <c r="C195" s="643">
        <f t="shared" si="8"/>
        <v>56.74</v>
      </c>
      <c r="D195" s="644"/>
      <c r="E195" s="445">
        <v>19400</v>
      </c>
      <c r="F195" s="444">
        <f t="shared" si="7"/>
        <v>5675</v>
      </c>
      <c r="G195" s="459">
        <f t="shared" si="6"/>
        <v>4103</v>
      </c>
      <c r="H195" s="445">
        <v>95</v>
      </c>
    </row>
    <row r="196" spans="1:8" x14ac:dyDescent="0.2">
      <c r="A196" s="642">
        <v>212</v>
      </c>
      <c r="B196" s="442"/>
      <c r="C196" s="643">
        <f t="shared" si="8"/>
        <v>56.79</v>
      </c>
      <c r="D196" s="644"/>
      <c r="E196" s="445">
        <v>19400</v>
      </c>
      <c r="F196" s="444">
        <f t="shared" si="7"/>
        <v>5670</v>
      </c>
      <c r="G196" s="459">
        <f t="shared" si="6"/>
        <v>4099</v>
      </c>
      <c r="H196" s="445">
        <v>95</v>
      </c>
    </row>
    <row r="197" spans="1:8" x14ac:dyDescent="0.2">
      <c r="A197" s="642">
        <v>213</v>
      </c>
      <c r="B197" s="442"/>
      <c r="C197" s="643">
        <f t="shared" si="8"/>
        <v>56.85</v>
      </c>
      <c r="D197" s="644"/>
      <c r="E197" s="445">
        <v>19400</v>
      </c>
      <c r="F197" s="444">
        <f t="shared" si="7"/>
        <v>5664</v>
      </c>
      <c r="G197" s="459">
        <f t="shared" si="6"/>
        <v>4095</v>
      </c>
      <c r="H197" s="445">
        <v>95</v>
      </c>
    </row>
    <row r="198" spans="1:8" x14ac:dyDescent="0.2">
      <c r="A198" s="642">
        <v>214</v>
      </c>
      <c r="B198" s="442"/>
      <c r="C198" s="643">
        <f t="shared" si="8"/>
        <v>56.91</v>
      </c>
      <c r="D198" s="644"/>
      <c r="E198" s="445">
        <v>19400</v>
      </c>
      <c r="F198" s="444">
        <f t="shared" si="7"/>
        <v>5658</v>
      </c>
      <c r="G198" s="459">
        <f t="shared" si="6"/>
        <v>4091</v>
      </c>
      <c r="H198" s="445">
        <v>95</v>
      </c>
    </row>
    <row r="199" spans="1:8" x14ac:dyDescent="0.2">
      <c r="A199" s="642">
        <v>215</v>
      </c>
      <c r="B199" s="442"/>
      <c r="C199" s="643">
        <f t="shared" si="8"/>
        <v>56.97</v>
      </c>
      <c r="D199" s="644"/>
      <c r="E199" s="445">
        <v>19400</v>
      </c>
      <c r="F199" s="444">
        <f t="shared" si="7"/>
        <v>5652</v>
      </c>
      <c r="G199" s="459">
        <f t="shared" si="6"/>
        <v>4086</v>
      </c>
      <c r="H199" s="445">
        <v>95</v>
      </c>
    </row>
    <row r="200" spans="1:8" x14ac:dyDescent="0.2">
      <c r="A200" s="642">
        <v>216</v>
      </c>
      <c r="B200" s="442"/>
      <c r="C200" s="643">
        <f t="shared" si="8"/>
        <v>57.03</v>
      </c>
      <c r="D200" s="644"/>
      <c r="E200" s="445">
        <v>19400</v>
      </c>
      <c r="F200" s="444">
        <f t="shared" si="7"/>
        <v>5647</v>
      </c>
      <c r="G200" s="459">
        <f t="shared" si="6"/>
        <v>4082</v>
      </c>
      <c r="H200" s="445">
        <v>95</v>
      </c>
    </row>
    <row r="201" spans="1:8" x14ac:dyDescent="0.2">
      <c r="A201" s="642">
        <v>217</v>
      </c>
      <c r="B201" s="442"/>
      <c r="C201" s="643">
        <f t="shared" si="8"/>
        <v>57.08</v>
      </c>
      <c r="D201" s="644"/>
      <c r="E201" s="445">
        <v>19400</v>
      </c>
      <c r="F201" s="444">
        <f t="shared" si="7"/>
        <v>5642</v>
      </c>
      <c r="G201" s="459">
        <f t="shared" si="6"/>
        <v>4078</v>
      </c>
      <c r="H201" s="445">
        <v>95</v>
      </c>
    </row>
    <row r="202" spans="1:8" x14ac:dyDescent="0.2">
      <c r="A202" s="642">
        <v>218</v>
      </c>
      <c r="B202" s="442"/>
      <c r="C202" s="643">
        <f t="shared" si="8"/>
        <v>57.14</v>
      </c>
      <c r="D202" s="644"/>
      <c r="E202" s="445">
        <v>19400</v>
      </c>
      <c r="F202" s="444">
        <f t="shared" si="7"/>
        <v>5636</v>
      </c>
      <c r="G202" s="459">
        <f t="shared" si="6"/>
        <v>4074</v>
      </c>
      <c r="H202" s="445">
        <v>95</v>
      </c>
    </row>
    <row r="203" spans="1:8" x14ac:dyDescent="0.2">
      <c r="A203" s="642">
        <v>219</v>
      </c>
      <c r="B203" s="442"/>
      <c r="C203" s="643">
        <f t="shared" si="8"/>
        <v>57.2</v>
      </c>
      <c r="D203" s="644"/>
      <c r="E203" s="445">
        <v>19400</v>
      </c>
      <c r="F203" s="444">
        <f t="shared" si="7"/>
        <v>5630</v>
      </c>
      <c r="G203" s="459">
        <f t="shared" si="6"/>
        <v>4070</v>
      </c>
      <c r="H203" s="445">
        <v>95</v>
      </c>
    </row>
    <row r="204" spans="1:8" x14ac:dyDescent="0.2">
      <c r="A204" s="642">
        <v>220</v>
      </c>
      <c r="B204" s="442"/>
      <c r="C204" s="643">
        <f t="shared" si="8"/>
        <v>57.25</v>
      </c>
      <c r="D204" s="644"/>
      <c r="E204" s="445">
        <v>19400</v>
      </c>
      <c r="F204" s="444">
        <f t="shared" si="7"/>
        <v>5625</v>
      </c>
      <c r="G204" s="459">
        <f t="shared" si="6"/>
        <v>4066</v>
      </c>
      <c r="H204" s="445">
        <v>95</v>
      </c>
    </row>
    <row r="205" spans="1:8" x14ac:dyDescent="0.2">
      <c r="A205" s="642">
        <v>221</v>
      </c>
      <c r="B205" s="442"/>
      <c r="C205" s="643">
        <f t="shared" si="8"/>
        <v>57.31</v>
      </c>
      <c r="D205" s="644"/>
      <c r="E205" s="445">
        <v>19400</v>
      </c>
      <c r="F205" s="444">
        <f t="shared" si="7"/>
        <v>5619</v>
      </c>
      <c r="G205" s="459">
        <f t="shared" ref="G205:G268" si="9">ROUND(12*(1/C205*E205),0)</f>
        <v>4062</v>
      </c>
      <c r="H205" s="445">
        <v>95</v>
      </c>
    </row>
    <row r="206" spans="1:8" x14ac:dyDescent="0.2">
      <c r="A206" s="642">
        <v>222</v>
      </c>
      <c r="B206" s="442"/>
      <c r="C206" s="643">
        <f t="shared" si="8"/>
        <v>57.36</v>
      </c>
      <c r="D206" s="644"/>
      <c r="E206" s="445">
        <v>19400</v>
      </c>
      <c r="F206" s="444">
        <f t="shared" ref="F206:F269" si="10">ROUND(12*1.36*(1/C206*E206)+H206,0)</f>
        <v>5615</v>
      </c>
      <c r="G206" s="459">
        <f t="shared" si="9"/>
        <v>4059</v>
      </c>
      <c r="H206" s="445">
        <v>95</v>
      </c>
    </row>
    <row r="207" spans="1:8" x14ac:dyDescent="0.2">
      <c r="A207" s="642">
        <v>223</v>
      </c>
      <c r="B207" s="442"/>
      <c r="C207" s="643">
        <f t="shared" ref="C207:C270" si="11">ROUND(10.899*LN(A207)+A207/150-3,2)</f>
        <v>57.42</v>
      </c>
      <c r="D207" s="644"/>
      <c r="E207" s="445">
        <v>19400</v>
      </c>
      <c r="F207" s="444">
        <f t="shared" si="10"/>
        <v>5609</v>
      </c>
      <c r="G207" s="459">
        <f t="shared" si="9"/>
        <v>4054</v>
      </c>
      <c r="H207" s="445">
        <v>95</v>
      </c>
    </row>
    <row r="208" spans="1:8" x14ac:dyDescent="0.2">
      <c r="A208" s="642">
        <v>224</v>
      </c>
      <c r="B208" s="442"/>
      <c r="C208" s="643">
        <f t="shared" si="11"/>
        <v>57.47</v>
      </c>
      <c r="D208" s="644"/>
      <c r="E208" s="445">
        <v>19400</v>
      </c>
      <c r="F208" s="444">
        <f t="shared" si="10"/>
        <v>5604</v>
      </c>
      <c r="G208" s="459">
        <f t="shared" si="9"/>
        <v>4051</v>
      </c>
      <c r="H208" s="445">
        <v>95</v>
      </c>
    </row>
    <row r="209" spans="1:8" x14ac:dyDescent="0.2">
      <c r="A209" s="642">
        <v>225</v>
      </c>
      <c r="B209" s="442"/>
      <c r="C209" s="643">
        <f t="shared" si="11"/>
        <v>57.53</v>
      </c>
      <c r="D209" s="644"/>
      <c r="E209" s="445">
        <v>19400</v>
      </c>
      <c r="F209" s="444">
        <f t="shared" si="10"/>
        <v>5598</v>
      </c>
      <c r="G209" s="459">
        <f t="shared" si="9"/>
        <v>4047</v>
      </c>
      <c r="H209" s="445">
        <v>95</v>
      </c>
    </row>
    <row r="210" spans="1:8" x14ac:dyDescent="0.2">
      <c r="A210" s="642">
        <v>226</v>
      </c>
      <c r="B210" s="442"/>
      <c r="C210" s="643">
        <f t="shared" si="11"/>
        <v>57.59</v>
      </c>
      <c r="D210" s="644"/>
      <c r="E210" s="445">
        <v>19400</v>
      </c>
      <c r="F210" s="444">
        <f t="shared" si="10"/>
        <v>5593</v>
      </c>
      <c r="G210" s="459">
        <f t="shared" si="9"/>
        <v>4042</v>
      </c>
      <c r="H210" s="445">
        <v>95</v>
      </c>
    </row>
    <row r="211" spans="1:8" x14ac:dyDescent="0.2">
      <c r="A211" s="642">
        <v>227</v>
      </c>
      <c r="B211" s="442"/>
      <c r="C211" s="643">
        <f t="shared" si="11"/>
        <v>57.64</v>
      </c>
      <c r="D211" s="644"/>
      <c r="E211" s="445">
        <v>19400</v>
      </c>
      <c r="F211" s="444">
        <f t="shared" si="10"/>
        <v>5588</v>
      </c>
      <c r="G211" s="459">
        <f t="shared" si="9"/>
        <v>4039</v>
      </c>
      <c r="H211" s="445">
        <v>95</v>
      </c>
    </row>
    <row r="212" spans="1:8" x14ac:dyDescent="0.2">
      <c r="A212" s="642">
        <v>228</v>
      </c>
      <c r="B212" s="442"/>
      <c r="C212" s="643">
        <f t="shared" si="11"/>
        <v>57.69</v>
      </c>
      <c r="D212" s="644"/>
      <c r="E212" s="445">
        <v>19400</v>
      </c>
      <c r="F212" s="444">
        <f t="shared" si="10"/>
        <v>5583</v>
      </c>
      <c r="G212" s="459">
        <f t="shared" si="9"/>
        <v>4035</v>
      </c>
      <c r="H212" s="445">
        <v>95</v>
      </c>
    </row>
    <row r="213" spans="1:8" x14ac:dyDescent="0.2">
      <c r="A213" s="642">
        <v>229</v>
      </c>
      <c r="B213" s="442"/>
      <c r="C213" s="643">
        <f t="shared" si="11"/>
        <v>57.75</v>
      </c>
      <c r="D213" s="644"/>
      <c r="E213" s="445">
        <v>19400</v>
      </c>
      <c r="F213" s="444">
        <f t="shared" si="10"/>
        <v>5577</v>
      </c>
      <c r="G213" s="459">
        <f t="shared" si="9"/>
        <v>4031</v>
      </c>
      <c r="H213" s="445">
        <v>95</v>
      </c>
    </row>
    <row r="214" spans="1:8" x14ac:dyDescent="0.2">
      <c r="A214" s="642">
        <v>230</v>
      </c>
      <c r="B214" s="442"/>
      <c r="C214" s="643">
        <f t="shared" si="11"/>
        <v>57.8</v>
      </c>
      <c r="D214" s="644"/>
      <c r="E214" s="445">
        <v>19400</v>
      </c>
      <c r="F214" s="444">
        <f t="shared" si="10"/>
        <v>5573</v>
      </c>
      <c r="G214" s="459">
        <f t="shared" si="9"/>
        <v>4028</v>
      </c>
      <c r="H214" s="445">
        <v>95</v>
      </c>
    </row>
    <row r="215" spans="1:8" x14ac:dyDescent="0.2">
      <c r="A215" s="642">
        <v>231</v>
      </c>
      <c r="B215" s="442"/>
      <c r="C215" s="643">
        <f t="shared" si="11"/>
        <v>57.86</v>
      </c>
      <c r="D215" s="644"/>
      <c r="E215" s="445">
        <v>19400</v>
      </c>
      <c r="F215" s="444">
        <f t="shared" si="10"/>
        <v>5567</v>
      </c>
      <c r="G215" s="459">
        <f t="shared" si="9"/>
        <v>4024</v>
      </c>
      <c r="H215" s="445">
        <v>95</v>
      </c>
    </row>
    <row r="216" spans="1:8" x14ac:dyDescent="0.2">
      <c r="A216" s="642">
        <v>232</v>
      </c>
      <c r="B216" s="442"/>
      <c r="C216" s="643">
        <f t="shared" si="11"/>
        <v>57.91</v>
      </c>
      <c r="D216" s="644"/>
      <c r="E216" s="445">
        <v>19400</v>
      </c>
      <c r="F216" s="444">
        <f t="shared" si="10"/>
        <v>5562</v>
      </c>
      <c r="G216" s="459">
        <f t="shared" si="9"/>
        <v>4020</v>
      </c>
      <c r="H216" s="445">
        <v>95</v>
      </c>
    </row>
    <row r="217" spans="1:8" x14ac:dyDescent="0.2">
      <c r="A217" s="642">
        <v>233</v>
      </c>
      <c r="B217" s="442"/>
      <c r="C217" s="643">
        <f t="shared" si="11"/>
        <v>57.96</v>
      </c>
      <c r="D217" s="644"/>
      <c r="E217" s="445">
        <v>19400</v>
      </c>
      <c r="F217" s="444">
        <f t="shared" si="10"/>
        <v>5558</v>
      </c>
      <c r="G217" s="459">
        <f t="shared" si="9"/>
        <v>4017</v>
      </c>
      <c r="H217" s="445">
        <v>95</v>
      </c>
    </row>
    <row r="218" spans="1:8" x14ac:dyDescent="0.2">
      <c r="A218" s="642">
        <v>234</v>
      </c>
      <c r="B218" s="442"/>
      <c r="C218" s="643">
        <f t="shared" si="11"/>
        <v>58.02</v>
      </c>
      <c r="D218" s="644"/>
      <c r="E218" s="445">
        <v>19400</v>
      </c>
      <c r="F218" s="444">
        <f t="shared" si="10"/>
        <v>5552</v>
      </c>
      <c r="G218" s="459">
        <f t="shared" si="9"/>
        <v>4012</v>
      </c>
      <c r="H218" s="445">
        <v>95</v>
      </c>
    </row>
    <row r="219" spans="1:8" x14ac:dyDescent="0.2">
      <c r="A219" s="642">
        <v>235</v>
      </c>
      <c r="B219" s="442"/>
      <c r="C219" s="643">
        <f t="shared" si="11"/>
        <v>58.07</v>
      </c>
      <c r="D219" s="644"/>
      <c r="E219" s="445">
        <v>19400</v>
      </c>
      <c r="F219" s="444">
        <f t="shared" si="10"/>
        <v>5547</v>
      </c>
      <c r="G219" s="459">
        <f t="shared" si="9"/>
        <v>4009</v>
      </c>
      <c r="H219" s="445">
        <v>95</v>
      </c>
    </row>
    <row r="220" spans="1:8" x14ac:dyDescent="0.2">
      <c r="A220" s="642">
        <v>236</v>
      </c>
      <c r="B220" s="442"/>
      <c r="C220" s="643">
        <f t="shared" si="11"/>
        <v>58.12</v>
      </c>
      <c r="D220" s="644"/>
      <c r="E220" s="445">
        <v>19400</v>
      </c>
      <c r="F220" s="444">
        <f t="shared" si="10"/>
        <v>5542</v>
      </c>
      <c r="G220" s="459">
        <f t="shared" si="9"/>
        <v>4006</v>
      </c>
      <c r="H220" s="445">
        <v>95</v>
      </c>
    </row>
    <row r="221" spans="1:8" x14ac:dyDescent="0.2">
      <c r="A221" s="642">
        <v>237</v>
      </c>
      <c r="B221" s="442"/>
      <c r="C221" s="643">
        <f t="shared" si="11"/>
        <v>58.18</v>
      </c>
      <c r="D221" s="644"/>
      <c r="E221" s="445">
        <v>19400</v>
      </c>
      <c r="F221" s="444">
        <f t="shared" si="10"/>
        <v>5537</v>
      </c>
      <c r="G221" s="459">
        <f t="shared" si="9"/>
        <v>4001</v>
      </c>
      <c r="H221" s="445">
        <v>95</v>
      </c>
    </row>
    <row r="222" spans="1:8" x14ac:dyDescent="0.2">
      <c r="A222" s="642">
        <v>238</v>
      </c>
      <c r="B222" s="442"/>
      <c r="C222" s="643">
        <f t="shared" si="11"/>
        <v>58.23</v>
      </c>
      <c r="D222" s="644"/>
      <c r="E222" s="445">
        <v>19400</v>
      </c>
      <c r="F222" s="444">
        <f t="shared" si="10"/>
        <v>5532</v>
      </c>
      <c r="G222" s="459">
        <f t="shared" si="9"/>
        <v>3998</v>
      </c>
      <c r="H222" s="445">
        <v>95</v>
      </c>
    </row>
    <row r="223" spans="1:8" x14ac:dyDescent="0.2">
      <c r="A223" s="642">
        <v>239</v>
      </c>
      <c r="B223" s="442"/>
      <c r="C223" s="643">
        <f t="shared" si="11"/>
        <v>58.28</v>
      </c>
      <c r="D223" s="644"/>
      <c r="E223" s="445">
        <v>19400</v>
      </c>
      <c r="F223" s="444">
        <f t="shared" si="10"/>
        <v>5528</v>
      </c>
      <c r="G223" s="459">
        <f t="shared" si="9"/>
        <v>3995</v>
      </c>
      <c r="H223" s="445">
        <v>95</v>
      </c>
    </row>
    <row r="224" spans="1:8" x14ac:dyDescent="0.2">
      <c r="A224" s="642">
        <v>240</v>
      </c>
      <c r="B224" s="442"/>
      <c r="C224" s="643">
        <f t="shared" si="11"/>
        <v>58.33</v>
      </c>
      <c r="D224" s="644"/>
      <c r="E224" s="445">
        <v>19400</v>
      </c>
      <c r="F224" s="444">
        <f t="shared" si="10"/>
        <v>5523</v>
      </c>
      <c r="G224" s="459">
        <f t="shared" si="9"/>
        <v>3991</v>
      </c>
      <c r="H224" s="445">
        <v>95</v>
      </c>
    </row>
    <row r="225" spans="1:8" x14ac:dyDescent="0.2">
      <c r="A225" s="642">
        <v>241</v>
      </c>
      <c r="B225" s="442"/>
      <c r="C225" s="643">
        <f t="shared" si="11"/>
        <v>58.39</v>
      </c>
      <c r="D225" s="644"/>
      <c r="E225" s="445">
        <v>19400</v>
      </c>
      <c r="F225" s="444">
        <f t="shared" si="10"/>
        <v>5517</v>
      </c>
      <c r="G225" s="459">
        <f t="shared" si="9"/>
        <v>3987</v>
      </c>
      <c r="H225" s="445">
        <v>95</v>
      </c>
    </row>
    <row r="226" spans="1:8" x14ac:dyDescent="0.2">
      <c r="A226" s="642">
        <v>242</v>
      </c>
      <c r="B226" s="442"/>
      <c r="C226" s="643">
        <f t="shared" si="11"/>
        <v>58.44</v>
      </c>
      <c r="D226" s="644"/>
      <c r="E226" s="445">
        <v>19400</v>
      </c>
      <c r="F226" s="444">
        <f t="shared" si="10"/>
        <v>5513</v>
      </c>
      <c r="G226" s="459">
        <f t="shared" si="9"/>
        <v>3984</v>
      </c>
      <c r="H226" s="445">
        <v>95</v>
      </c>
    </row>
    <row r="227" spans="1:8" x14ac:dyDescent="0.2">
      <c r="A227" s="642">
        <v>243</v>
      </c>
      <c r="B227" s="442"/>
      <c r="C227" s="643">
        <f t="shared" si="11"/>
        <v>58.49</v>
      </c>
      <c r="D227" s="644"/>
      <c r="E227" s="445">
        <v>19400</v>
      </c>
      <c r="F227" s="444">
        <f t="shared" si="10"/>
        <v>5508</v>
      </c>
      <c r="G227" s="459">
        <f t="shared" si="9"/>
        <v>3980</v>
      </c>
      <c r="H227" s="445">
        <v>95</v>
      </c>
    </row>
    <row r="228" spans="1:8" x14ac:dyDescent="0.2">
      <c r="A228" s="642">
        <v>244</v>
      </c>
      <c r="B228" s="442"/>
      <c r="C228" s="643">
        <f t="shared" si="11"/>
        <v>58.54</v>
      </c>
      <c r="D228" s="644"/>
      <c r="E228" s="445">
        <v>19400</v>
      </c>
      <c r="F228" s="444">
        <f t="shared" si="10"/>
        <v>5503</v>
      </c>
      <c r="G228" s="459">
        <f t="shared" si="9"/>
        <v>3977</v>
      </c>
      <c r="H228" s="445">
        <v>95</v>
      </c>
    </row>
    <row r="229" spans="1:8" x14ac:dyDescent="0.2">
      <c r="A229" s="642">
        <v>245</v>
      </c>
      <c r="B229" s="442"/>
      <c r="C229" s="643">
        <f t="shared" si="11"/>
        <v>58.59</v>
      </c>
      <c r="D229" s="644"/>
      <c r="E229" s="445">
        <v>19400</v>
      </c>
      <c r="F229" s="444">
        <f t="shared" si="10"/>
        <v>5499</v>
      </c>
      <c r="G229" s="459">
        <f t="shared" si="9"/>
        <v>3973</v>
      </c>
      <c r="H229" s="445">
        <v>95</v>
      </c>
    </row>
    <row r="230" spans="1:8" x14ac:dyDescent="0.2">
      <c r="A230" s="642">
        <v>246</v>
      </c>
      <c r="B230" s="442"/>
      <c r="C230" s="643">
        <f t="shared" si="11"/>
        <v>58.64</v>
      </c>
      <c r="D230" s="644"/>
      <c r="E230" s="445">
        <v>19400</v>
      </c>
      <c r="F230" s="444">
        <f t="shared" si="10"/>
        <v>5494</v>
      </c>
      <c r="G230" s="459">
        <f t="shared" si="9"/>
        <v>3970</v>
      </c>
      <c r="H230" s="445">
        <v>95</v>
      </c>
    </row>
    <row r="231" spans="1:8" x14ac:dyDescent="0.2">
      <c r="A231" s="642">
        <v>247</v>
      </c>
      <c r="B231" s="442"/>
      <c r="C231" s="643">
        <f t="shared" si="11"/>
        <v>58.69</v>
      </c>
      <c r="D231" s="644"/>
      <c r="E231" s="445">
        <v>19400</v>
      </c>
      <c r="F231" s="444">
        <f t="shared" si="10"/>
        <v>5490</v>
      </c>
      <c r="G231" s="459">
        <f t="shared" si="9"/>
        <v>3967</v>
      </c>
      <c r="H231" s="445">
        <v>95</v>
      </c>
    </row>
    <row r="232" spans="1:8" x14ac:dyDescent="0.2">
      <c r="A232" s="642">
        <v>248</v>
      </c>
      <c r="B232" s="442"/>
      <c r="C232" s="643">
        <f t="shared" si="11"/>
        <v>58.74</v>
      </c>
      <c r="D232" s="644"/>
      <c r="E232" s="445">
        <v>19400</v>
      </c>
      <c r="F232" s="444">
        <f t="shared" si="10"/>
        <v>5485</v>
      </c>
      <c r="G232" s="459">
        <f t="shared" si="9"/>
        <v>3963</v>
      </c>
      <c r="H232" s="445">
        <v>95</v>
      </c>
    </row>
    <row r="233" spans="1:8" x14ac:dyDescent="0.2">
      <c r="A233" s="642">
        <v>249</v>
      </c>
      <c r="B233" s="442"/>
      <c r="C233" s="643">
        <f t="shared" si="11"/>
        <v>58.79</v>
      </c>
      <c r="D233" s="644"/>
      <c r="E233" s="445">
        <v>19400</v>
      </c>
      <c r="F233" s="444">
        <f t="shared" si="10"/>
        <v>5480</v>
      </c>
      <c r="G233" s="459">
        <f t="shared" si="9"/>
        <v>3960</v>
      </c>
      <c r="H233" s="445">
        <v>95</v>
      </c>
    </row>
    <row r="234" spans="1:8" x14ac:dyDescent="0.2">
      <c r="A234" s="642">
        <v>250</v>
      </c>
      <c r="B234" s="442"/>
      <c r="C234" s="643">
        <f t="shared" si="11"/>
        <v>58.85</v>
      </c>
      <c r="D234" s="644"/>
      <c r="E234" s="445">
        <v>19400</v>
      </c>
      <c r="F234" s="444">
        <f t="shared" si="10"/>
        <v>5475</v>
      </c>
      <c r="G234" s="459">
        <f t="shared" si="9"/>
        <v>3956</v>
      </c>
      <c r="H234" s="445">
        <v>95</v>
      </c>
    </row>
    <row r="235" spans="1:8" x14ac:dyDescent="0.2">
      <c r="A235" s="642">
        <v>251</v>
      </c>
      <c r="B235" s="442"/>
      <c r="C235" s="643">
        <f t="shared" si="11"/>
        <v>58.9</v>
      </c>
      <c r="D235" s="644"/>
      <c r="E235" s="445">
        <v>19400</v>
      </c>
      <c r="F235" s="444">
        <f t="shared" si="10"/>
        <v>5470</v>
      </c>
      <c r="G235" s="459">
        <f t="shared" si="9"/>
        <v>3952</v>
      </c>
      <c r="H235" s="445">
        <v>95</v>
      </c>
    </row>
    <row r="236" spans="1:8" x14ac:dyDescent="0.2">
      <c r="A236" s="642">
        <v>252</v>
      </c>
      <c r="B236" s="442"/>
      <c r="C236" s="643">
        <f t="shared" si="11"/>
        <v>58.95</v>
      </c>
      <c r="D236" s="644"/>
      <c r="E236" s="445">
        <v>19400</v>
      </c>
      <c r="F236" s="444">
        <f t="shared" si="10"/>
        <v>5466</v>
      </c>
      <c r="G236" s="459">
        <f t="shared" si="9"/>
        <v>3949</v>
      </c>
      <c r="H236" s="445">
        <v>95</v>
      </c>
    </row>
    <row r="237" spans="1:8" x14ac:dyDescent="0.2">
      <c r="A237" s="642">
        <v>253</v>
      </c>
      <c r="B237" s="442"/>
      <c r="C237" s="643">
        <f t="shared" si="11"/>
        <v>59</v>
      </c>
      <c r="D237" s="644"/>
      <c r="E237" s="445">
        <v>19400</v>
      </c>
      <c r="F237" s="444">
        <f t="shared" si="10"/>
        <v>5461</v>
      </c>
      <c r="G237" s="459">
        <f t="shared" si="9"/>
        <v>3946</v>
      </c>
      <c r="H237" s="445">
        <v>95</v>
      </c>
    </row>
    <row r="238" spans="1:8" x14ac:dyDescent="0.2">
      <c r="A238" s="642">
        <v>254</v>
      </c>
      <c r="B238" s="442"/>
      <c r="C238" s="643">
        <f t="shared" si="11"/>
        <v>59.04</v>
      </c>
      <c r="D238" s="644"/>
      <c r="E238" s="445">
        <v>19400</v>
      </c>
      <c r="F238" s="444">
        <f t="shared" si="10"/>
        <v>5458</v>
      </c>
      <c r="G238" s="459">
        <f t="shared" si="9"/>
        <v>3943</v>
      </c>
      <c r="H238" s="445">
        <v>95</v>
      </c>
    </row>
    <row r="239" spans="1:8" x14ac:dyDescent="0.2">
      <c r="A239" s="642">
        <v>255</v>
      </c>
      <c r="B239" s="442"/>
      <c r="C239" s="643">
        <f t="shared" si="11"/>
        <v>59.09</v>
      </c>
      <c r="D239" s="644"/>
      <c r="E239" s="445">
        <v>19400</v>
      </c>
      <c r="F239" s="444">
        <f t="shared" si="10"/>
        <v>5453</v>
      </c>
      <c r="G239" s="459">
        <f t="shared" si="9"/>
        <v>3940</v>
      </c>
      <c r="H239" s="445">
        <v>95</v>
      </c>
    </row>
    <row r="240" spans="1:8" x14ac:dyDescent="0.2">
      <c r="A240" s="642">
        <v>256</v>
      </c>
      <c r="B240" s="442"/>
      <c r="C240" s="643">
        <f t="shared" si="11"/>
        <v>59.14</v>
      </c>
      <c r="D240" s="644"/>
      <c r="E240" s="445">
        <v>19400</v>
      </c>
      <c r="F240" s="444">
        <f t="shared" si="10"/>
        <v>5449</v>
      </c>
      <c r="G240" s="459">
        <f t="shared" si="9"/>
        <v>3936</v>
      </c>
      <c r="H240" s="445">
        <v>95</v>
      </c>
    </row>
    <row r="241" spans="1:8" x14ac:dyDescent="0.2">
      <c r="A241" s="642">
        <v>257</v>
      </c>
      <c r="B241" s="442"/>
      <c r="C241" s="643">
        <f t="shared" si="11"/>
        <v>59.19</v>
      </c>
      <c r="D241" s="644"/>
      <c r="E241" s="445">
        <v>19400</v>
      </c>
      <c r="F241" s="444">
        <f t="shared" si="10"/>
        <v>5444</v>
      </c>
      <c r="G241" s="459">
        <f t="shared" si="9"/>
        <v>3933</v>
      </c>
      <c r="H241" s="445">
        <v>95</v>
      </c>
    </row>
    <row r="242" spans="1:8" x14ac:dyDescent="0.2">
      <c r="A242" s="642">
        <v>258</v>
      </c>
      <c r="B242" s="442"/>
      <c r="C242" s="643">
        <f t="shared" si="11"/>
        <v>59.24</v>
      </c>
      <c r="D242" s="644"/>
      <c r="E242" s="445">
        <v>19400</v>
      </c>
      <c r="F242" s="444">
        <f t="shared" si="10"/>
        <v>5439</v>
      </c>
      <c r="G242" s="459">
        <f t="shared" si="9"/>
        <v>3930</v>
      </c>
      <c r="H242" s="445">
        <v>95</v>
      </c>
    </row>
    <row r="243" spans="1:8" x14ac:dyDescent="0.2">
      <c r="A243" s="642">
        <v>259</v>
      </c>
      <c r="B243" s="442"/>
      <c r="C243" s="643">
        <f t="shared" si="11"/>
        <v>59.29</v>
      </c>
      <c r="D243" s="644"/>
      <c r="E243" s="445">
        <v>19400</v>
      </c>
      <c r="F243" s="444">
        <f t="shared" si="10"/>
        <v>5435</v>
      </c>
      <c r="G243" s="459">
        <f t="shared" si="9"/>
        <v>3926</v>
      </c>
      <c r="H243" s="445">
        <v>95</v>
      </c>
    </row>
    <row r="244" spans="1:8" x14ac:dyDescent="0.2">
      <c r="A244" s="642">
        <v>260</v>
      </c>
      <c r="B244" s="442"/>
      <c r="C244" s="643">
        <f t="shared" si="11"/>
        <v>59.34</v>
      </c>
      <c r="D244" s="644"/>
      <c r="E244" s="445">
        <v>19400</v>
      </c>
      <c r="F244" s="444">
        <f t="shared" si="10"/>
        <v>5430</v>
      </c>
      <c r="G244" s="459">
        <f t="shared" si="9"/>
        <v>3923</v>
      </c>
      <c r="H244" s="445">
        <v>95</v>
      </c>
    </row>
    <row r="245" spans="1:8" x14ac:dyDescent="0.2">
      <c r="A245" s="642">
        <v>261</v>
      </c>
      <c r="B245" s="442"/>
      <c r="C245" s="643">
        <f t="shared" si="11"/>
        <v>59.39</v>
      </c>
      <c r="D245" s="644"/>
      <c r="E245" s="445">
        <v>19400</v>
      </c>
      <c r="F245" s="444">
        <f t="shared" si="10"/>
        <v>5426</v>
      </c>
      <c r="G245" s="459">
        <f t="shared" si="9"/>
        <v>3920</v>
      </c>
      <c r="H245" s="445">
        <v>95</v>
      </c>
    </row>
    <row r="246" spans="1:8" x14ac:dyDescent="0.2">
      <c r="A246" s="642">
        <v>262</v>
      </c>
      <c r="B246" s="442"/>
      <c r="C246" s="643">
        <f t="shared" si="11"/>
        <v>59.44</v>
      </c>
      <c r="D246" s="644"/>
      <c r="E246" s="445">
        <v>19400</v>
      </c>
      <c r="F246" s="444">
        <f t="shared" si="10"/>
        <v>5422</v>
      </c>
      <c r="G246" s="459">
        <f t="shared" si="9"/>
        <v>3917</v>
      </c>
      <c r="H246" s="445">
        <v>95</v>
      </c>
    </row>
    <row r="247" spans="1:8" x14ac:dyDescent="0.2">
      <c r="A247" s="642">
        <v>263</v>
      </c>
      <c r="B247" s="442"/>
      <c r="C247" s="643">
        <f t="shared" si="11"/>
        <v>59.48</v>
      </c>
      <c r="D247" s="644"/>
      <c r="E247" s="445">
        <v>19400</v>
      </c>
      <c r="F247" s="444">
        <f t="shared" si="10"/>
        <v>5418</v>
      </c>
      <c r="G247" s="459">
        <f t="shared" si="9"/>
        <v>3914</v>
      </c>
      <c r="H247" s="445">
        <v>95</v>
      </c>
    </row>
    <row r="248" spans="1:8" x14ac:dyDescent="0.2">
      <c r="A248" s="642">
        <v>264</v>
      </c>
      <c r="B248" s="442"/>
      <c r="C248" s="643">
        <f t="shared" si="11"/>
        <v>59.53</v>
      </c>
      <c r="D248" s="644"/>
      <c r="E248" s="445">
        <v>19400</v>
      </c>
      <c r="F248" s="444">
        <f t="shared" si="10"/>
        <v>5413</v>
      </c>
      <c r="G248" s="459">
        <f t="shared" si="9"/>
        <v>3911</v>
      </c>
      <c r="H248" s="445">
        <v>95</v>
      </c>
    </row>
    <row r="249" spans="1:8" x14ac:dyDescent="0.2">
      <c r="A249" s="642">
        <v>265</v>
      </c>
      <c r="B249" s="442"/>
      <c r="C249" s="643">
        <f t="shared" si="11"/>
        <v>59.58</v>
      </c>
      <c r="D249" s="644"/>
      <c r="E249" s="445">
        <v>19400</v>
      </c>
      <c r="F249" s="444">
        <f t="shared" si="10"/>
        <v>5409</v>
      </c>
      <c r="G249" s="459">
        <f t="shared" si="9"/>
        <v>3907</v>
      </c>
      <c r="H249" s="445">
        <v>95</v>
      </c>
    </row>
    <row r="250" spans="1:8" x14ac:dyDescent="0.2">
      <c r="A250" s="642">
        <v>266</v>
      </c>
      <c r="B250" s="442"/>
      <c r="C250" s="643">
        <f t="shared" si="11"/>
        <v>59.63</v>
      </c>
      <c r="D250" s="644"/>
      <c r="E250" s="445">
        <v>19400</v>
      </c>
      <c r="F250" s="444">
        <f t="shared" si="10"/>
        <v>5405</v>
      </c>
      <c r="G250" s="459">
        <f t="shared" si="9"/>
        <v>3904</v>
      </c>
      <c r="H250" s="445">
        <v>95</v>
      </c>
    </row>
    <row r="251" spans="1:8" x14ac:dyDescent="0.2">
      <c r="A251" s="642">
        <v>267</v>
      </c>
      <c r="B251" s="442"/>
      <c r="C251" s="643">
        <f t="shared" si="11"/>
        <v>59.68</v>
      </c>
      <c r="D251" s="644"/>
      <c r="E251" s="445">
        <v>19400</v>
      </c>
      <c r="F251" s="444">
        <f t="shared" si="10"/>
        <v>5400</v>
      </c>
      <c r="G251" s="459">
        <f t="shared" si="9"/>
        <v>3901</v>
      </c>
      <c r="H251" s="445">
        <v>95</v>
      </c>
    </row>
    <row r="252" spans="1:8" x14ac:dyDescent="0.2">
      <c r="A252" s="642">
        <v>268</v>
      </c>
      <c r="B252" s="442"/>
      <c r="C252" s="643">
        <f t="shared" si="11"/>
        <v>59.72</v>
      </c>
      <c r="D252" s="644"/>
      <c r="E252" s="445">
        <v>19400</v>
      </c>
      <c r="F252" s="444">
        <f t="shared" si="10"/>
        <v>5397</v>
      </c>
      <c r="G252" s="459">
        <f t="shared" si="9"/>
        <v>3898</v>
      </c>
      <c r="H252" s="445">
        <v>95</v>
      </c>
    </row>
    <row r="253" spans="1:8" x14ac:dyDescent="0.2">
      <c r="A253" s="642">
        <v>269</v>
      </c>
      <c r="B253" s="442"/>
      <c r="C253" s="643">
        <f t="shared" si="11"/>
        <v>59.77</v>
      </c>
      <c r="D253" s="644"/>
      <c r="E253" s="445">
        <v>19400</v>
      </c>
      <c r="F253" s="444">
        <f t="shared" si="10"/>
        <v>5392</v>
      </c>
      <c r="G253" s="459">
        <f t="shared" si="9"/>
        <v>3895</v>
      </c>
      <c r="H253" s="445">
        <v>95</v>
      </c>
    </row>
    <row r="254" spans="1:8" x14ac:dyDescent="0.2">
      <c r="A254" s="642">
        <v>270</v>
      </c>
      <c r="B254" s="442"/>
      <c r="C254" s="643">
        <f t="shared" si="11"/>
        <v>59.82</v>
      </c>
      <c r="D254" s="644"/>
      <c r="E254" s="445">
        <v>19400</v>
      </c>
      <c r="F254" s="444">
        <f t="shared" si="10"/>
        <v>5388</v>
      </c>
      <c r="G254" s="459">
        <f t="shared" si="9"/>
        <v>3892</v>
      </c>
      <c r="H254" s="445">
        <v>95</v>
      </c>
    </row>
    <row r="255" spans="1:8" x14ac:dyDescent="0.2">
      <c r="A255" s="642">
        <v>271</v>
      </c>
      <c r="B255" s="442"/>
      <c r="C255" s="643">
        <f t="shared" si="11"/>
        <v>59.86</v>
      </c>
      <c r="D255" s="644"/>
      <c r="E255" s="445">
        <v>19400</v>
      </c>
      <c r="F255" s="444">
        <f t="shared" si="10"/>
        <v>5384</v>
      </c>
      <c r="G255" s="459">
        <f t="shared" si="9"/>
        <v>3889</v>
      </c>
      <c r="H255" s="445">
        <v>95</v>
      </c>
    </row>
    <row r="256" spans="1:8" x14ac:dyDescent="0.2">
      <c r="A256" s="642">
        <v>272</v>
      </c>
      <c r="B256" s="442"/>
      <c r="C256" s="643">
        <f t="shared" si="11"/>
        <v>59.91</v>
      </c>
      <c r="D256" s="644"/>
      <c r="E256" s="445">
        <v>19400</v>
      </c>
      <c r="F256" s="444">
        <f t="shared" si="10"/>
        <v>5380</v>
      </c>
      <c r="G256" s="459">
        <f t="shared" si="9"/>
        <v>3886</v>
      </c>
      <c r="H256" s="445">
        <v>95</v>
      </c>
    </row>
    <row r="257" spans="1:8" x14ac:dyDescent="0.2">
      <c r="A257" s="642">
        <v>273</v>
      </c>
      <c r="B257" s="442"/>
      <c r="C257" s="643">
        <f t="shared" si="11"/>
        <v>59.96</v>
      </c>
      <c r="D257" s="644"/>
      <c r="E257" s="445">
        <v>19400</v>
      </c>
      <c r="F257" s="444">
        <f t="shared" si="10"/>
        <v>5375</v>
      </c>
      <c r="G257" s="459">
        <f t="shared" si="9"/>
        <v>3883</v>
      </c>
      <c r="H257" s="445">
        <v>95</v>
      </c>
    </row>
    <row r="258" spans="1:8" x14ac:dyDescent="0.2">
      <c r="A258" s="642">
        <v>274</v>
      </c>
      <c r="B258" s="442"/>
      <c r="C258" s="643">
        <f t="shared" si="11"/>
        <v>60</v>
      </c>
      <c r="D258" s="644"/>
      <c r="E258" s="445">
        <v>19400</v>
      </c>
      <c r="F258" s="444">
        <f t="shared" si="10"/>
        <v>5372</v>
      </c>
      <c r="G258" s="459">
        <f t="shared" si="9"/>
        <v>3880</v>
      </c>
      <c r="H258" s="445">
        <v>95</v>
      </c>
    </row>
    <row r="259" spans="1:8" x14ac:dyDescent="0.2">
      <c r="A259" s="642">
        <v>275</v>
      </c>
      <c r="B259" s="442"/>
      <c r="C259" s="643">
        <f t="shared" si="11"/>
        <v>60.05</v>
      </c>
      <c r="D259" s="644"/>
      <c r="E259" s="445">
        <v>19400</v>
      </c>
      <c r="F259" s="444">
        <f t="shared" si="10"/>
        <v>5367</v>
      </c>
      <c r="G259" s="459">
        <f t="shared" si="9"/>
        <v>3877</v>
      </c>
      <c r="H259" s="445">
        <v>95</v>
      </c>
    </row>
    <row r="260" spans="1:8" x14ac:dyDescent="0.2">
      <c r="A260" s="642">
        <v>276</v>
      </c>
      <c r="B260" s="442"/>
      <c r="C260" s="643">
        <f t="shared" si="11"/>
        <v>60.1</v>
      </c>
      <c r="D260" s="644"/>
      <c r="E260" s="445">
        <v>19400</v>
      </c>
      <c r="F260" s="444">
        <f t="shared" si="10"/>
        <v>5363</v>
      </c>
      <c r="G260" s="459">
        <f t="shared" si="9"/>
        <v>3874</v>
      </c>
      <c r="H260" s="445">
        <v>95</v>
      </c>
    </row>
    <row r="261" spans="1:8" x14ac:dyDescent="0.2">
      <c r="A261" s="642">
        <v>277</v>
      </c>
      <c r="B261" s="442"/>
      <c r="C261" s="643">
        <f t="shared" si="11"/>
        <v>60.14</v>
      </c>
      <c r="D261" s="644"/>
      <c r="E261" s="445">
        <v>19400</v>
      </c>
      <c r="F261" s="444">
        <f t="shared" si="10"/>
        <v>5360</v>
      </c>
      <c r="G261" s="459">
        <f t="shared" si="9"/>
        <v>3871</v>
      </c>
      <c r="H261" s="445">
        <v>95</v>
      </c>
    </row>
    <row r="262" spans="1:8" x14ac:dyDescent="0.2">
      <c r="A262" s="642">
        <v>278</v>
      </c>
      <c r="B262" s="442"/>
      <c r="C262" s="643">
        <f t="shared" si="11"/>
        <v>60.19</v>
      </c>
      <c r="D262" s="644"/>
      <c r="E262" s="445">
        <v>19400</v>
      </c>
      <c r="F262" s="444">
        <f t="shared" si="10"/>
        <v>5355</v>
      </c>
      <c r="G262" s="459">
        <f t="shared" si="9"/>
        <v>3868</v>
      </c>
      <c r="H262" s="445">
        <v>95</v>
      </c>
    </row>
    <row r="263" spans="1:8" x14ac:dyDescent="0.2">
      <c r="A263" s="642">
        <v>279</v>
      </c>
      <c r="B263" s="442"/>
      <c r="C263" s="643">
        <f t="shared" si="11"/>
        <v>60.23</v>
      </c>
      <c r="D263" s="644"/>
      <c r="E263" s="445">
        <v>19400</v>
      </c>
      <c r="F263" s="444">
        <f t="shared" si="10"/>
        <v>5352</v>
      </c>
      <c r="G263" s="459">
        <f t="shared" si="9"/>
        <v>3865</v>
      </c>
      <c r="H263" s="445">
        <v>95</v>
      </c>
    </row>
    <row r="264" spans="1:8" x14ac:dyDescent="0.2">
      <c r="A264" s="642">
        <v>280</v>
      </c>
      <c r="B264" s="442"/>
      <c r="C264" s="643">
        <f t="shared" si="11"/>
        <v>60.28</v>
      </c>
      <c r="D264" s="644"/>
      <c r="E264" s="445">
        <v>19400</v>
      </c>
      <c r="F264" s="444">
        <f t="shared" si="10"/>
        <v>5347</v>
      </c>
      <c r="G264" s="459">
        <f t="shared" si="9"/>
        <v>3862</v>
      </c>
      <c r="H264" s="445">
        <v>95</v>
      </c>
    </row>
    <row r="265" spans="1:8" x14ac:dyDescent="0.2">
      <c r="A265" s="642">
        <v>281</v>
      </c>
      <c r="B265" s="442"/>
      <c r="C265" s="643">
        <f t="shared" si="11"/>
        <v>60.33</v>
      </c>
      <c r="D265" s="644"/>
      <c r="E265" s="445">
        <v>19400</v>
      </c>
      <c r="F265" s="444">
        <f t="shared" si="10"/>
        <v>5343</v>
      </c>
      <c r="G265" s="459">
        <f t="shared" si="9"/>
        <v>3859</v>
      </c>
      <c r="H265" s="445">
        <v>95</v>
      </c>
    </row>
    <row r="266" spans="1:8" x14ac:dyDescent="0.2">
      <c r="A266" s="642">
        <v>282</v>
      </c>
      <c r="B266" s="442"/>
      <c r="C266" s="643">
        <f t="shared" si="11"/>
        <v>60.37</v>
      </c>
      <c r="D266" s="644"/>
      <c r="E266" s="445">
        <v>19400</v>
      </c>
      <c r="F266" s="444">
        <f t="shared" si="10"/>
        <v>5339</v>
      </c>
      <c r="G266" s="459">
        <f t="shared" si="9"/>
        <v>3856</v>
      </c>
      <c r="H266" s="445">
        <v>95</v>
      </c>
    </row>
    <row r="267" spans="1:8" x14ac:dyDescent="0.2">
      <c r="A267" s="642">
        <v>283</v>
      </c>
      <c r="B267" s="442"/>
      <c r="C267" s="643">
        <f t="shared" si="11"/>
        <v>60.42</v>
      </c>
      <c r="D267" s="644"/>
      <c r="E267" s="445">
        <v>19400</v>
      </c>
      <c r="F267" s="444">
        <f t="shared" si="10"/>
        <v>5335</v>
      </c>
      <c r="G267" s="459">
        <f t="shared" si="9"/>
        <v>3853</v>
      </c>
      <c r="H267" s="445">
        <v>95</v>
      </c>
    </row>
    <row r="268" spans="1:8" x14ac:dyDescent="0.2">
      <c r="A268" s="642">
        <v>284</v>
      </c>
      <c r="B268" s="442"/>
      <c r="C268" s="643">
        <f t="shared" si="11"/>
        <v>60.46</v>
      </c>
      <c r="D268" s="644"/>
      <c r="E268" s="445">
        <v>19400</v>
      </c>
      <c r="F268" s="444">
        <f t="shared" si="10"/>
        <v>5332</v>
      </c>
      <c r="G268" s="459">
        <f t="shared" si="9"/>
        <v>3850</v>
      </c>
      <c r="H268" s="445">
        <v>95</v>
      </c>
    </row>
    <row r="269" spans="1:8" x14ac:dyDescent="0.2">
      <c r="A269" s="642">
        <v>285</v>
      </c>
      <c r="B269" s="442"/>
      <c r="C269" s="643">
        <f t="shared" si="11"/>
        <v>60.51</v>
      </c>
      <c r="D269" s="644"/>
      <c r="E269" s="445">
        <v>19400</v>
      </c>
      <c r="F269" s="444">
        <f t="shared" si="10"/>
        <v>5327</v>
      </c>
      <c r="G269" s="459">
        <f t="shared" ref="G269:G332" si="12">ROUND(12*(1/C269*E269),0)</f>
        <v>3847</v>
      </c>
      <c r="H269" s="445">
        <v>95</v>
      </c>
    </row>
    <row r="270" spans="1:8" x14ac:dyDescent="0.2">
      <c r="A270" s="642">
        <v>286</v>
      </c>
      <c r="B270" s="442"/>
      <c r="C270" s="643">
        <f t="shared" si="11"/>
        <v>60.55</v>
      </c>
      <c r="D270" s="644"/>
      <c r="E270" s="445">
        <v>19400</v>
      </c>
      <c r="F270" s="444">
        <f t="shared" ref="F270:F333" si="13">ROUND(12*1.36*(1/C270*E270)+H270,0)</f>
        <v>5324</v>
      </c>
      <c r="G270" s="459">
        <f t="shared" si="12"/>
        <v>3845</v>
      </c>
      <c r="H270" s="445">
        <v>95</v>
      </c>
    </row>
    <row r="271" spans="1:8" x14ac:dyDescent="0.2">
      <c r="A271" s="642">
        <v>287</v>
      </c>
      <c r="B271" s="442"/>
      <c r="C271" s="643">
        <f t="shared" ref="C271:C334" si="14">ROUND(10.899*LN(A271)+A271/150-3,2)</f>
        <v>60.6</v>
      </c>
      <c r="D271" s="644"/>
      <c r="E271" s="445">
        <v>19400</v>
      </c>
      <c r="F271" s="444">
        <f t="shared" si="13"/>
        <v>5320</v>
      </c>
      <c r="G271" s="459">
        <f t="shared" si="12"/>
        <v>3842</v>
      </c>
      <c r="H271" s="445">
        <v>95</v>
      </c>
    </row>
    <row r="272" spans="1:8" x14ac:dyDescent="0.2">
      <c r="A272" s="642">
        <v>288</v>
      </c>
      <c r="B272" s="442"/>
      <c r="C272" s="643">
        <f t="shared" si="14"/>
        <v>60.64</v>
      </c>
      <c r="D272" s="644"/>
      <c r="E272" s="445">
        <v>19400</v>
      </c>
      <c r="F272" s="444">
        <f t="shared" si="13"/>
        <v>5316</v>
      </c>
      <c r="G272" s="459">
        <f t="shared" si="12"/>
        <v>3839</v>
      </c>
      <c r="H272" s="445">
        <v>95</v>
      </c>
    </row>
    <row r="273" spans="1:8" x14ac:dyDescent="0.2">
      <c r="A273" s="642">
        <v>289</v>
      </c>
      <c r="B273" s="442"/>
      <c r="C273" s="643">
        <f t="shared" si="14"/>
        <v>60.69</v>
      </c>
      <c r="D273" s="644"/>
      <c r="E273" s="445">
        <v>19400</v>
      </c>
      <c r="F273" s="444">
        <f t="shared" si="13"/>
        <v>5312</v>
      </c>
      <c r="G273" s="459">
        <f t="shared" si="12"/>
        <v>3836</v>
      </c>
      <c r="H273" s="445">
        <v>95</v>
      </c>
    </row>
    <row r="274" spans="1:8" x14ac:dyDescent="0.2">
      <c r="A274" s="642">
        <v>290</v>
      </c>
      <c r="B274" s="442"/>
      <c r="C274" s="643">
        <f t="shared" si="14"/>
        <v>60.73</v>
      </c>
      <c r="D274" s="644"/>
      <c r="E274" s="445">
        <v>19400</v>
      </c>
      <c r="F274" s="444">
        <f t="shared" si="13"/>
        <v>5308</v>
      </c>
      <c r="G274" s="459">
        <f t="shared" si="12"/>
        <v>3833</v>
      </c>
      <c r="H274" s="445">
        <v>95</v>
      </c>
    </row>
    <row r="275" spans="1:8" x14ac:dyDescent="0.2">
      <c r="A275" s="642">
        <v>291</v>
      </c>
      <c r="B275" s="442"/>
      <c r="C275" s="643">
        <f t="shared" si="14"/>
        <v>60.77</v>
      </c>
      <c r="D275" s="644"/>
      <c r="E275" s="445">
        <v>19400</v>
      </c>
      <c r="F275" s="444">
        <f t="shared" si="13"/>
        <v>5305</v>
      </c>
      <c r="G275" s="459">
        <f t="shared" si="12"/>
        <v>3831</v>
      </c>
      <c r="H275" s="445">
        <v>95</v>
      </c>
    </row>
    <row r="276" spans="1:8" x14ac:dyDescent="0.2">
      <c r="A276" s="642">
        <v>292</v>
      </c>
      <c r="B276" s="442"/>
      <c r="C276" s="643">
        <f t="shared" si="14"/>
        <v>60.82</v>
      </c>
      <c r="D276" s="644"/>
      <c r="E276" s="445">
        <v>19400</v>
      </c>
      <c r="F276" s="444">
        <f t="shared" si="13"/>
        <v>5301</v>
      </c>
      <c r="G276" s="459">
        <f t="shared" si="12"/>
        <v>3828</v>
      </c>
      <c r="H276" s="445">
        <v>95</v>
      </c>
    </row>
    <row r="277" spans="1:8" x14ac:dyDescent="0.2">
      <c r="A277" s="642">
        <v>293</v>
      </c>
      <c r="B277" s="442"/>
      <c r="C277" s="643">
        <f t="shared" si="14"/>
        <v>60.86</v>
      </c>
      <c r="D277" s="644"/>
      <c r="E277" s="445">
        <v>19400</v>
      </c>
      <c r="F277" s="444">
        <f t="shared" si="13"/>
        <v>5297</v>
      </c>
      <c r="G277" s="459">
        <f t="shared" si="12"/>
        <v>3825</v>
      </c>
      <c r="H277" s="445">
        <v>95</v>
      </c>
    </row>
    <row r="278" spans="1:8" x14ac:dyDescent="0.2">
      <c r="A278" s="642">
        <v>294</v>
      </c>
      <c r="B278" s="442"/>
      <c r="C278" s="643">
        <f t="shared" si="14"/>
        <v>60.91</v>
      </c>
      <c r="D278" s="644"/>
      <c r="E278" s="445">
        <v>19400</v>
      </c>
      <c r="F278" s="444">
        <f t="shared" si="13"/>
        <v>5293</v>
      </c>
      <c r="G278" s="459">
        <f t="shared" si="12"/>
        <v>3822</v>
      </c>
      <c r="H278" s="445">
        <v>95</v>
      </c>
    </row>
    <row r="279" spans="1:8" x14ac:dyDescent="0.2">
      <c r="A279" s="642">
        <v>295</v>
      </c>
      <c r="B279" s="442"/>
      <c r="C279" s="643">
        <f t="shared" si="14"/>
        <v>60.95</v>
      </c>
      <c r="D279" s="644"/>
      <c r="E279" s="445">
        <v>19400</v>
      </c>
      <c r="F279" s="444">
        <f t="shared" si="13"/>
        <v>5290</v>
      </c>
      <c r="G279" s="459">
        <f t="shared" si="12"/>
        <v>3820</v>
      </c>
      <c r="H279" s="445">
        <v>95</v>
      </c>
    </row>
    <row r="280" spans="1:8" x14ac:dyDescent="0.2">
      <c r="A280" s="642">
        <v>296</v>
      </c>
      <c r="B280" s="442"/>
      <c r="C280" s="643">
        <f t="shared" si="14"/>
        <v>60.99</v>
      </c>
      <c r="D280" s="644"/>
      <c r="E280" s="445">
        <v>19400</v>
      </c>
      <c r="F280" s="444">
        <f t="shared" si="13"/>
        <v>5286</v>
      </c>
      <c r="G280" s="459">
        <f t="shared" si="12"/>
        <v>3817</v>
      </c>
      <c r="H280" s="445">
        <v>95</v>
      </c>
    </row>
    <row r="281" spans="1:8" x14ac:dyDescent="0.2">
      <c r="A281" s="642">
        <v>297</v>
      </c>
      <c r="B281" s="442"/>
      <c r="C281" s="643">
        <f t="shared" si="14"/>
        <v>61.04</v>
      </c>
      <c r="D281" s="644"/>
      <c r="E281" s="445">
        <v>19400</v>
      </c>
      <c r="F281" s="444">
        <f t="shared" si="13"/>
        <v>5282</v>
      </c>
      <c r="G281" s="459">
        <f t="shared" si="12"/>
        <v>3814</v>
      </c>
      <c r="H281" s="445">
        <v>95</v>
      </c>
    </row>
    <row r="282" spans="1:8" x14ac:dyDescent="0.2">
      <c r="A282" s="642">
        <v>298</v>
      </c>
      <c r="B282" s="442"/>
      <c r="C282" s="643">
        <f t="shared" si="14"/>
        <v>61.08</v>
      </c>
      <c r="D282" s="644"/>
      <c r="E282" s="445">
        <v>19400</v>
      </c>
      <c r="F282" s="444">
        <f t="shared" si="13"/>
        <v>5278</v>
      </c>
      <c r="G282" s="459">
        <f t="shared" si="12"/>
        <v>3811</v>
      </c>
      <c r="H282" s="445">
        <v>95</v>
      </c>
    </row>
    <row r="283" spans="1:8" x14ac:dyDescent="0.2">
      <c r="A283" s="642">
        <v>299</v>
      </c>
      <c r="B283" s="442"/>
      <c r="C283" s="643">
        <f t="shared" si="14"/>
        <v>61.12</v>
      </c>
      <c r="D283" s="644"/>
      <c r="E283" s="445">
        <v>19400</v>
      </c>
      <c r="F283" s="444">
        <f t="shared" si="13"/>
        <v>5275</v>
      </c>
      <c r="G283" s="459">
        <f t="shared" si="12"/>
        <v>3809</v>
      </c>
      <c r="H283" s="445">
        <v>95</v>
      </c>
    </row>
    <row r="284" spans="1:8" x14ac:dyDescent="0.2">
      <c r="A284" s="642">
        <v>300</v>
      </c>
      <c r="B284" s="442"/>
      <c r="C284" s="643">
        <f t="shared" si="14"/>
        <v>61.17</v>
      </c>
      <c r="D284" s="644"/>
      <c r="E284" s="445">
        <v>19400</v>
      </c>
      <c r="F284" s="444">
        <f t="shared" si="13"/>
        <v>5271</v>
      </c>
      <c r="G284" s="459">
        <f t="shared" si="12"/>
        <v>3806</v>
      </c>
      <c r="H284" s="445">
        <v>95</v>
      </c>
    </row>
    <row r="285" spans="1:8" x14ac:dyDescent="0.2">
      <c r="A285" s="642">
        <v>301</v>
      </c>
      <c r="B285" s="442"/>
      <c r="C285" s="643">
        <f t="shared" si="14"/>
        <v>61.21</v>
      </c>
      <c r="D285" s="644"/>
      <c r="E285" s="445">
        <v>19400</v>
      </c>
      <c r="F285" s="444">
        <f t="shared" si="13"/>
        <v>5267</v>
      </c>
      <c r="G285" s="459">
        <f t="shared" si="12"/>
        <v>3803</v>
      </c>
      <c r="H285" s="445">
        <v>95</v>
      </c>
    </row>
    <row r="286" spans="1:8" x14ac:dyDescent="0.2">
      <c r="A286" s="642">
        <v>302</v>
      </c>
      <c r="B286" s="442"/>
      <c r="C286" s="643">
        <f t="shared" si="14"/>
        <v>61.25</v>
      </c>
      <c r="D286" s="644"/>
      <c r="E286" s="445">
        <v>19400</v>
      </c>
      <c r="F286" s="444">
        <f t="shared" si="13"/>
        <v>5264</v>
      </c>
      <c r="G286" s="459">
        <f t="shared" si="12"/>
        <v>3801</v>
      </c>
      <c r="H286" s="445">
        <v>95</v>
      </c>
    </row>
    <row r="287" spans="1:8" x14ac:dyDescent="0.2">
      <c r="A287" s="642">
        <v>303</v>
      </c>
      <c r="B287" s="442"/>
      <c r="C287" s="643">
        <f t="shared" si="14"/>
        <v>61.29</v>
      </c>
      <c r="D287" s="644"/>
      <c r="E287" s="445">
        <v>19400</v>
      </c>
      <c r="F287" s="444">
        <f t="shared" si="13"/>
        <v>5261</v>
      </c>
      <c r="G287" s="459">
        <f t="shared" si="12"/>
        <v>3798</v>
      </c>
      <c r="H287" s="445">
        <v>95</v>
      </c>
    </row>
    <row r="288" spans="1:8" x14ac:dyDescent="0.2">
      <c r="A288" s="642">
        <v>304</v>
      </c>
      <c r="B288" s="442"/>
      <c r="C288" s="643">
        <f t="shared" si="14"/>
        <v>61.34</v>
      </c>
      <c r="D288" s="644"/>
      <c r="E288" s="445">
        <v>19400</v>
      </c>
      <c r="F288" s="444">
        <f t="shared" si="13"/>
        <v>5257</v>
      </c>
      <c r="G288" s="459">
        <f t="shared" si="12"/>
        <v>3795</v>
      </c>
      <c r="H288" s="445">
        <v>95</v>
      </c>
    </row>
    <row r="289" spans="1:8" x14ac:dyDescent="0.2">
      <c r="A289" s="642">
        <v>305</v>
      </c>
      <c r="B289" s="442"/>
      <c r="C289" s="643">
        <f t="shared" si="14"/>
        <v>61.38</v>
      </c>
      <c r="D289" s="644"/>
      <c r="E289" s="445">
        <v>19400</v>
      </c>
      <c r="F289" s="444">
        <f t="shared" si="13"/>
        <v>5253</v>
      </c>
      <c r="G289" s="459">
        <f t="shared" si="12"/>
        <v>3793</v>
      </c>
      <c r="H289" s="445">
        <v>95</v>
      </c>
    </row>
    <row r="290" spans="1:8" x14ac:dyDescent="0.2">
      <c r="A290" s="642">
        <v>306</v>
      </c>
      <c r="B290" s="442"/>
      <c r="C290" s="643">
        <f t="shared" si="14"/>
        <v>61.42</v>
      </c>
      <c r="D290" s="644"/>
      <c r="E290" s="445">
        <v>19400</v>
      </c>
      <c r="F290" s="444">
        <f t="shared" si="13"/>
        <v>5250</v>
      </c>
      <c r="G290" s="459">
        <f t="shared" si="12"/>
        <v>3790</v>
      </c>
      <c r="H290" s="445">
        <v>95</v>
      </c>
    </row>
    <row r="291" spans="1:8" x14ac:dyDescent="0.2">
      <c r="A291" s="642">
        <v>307</v>
      </c>
      <c r="B291" s="442"/>
      <c r="C291" s="643">
        <f t="shared" si="14"/>
        <v>61.46</v>
      </c>
      <c r="D291" s="644"/>
      <c r="E291" s="445">
        <v>19400</v>
      </c>
      <c r="F291" s="444">
        <f t="shared" si="13"/>
        <v>5246</v>
      </c>
      <c r="G291" s="459">
        <f t="shared" si="12"/>
        <v>3788</v>
      </c>
      <c r="H291" s="445">
        <v>95</v>
      </c>
    </row>
    <row r="292" spans="1:8" x14ac:dyDescent="0.2">
      <c r="A292" s="642">
        <v>308</v>
      </c>
      <c r="B292" s="442"/>
      <c r="C292" s="643">
        <f t="shared" si="14"/>
        <v>61.51</v>
      </c>
      <c r="D292" s="644"/>
      <c r="E292" s="445">
        <v>19400</v>
      </c>
      <c r="F292" s="444">
        <f t="shared" si="13"/>
        <v>5242</v>
      </c>
      <c r="G292" s="459">
        <f t="shared" si="12"/>
        <v>3785</v>
      </c>
      <c r="H292" s="445">
        <v>95</v>
      </c>
    </row>
    <row r="293" spans="1:8" x14ac:dyDescent="0.2">
      <c r="A293" s="642">
        <v>309</v>
      </c>
      <c r="B293" s="442"/>
      <c r="C293" s="643">
        <f t="shared" si="14"/>
        <v>61.55</v>
      </c>
      <c r="D293" s="644"/>
      <c r="E293" s="445">
        <v>19400</v>
      </c>
      <c r="F293" s="444">
        <f t="shared" si="13"/>
        <v>5239</v>
      </c>
      <c r="G293" s="459">
        <f t="shared" si="12"/>
        <v>3782</v>
      </c>
      <c r="H293" s="445">
        <v>95</v>
      </c>
    </row>
    <row r="294" spans="1:8" x14ac:dyDescent="0.2">
      <c r="A294" s="642">
        <v>310</v>
      </c>
      <c r="B294" s="442"/>
      <c r="C294" s="643">
        <f t="shared" si="14"/>
        <v>61.59</v>
      </c>
      <c r="D294" s="644"/>
      <c r="E294" s="445">
        <v>19400</v>
      </c>
      <c r="F294" s="444">
        <f t="shared" si="13"/>
        <v>5236</v>
      </c>
      <c r="G294" s="459">
        <f t="shared" si="12"/>
        <v>3780</v>
      </c>
      <c r="H294" s="445">
        <v>95</v>
      </c>
    </row>
    <row r="295" spans="1:8" x14ac:dyDescent="0.2">
      <c r="A295" s="642">
        <v>311</v>
      </c>
      <c r="B295" s="442"/>
      <c r="C295" s="643">
        <f t="shared" si="14"/>
        <v>61.63</v>
      </c>
      <c r="D295" s="644"/>
      <c r="E295" s="445">
        <v>19400</v>
      </c>
      <c r="F295" s="444">
        <f t="shared" si="13"/>
        <v>5232</v>
      </c>
      <c r="G295" s="459">
        <f t="shared" si="12"/>
        <v>3777</v>
      </c>
      <c r="H295" s="445">
        <v>95</v>
      </c>
    </row>
    <row r="296" spans="1:8" x14ac:dyDescent="0.2">
      <c r="A296" s="642">
        <v>312</v>
      </c>
      <c r="B296" s="442"/>
      <c r="C296" s="643">
        <f t="shared" si="14"/>
        <v>61.67</v>
      </c>
      <c r="D296" s="644"/>
      <c r="E296" s="445">
        <v>19400</v>
      </c>
      <c r="F296" s="444">
        <f t="shared" si="13"/>
        <v>5229</v>
      </c>
      <c r="G296" s="459">
        <f t="shared" si="12"/>
        <v>3775</v>
      </c>
      <c r="H296" s="445">
        <v>95</v>
      </c>
    </row>
    <row r="297" spans="1:8" x14ac:dyDescent="0.2">
      <c r="A297" s="642">
        <v>313</v>
      </c>
      <c r="B297" s="442"/>
      <c r="C297" s="643">
        <f t="shared" si="14"/>
        <v>61.71</v>
      </c>
      <c r="D297" s="644"/>
      <c r="E297" s="445">
        <v>19400</v>
      </c>
      <c r="F297" s="444">
        <f t="shared" si="13"/>
        <v>5226</v>
      </c>
      <c r="G297" s="459">
        <f t="shared" si="12"/>
        <v>3772</v>
      </c>
      <c r="H297" s="445">
        <v>95</v>
      </c>
    </row>
    <row r="298" spans="1:8" x14ac:dyDescent="0.2">
      <c r="A298" s="642">
        <v>314</v>
      </c>
      <c r="B298" s="442"/>
      <c r="C298" s="643">
        <f t="shared" si="14"/>
        <v>61.76</v>
      </c>
      <c r="D298" s="644"/>
      <c r="E298" s="445">
        <v>19400</v>
      </c>
      <c r="F298" s="444">
        <f t="shared" si="13"/>
        <v>5221</v>
      </c>
      <c r="G298" s="459">
        <f t="shared" si="12"/>
        <v>3769</v>
      </c>
      <c r="H298" s="445">
        <v>95</v>
      </c>
    </row>
    <row r="299" spans="1:8" x14ac:dyDescent="0.2">
      <c r="A299" s="642">
        <v>315</v>
      </c>
      <c r="B299" s="442"/>
      <c r="C299" s="643">
        <f t="shared" si="14"/>
        <v>61.8</v>
      </c>
      <c r="D299" s="644"/>
      <c r="E299" s="445">
        <v>19400</v>
      </c>
      <c r="F299" s="444">
        <f t="shared" si="13"/>
        <v>5218</v>
      </c>
      <c r="G299" s="459">
        <f t="shared" si="12"/>
        <v>3767</v>
      </c>
      <c r="H299" s="445">
        <v>95</v>
      </c>
    </row>
    <row r="300" spans="1:8" x14ac:dyDescent="0.2">
      <c r="A300" s="642">
        <v>316</v>
      </c>
      <c r="B300" s="442"/>
      <c r="C300" s="643">
        <f t="shared" si="14"/>
        <v>61.84</v>
      </c>
      <c r="D300" s="644"/>
      <c r="E300" s="445">
        <v>19400</v>
      </c>
      <c r="F300" s="444">
        <f t="shared" si="13"/>
        <v>5215</v>
      </c>
      <c r="G300" s="459">
        <f t="shared" si="12"/>
        <v>3765</v>
      </c>
      <c r="H300" s="445">
        <v>95</v>
      </c>
    </row>
    <row r="301" spans="1:8" x14ac:dyDescent="0.2">
      <c r="A301" s="642">
        <v>317</v>
      </c>
      <c r="B301" s="442"/>
      <c r="C301" s="643">
        <f t="shared" si="14"/>
        <v>61.88</v>
      </c>
      <c r="D301" s="644"/>
      <c r="E301" s="445">
        <v>19400</v>
      </c>
      <c r="F301" s="444">
        <f t="shared" si="13"/>
        <v>5211</v>
      </c>
      <c r="G301" s="459">
        <f t="shared" si="12"/>
        <v>3762</v>
      </c>
      <c r="H301" s="445">
        <v>95</v>
      </c>
    </row>
    <row r="302" spans="1:8" x14ac:dyDescent="0.2">
      <c r="A302" s="642">
        <v>318</v>
      </c>
      <c r="B302" s="442"/>
      <c r="C302" s="643">
        <f t="shared" si="14"/>
        <v>61.92</v>
      </c>
      <c r="D302" s="644"/>
      <c r="E302" s="445">
        <v>19400</v>
      </c>
      <c r="F302" s="444">
        <f t="shared" si="13"/>
        <v>5208</v>
      </c>
      <c r="G302" s="459">
        <f t="shared" si="12"/>
        <v>3760</v>
      </c>
      <c r="H302" s="445">
        <v>95</v>
      </c>
    </row>
    <row r="303" spans="1:8" x14ac:dyDescent="0.2">
      <c r="A303" s="642">
        <v>319</v>
      </c>
      <c r="B303" s="442"/>
      <c r="C303" s="643">
        <f t="shared" si="14"/>
        <v>61.96</v>
      </c>
      <c r="D303" s="644"/>
      <c r="E303" s="445">
        <v>19400</v>
      </c>
      <c r="F303" s="444">
        <f t="shared" si="13"/>
        <v>5205</v>
      </c>
      <c r="G303" s="459">
        <f t="shared" si="12"/>
        <v>3757</v>
      </c>
      <c r="H303" s="445">
        <v>95</v>
      </c>
    </row>
    <row r="304" spans="1:8" x14ac:dyDescent="0.2">
      <c r="A304" s="642">
        <v>320</v>
      </c>
      <c r="B304" s="442"/>
      <c r="C304" s="643">
        <f t="shared" si="14"/>
        <v>62</v>
      </c>
      <c r="D304" s="644"/>
      <c r="E304" s="445">
        <v>19400</v>
      </c>
      <c r="F304" s="444">
        <f t="shared" si="13"/>
        <v>5202</v>
      </c>
      <c r="G304" s="459">
        <f t="shared" si="12"/>
        <v>3755</v>
      </c>
      <c r="H304" s="445">
        <v>95</v>
      </c>
    </row>
    <row r="305" spans="1:8" x14ac:dyDescent="0.2">
      <c r="A305" s="642">
        <v>321</v>
      </c>
      <c r="B305" s="442"/>
      <c r="C305" s="643">
        <f t="shared" si="14"/>
        <v>62.04</v>
      </c>
      <c r="D305" s="644"/>
      <c r="E305" s="445">
        <v>19400</v>
      </c>
      <c r="F305" s="444">
        <f t="shared" si="13"/>
        <v>5198</v>
      </c>
      <c r="G305" s="459">
        <f t="shared" si="12"/>
        <v>3752</v>
      </c>
      <c r="H305" s="445">
        <v>95</v>
      </c>
    </row>
    <row r="306" spans="1:8" x14ac:dyDescent="0.2">
      <c r="A306" s="642">
        <v>322</v>
      </c>
      <c r="B306" s="442"/>
      <c r="C306" s="643">
        <f t="shared" si="14"/>
        <v>62.08</v>
      </c>
      <c r="D306" s="644"/>
      <c r="E306" s="445">
        <v>19400</v>
      </c>
      <c r="F306" s="444">
        <f t="shared" si="13"/>
        <v>5195</v>
      </c>
      <c r="G306" s="459">
        <f t="shared" si="12"/>
        <v>3750</v>
      </c>
      <c r="H306" s="445">
        <v>95</v>
      </c>
    </row>
    <row r="307" spans="1:8" x14ac:dyDescent="0.2">
      <c r="A307" s="642">
        <v>323</v>
      </c>
      <c r="B307" s="442"/>
      <c r="C307" s="643">
        <f t="shared" si="14"/>
        <v>62.12</v>
      </c>
      <c r="D307" s="644"/>
      <c r="E307" s="445">
        <v>19400</v>
      </c>
      <c r="F307" s="444">
        <f t="shared" si="13"/>
        <v>5192</v>
      </c>
      <c r="G307" s="459">
        <f t="shared" si="12"/>
        <v>3748</v>
      </c>
      <c r="H307" s="445">
        <v>95</v>
      </c>
    </row>
    <row r="308" spans="1:8" x14ac:dyDescent="0.2">
      <c r="A308" s="642">
        <v>324</v>
      </c>
      <c r="B308" s="442"/>
      <c r="C308" s="643">
        <f t="shared" si="14"/>
        <v>62.16</v>
      </c>
      <c r="D308" s="644"/>
      <c r="E308" s="445">
        <v>19400</v>
      </c>
      <c r="F308" s="444">
        <f t="shared" si="13"/>
        <v>5188</v>
      </c>
      <c r="G308" s="459">
        <f t="shared" si="12"/>
        <v>3745</v>
      </c>
      <c r="H308" s="445">
        <v>95</v>
      </c>
    </row>
    <row r="309" spans="1:8" x14ac:dyDescent="0.2">
      <c r="A309" s="642">
        <v>325</v>
      </c>
      <c r="B309" s="442"/>
      <c r="C309" s="643">
        <f t="shared" si="14"/>
        <v>62.2</v>
      </c>
      <c r="D309" s="644"/>
      <c r="E309" s="445">
        <v>19400</v>
      </c>
      <c r="F309" s="444">
        <f t="shared" si="13"/>
        <v>5185</v>
      </c>
      <c r="G309" s="459">
        <f t="shared" si="12"/>
        <v>3743</v>
      </c>
      <c r="H309" s="445">
        <v>95</v>
      </c>
    </row>
    <row r="310" spans="1:8" x14ac:dyDescent="0.2">
      <c r="A310" s="642">
        <v>326</v>
      </c>
      <c r="B310" s="442"/>
      <c r="C310" s="643">
        <f t="shared" si="14"/>
        <v>62.24</v>
      </c>
      <c r="D310" s="644"/>
      <c r="E310" s="445">
        <v>19400</v>
      </c>
      <c r="F310" s="444">
        <f t="shared" si="13"/>
        <v>5182</v>
      </c>
      <c r="G310" s="459">
        <f t="shared" si="12"/>
        <v>3740</v>
      </c>
      <c r="H310" s="445">
        <v>95</v>
      </c>
    </row>
    <row r="311" spans="1:8" x14ac:dyDescent="0.2">
      <c r="A311" s="642">
        <v>327</v>
      </c>
      <c r="B311" s="442"/>
      <c r="C311" s="643">
        <f t="shared" si="14"/>
        <v>62.28</v>
      </c>
      <c r="D311" s="644"/>
      <c r="E311" s="445">
        <v>19400</v>
      </c>
      <c r="F311" s="444">
        <f t="shared" si="13"/>
        <v>5179</v>
      </c>
      <c r="G311" s="459">
        <f t="shared" si="12"/>
        <v>3738</v>
      </c>
      <c r="H311" s="445">
        <v>95</v>
      </c>
    </row>
    <row r="312" spans="1:8" x14ac:dyDescent="0.2">
      <c r="A312" s="642">
        <v>328</v>
      </c>
      <c r="B312" s="442"/>
      <c r="C312" s="643">
        <f t="shared" si="14"/>
        <v>62.32</v>
      </c>
      <c r="D312" s="644"/>
      <c r="E312" s="445">
        <v>19400</v>
      </c>
      <c r="F312" s="444">
        <f t="shared" si="13"/>
        <v>5175</v>
      </c>
      <c r="G312" s="459">
        <f t="shared" si="12"/>
        <v>3736</v>
      </c>
      <c r="H312" s="445">
        <v>95</v>
      </c>
    </row>
    <row r="313" spans="1:8" x14ac:dyDescent="0.2">
      <c r="A313" s="642">
        <v>329</v>
      </c>
      <c r="B313" s="442"/>
      <c r="C313" s="643">
        <f t="shared" si="14"/>
        <v>62.36</v>
      </c>
      <c r="D313" s="644"/>
      <c r="E313" s="445">
        <v>19400</v>
      </c>
      <c r="F313" s="444">
        <f t="shared" si="13"/>
        <v>5172</v>
      </c>
      <c r="G313" s="459">
        <f t="shared" si="12"/>
        <v>3733</v>
      </c>
      <c r="H313" s="445">
        <v>95</v>
      </c>
    </row>
    <row r="314" spans="1:8" x14ac:dyDescent="0.2">
      <c r="A314" s="642">
        <v>330</v>
      </c>
      <c r="B314" s="442"/>
      <c r="C314" s="643">
        <f t="shared" si="14"/>
        <v>62.4</v>
      </c>
      <c r="D314" s="644"/>
      <c r="E314" s="445">
        <v>19400</v>
      </c>
      <c r="F314" s="444">
        <f t="shared" si="13"/>
        <v>5169</v>
      </c>
      <c r="G314" s="459">
        <f t="shared" si="12"/>
        <v>3731</v>
      </c>
      <c r="H314" s="445">
        <v>95</v>
      </c>
    </row>
    <row r="315" spans="1:8" x14ac:dyDescent="0.2">
      <c r="A315" s="642">
        <v>331</v>
      </c>
      <c r="B315" s="442"/>
      <c r="C315" s="643">
        <f t="shared" si="14"/>
        <v>62.44</v>
      </c>
      <c r="D315" s="644"/>
      <c r="E315" s="445">
        <v>19400</v>
      </c>
      <c r="F315" s="444">
        <f t="shared" si="13"/>
        <v>5166</v>
      </c>
      <c r="G315" s="459">
        <f t="shared" si="12"/>
        <v>3728</v>
      </c>
      <c r="H315" s="445">
        <v>95</v>
      </c>
    </row>
    <row r="316" spans="1:8" x14ac:dyDescent="0.2">
      <c r="A316" s="642">
        <v>332</v>
      </c>
      <c r="B316" s="442"/>
      <c r="C316" s="643">
        <f t="shared" si="14"/>
        <v>62.48</v>
      </c>
      <c r="D316" s="644"/>
      <c r="E316" s="445">
        <v>19400</v>
      </c>
      <c r="F316" s="444">
        <f t="shared" si="13"/>
        <v>5162</v>
      </c>
      <c r="G316" s="459">
        <f t="shared" si="12"/>
        <v>3726</v>
      </c>
      <c r="H316" s="445">
        <v>95</v>
      </c>
    </row>
    <row r="317" spans="1:8" x14ac:dyDescent="0.2">
      <c r="A317" s="642">
        <v>333</v>
      </c>
      <c r="B317" s="442"/>
      <c r="C317" s="643">
        <f t="shared" si="14"/>
        <v>62.52</v>
      </c>
      <c r="D317" s="644"/>
      <c r="E317" s="445">
        <v>19400</v>
      </c>
      <c r="F317" s="444">
        <f t="shared" si="13"/>
        <v>5159</v>
      </c>
      <c r="G317" s="459">
        <f t="shared" si="12"/>
        <v>3724</v>
      </c>
      <c r="H317" s="445">
        <v>95</v>
      </c>
    </row>
    <row r="318" spans="1:8" x14ac:dyDescent="0.2">
      <c r="A318" s="642">
        <v>334</v>
      </c>
      <c r="B318" s="442"/>
      <c r="C318" s="643">
        <f t="shared" si="14"/>
        <v>62.56</v>
      </c>
      <c r="D318" s="644"/>
      <c r="E318" s="445">
        <v>19400</v>
      </c>
      <c r="F318" s="444">
        <f t="shared" si="13"/>
        <v>5156</v>
      </c>
      <c r="G318" s="459">
        <f t="shared" si="12"/>
        <v>3721</v>
      </c>
      <c r="H318" s="445">
        <v>95</v>
      </c>
    </row>
    <row r="319" spans="1:8" x14ac:dyDescent="0.2">
      <c r="A319" s="642">
        <v>335</v>
      </c>
      <c r="B319" s="442"/>
      <c r="C319" s="643">
        <f t="shared" si="14"/>
        <v>62.6</v>
      </c>
      <c r="D319" s="644"/>
      <c r="E319" s="445">
        <v>19400</v>
      </c>
      <c r="F319" s="444">
        <f t="shared" si="13"/>
        <v>5153</v>
      </c>
      <c r="G319" s="459">
        <f t="shared" si="12"/>
        <v>3719</v>
      </c>
      <c r="H319" s="445">
        <v>95</v>
      </c>
    </row>
    <row r="320" spans="1:8" x14ac:dyDescent="0.2">
      <c r="A320" s="642">
        <v>336</v>
      </c>
      <c r="B320" s="442"/>
      <c r="C320" s="643">
        <f t="shared" si="14"/>
        <v>62.64</v>
      </c>
      <c r="D320" s="644"/>
      <c r="E320" s="445">
        <v>19400</v>
      </c>
      <c r="F320" s="444">
        <f t="shared" si="13"/>
        <v>5149</v>
      </c>
      <c r="G320" s="459">
        <f t="shared" si="12"/>
        <v>3716</v>
      </c>
      <c r="H320" s="445">
        <v>95</v>
      </c>
    </row>
    <row r="321" spans="1:8" x14ac:dyDescent="0.2">
      <c r="A321" s="642">
        <v>337</v>
      </c>
      <c r="B321" s="442"/>
      <c r="C321" s="643">
        <f t="shared" si="14"/>
        <v>62.68</v>
      </c>
      <c r="D321" s="644"/>
      <c r="E321" s="445">
        <v>19400</v>
      </c>
      <c r="F321" s="444">
        <f t="shared" si="13"/>
        <v>5146</v>
      </c>
      <c r="G321" s="459">
        <f t="shared" si="12"/>
        <v>3714</v>
      </c>
      <c r="H321" s="445">
        <v>95</v>
      </c>
    </row>
    <row r="322" spans="1:8" x14ac:dyDescent="0.2">
      <c r="A322" s="642">
        <v>338</v>
      </c>
      <c r="B322" s="442"/>
      <c r="C322" s="643">
        <f t="shared" si="14"/>
        <v>62.72</v>
      </c>
      <c r="D322" s="644"/>
      <c r="E322" s="445">
        <v>19400</v>
      </c>
      <c r="F322" s="444">
        <f t="shared" si="13"/>
        <v>5143</v>
      </c>
      <c r="G322" s="459">
        <f t="shared" si="12"/>
        <v>3712</v>
      </c>
      <c r="H322" s="445">
        <v>95</v>
      </c>
    </row>
    <row r="323" spans="1:8" x14ac:dyDescent="0.2">
      <c r="A323" s="642">
        <v>339</v>
      </c>
      <c r="B323" s="442"/>
      <c r="C323" s="643">
        <f t="shared" si="14"/>
        <v>62.76</v>
      </c>
      <c r="D323" s="644"/>
      <c r="E323" s="445">
        <v>19400</v>
      </c>
      <c r="F323" s="444">
        <f t="shared" si="13"/>
        <v>5140</v>
      </c>
      <c r="G323" s="459">
        <f t="shared" si="12"/>
        <v>3709</v>
      </c>
      <c r="H323" s="445">
        <v>95</v>
      </c>
    </row>
    <row r="324" spans="1:8" x14ac:dyDescent="0.2">
      <c r="A324" s="642">
        <v>340</v>
      </c>
      <c r="B324" s="442"/>
      <c r="C324" s="643">
        <f t="shared" si="14"/>
        <v>62.8</v>
      </c>
      <c r="D324" s="644"/>
      <c r="E324" s="445">
        <v>19400</v>
      </c>
      <c r="F324" s="444">
        <f t="shared" si="13"/>
        <v>5137</v>
      </c>
      <c r="G324" s="459">
        <f t="shared" si="12"/>
        <v>3707</v>
      </c>
      <c r="H324" s="445">
        <v>95</v>
      </c>
    </row>
    <row r="325" spans="1:8" x14ac:dyDescent="0.2">
      <c r="A325" s="642">
        <v>341</v>
      </c>
      <c r="B325" s="442"/>
      <c r="C325" s="643">
        <f t="shared" si="14"/>
        <v>62.84</v>
      </c>
      <c r="D325" s="644"/>
      <c r="E325" s="445">
        <v>19400</v>
      </c>
      <c r="F325" s="444">
        <f t="shared" si="13"/>
        <v>5133</v>
      </c>
      <c r="G325" s="459">
        <f t="shared" si="12"/>
        <v>3705</v>
      </c>
      <c r="H325" s="445">
        <v>95</v>
      </c>
    </row>
    <row r="326" spans="1:8" x14ac:dyDescent="0.2">
      <c r="A326" s="642">
        <v>342</v>
      </c>
      <c r="B326" s="442"/>
      <c r="C326" s="643">
        <f t="shared" si="14"/>
        <v>62.87</v>
      </c>
      <c r="D326" s="644"/>
      <c r="E326" s="445">
        <v>19400</v>
      </c>
      <c r="F326" s="444">
        <f t="shared" si="13"/>
        <v>5131</v>
      </c>
      <c r="G326" s="459">
        <f t="shared" si="12"/>
        <v>3703</v>
      </c>
      <c r="H326" s="445">
        <v>95</v>
      </c>
    </row>
    <row r="327" spans="1:8" x14ac:dyDescent="0.2">
      <c r="A327" s="642">
        <v>343</v>
      </c>
      <c r="B327" s="442"/>
      <c r="C327" s="643">
        <f t="shared" si="14"/>
        <v>62.91</v>
      </c>
      <c r="D327" s="644"/>
      <c r="E327" s="445">
        <v>19400</v>
      </c>
      <c r="F327" s="444">
        <f t="shared" si="13"/>
        <v>5128</v>
      </c>
      <c r="G327" s="459">
        <f t="shared" si="12"/>
        <v>3701</v>
      </c>
      <c r="H327" s="445">
        <v>95</v>
      </c>
    </row>
    <row r="328" spans="1:8" x14ac:dyDescent="0.2">
      <c r="A328" s="642">
        <v>344</v>
      </c>
      <c r="B328" s="442"/>
      <c r="C328" s="643">
        <f t="shared" si="14"/>
        <v>62.95</v>
      </c>
      <c r="D328" s="644"/>
      <c r="E328" s="445">
        <v>19400</v>
      </c>
      <c r="F328" s="444">
        <f t="shared" si="13"/>
        <v>5125</v>
      </c>
      <c r="G328" s="459">
        <f t="shared" si="12"/>
        <v>3698</v>
      </c>
      <c r="H328" s="445">
        <v>95</v>
      </c>
    </row>
    <row r="329" spans="1:8" x14ac:dyDescent="0.2">
      <c r="A329" s="642">
        <v>345</v>
      </c>
      <c r="B329" s="442"/>
      <c r="C329" s="643">
        <f t="shared" si="14"/>
        <v>62.99</v>
      </c>
      <c r="D329" s="644"/>
      <c r="E329" s="445">
        <v>19400</v>
      </c>
      <c r="F329" s="444">
        <f t="shared" si="13"/>
        <v>5121</v>
      </c>
      <c r="G329" s="459">
        <f t="shared" si="12"/>
        <v>3696</v>
      </c>
      <c r="H329" s="445">
        <v>95</v>
      </c>
    </row>
    <row r="330" spans="1:8" x14ac:dyDescent="0.2">
      <c r="A330" s="642">
        <v>346</v>
      </c>
      <c r="B330" s="442"/>
      <c r="C330" s="643">
        <f t="shared" si="14"/>
        <v>63.03</v>
      </c>
      <c r="D330" s="644"/>
      <c r="E330" s="445">
        <v>19400</v>
      </c>
      <c r="F330" s="444">
        <f t="shared" si="13"/>
        <v>5118</v>
      </c>
      <c r="G330" s="459">
        <f t="shared" si="12"/>
        <v>3693</v>
      </c>
      <c r="H330" s="445">
        <v>95</v>
      </c>
    </row>
    <row r="331" spans="1:8" x14ac:dyDescent="0.2">
      <c r="A331" s="642">
        <v>347</v>
      </c>
      <c r="B331" s="442"/>
      <c r="C331" s="643">
        <f t="shared" si="14"/>
        <v>63.07</v>
      </c>
      <c r="D331" s="644"/>
      <c r="E331" s="445">
        <v>19400</v>
      </c>
      <c r="F331" s="444">
        <f t="shared" si="13"/>
        <v>5115</v>
      </c>
      <c r="G331" s="459">
        <f t="shared" si="12"/>
        <v>3691</v>
      </c>
      <c r="H331" s="445">
        <v>95</v>
      </c>
    </row>
    <row r="332" spans="1:8" x14ac:dyDescent="0.2">
      <c r="A332" s="642">
        <v>348</v>
      </c>
      <c r="B332" s="442"/>
      <c r="C332" s="643">
        <f t="shared" si="14"/>
        <v>63.1</v>
      </c>
      <c r="D332" s="644"/>
      <c r="E332" s="445">
        <v>19400</v>
      </c>
      <c r="F332" s="444">
        <f t="shared" si="13"/>
        <v>5113</v>
      </c>
      <c r="G332" s="459">
        <f t="shared" si="12"/>
        <v>3689</v>
      </c>
      <c r="H332" s="445">
        <v>95</v>
      </c>
    </row>
    <row r="333" spans="1:8" x14ac:dyDescent="0.2">
      <c r="A333" s="642">
        <v>349</v>
      </c>
      <c r="B333" s="442"/>
      <c r="C333" s="643">
        <f t="shared" si="14"/>
        <v>63.14</v>
      </c>
      <c r="D333" s="644"/>
      <c r="E333" s="445">
        <v>19400</v>
      </c>
      <c r="F333" s="444">
        <f t="shared" si="13"/>
        <v>5109</v>
      </c>
      <c r="G333" s="459">
        <f t="shared" ref="G333:G396" si="15">ROUND(12*(1/C333*E333),0)</f>
        <v>3687</v>
      </c>
      <c r="H333" s="445">
        <v>95</v>
      </c>
    </row>
    <row r="334" spans="1:8" x14ac:dyDescent="0.2">
      <c r="A334" s="642">
        <v>350</v>
      </c>
      <c r="B334" s="442"/>
      <c r="C334" s="643">
        <f t="shared" si="14"/>
        <v>63.18</v>
      </c>
      <c r="D334" s="644"/>
      <c r="E334" s="445">
        <v>19400</v>
      </c>
      <c r="F334" s="444">
        <f t="shared" ref="F334:F397" si="16">ROUND(12*1.36*(1/C334*E334)+H334,0)</f>
        <v>5106</v>
      </c>
      <c r="G334" s="459">
        <f t="shared" si="15"/>
        <v>3685</v>
      </c>
      <c r="H334" s="445">
        <v>95</v>
      </c>
    </row>
    <row r="335" spans="1:8" x14ac:dyDescent="0.2">
      <c r="A335" s="642">
        <v>351</v>
      </c>
      <c r="B335" s="442"/>
      <c r="C335" s="643">
        <f t="shared" ref="C335:C398" si="17">ROUND(10.899*LN(A335)+A335/150-3,2)</f>
        <v>63.22</v>
      </c>
      <c r="D335" s="644"/>
      <c r="E335" s="445">
        <v>19400</v>
      </c>
      <c r="F335" s="444">
        <f t="shared" si="16"/>
        <v>5103</v>
      </c>
      <c r="G335" s="459">
        <f t="shared" si="15"/>
        <v>3682</v>
      </c>
      <c r="H335" s="445">
        <v>95</v>
      </c>
    </row>
    <row r="336" spans="1:8" x14ac:dyDescent="0.2">
      <c r="A336" s="642">
        <v>352</v>
      </c>
      <c r="B336" s="442"/>
      <c r="C336" s="643">
        <f t="shared" si="17"/>
        <v>63.25</v>
      </c>
      <c r="D336" s="644"/>
      <c r="E336" s="445">
        <v>19400</v>
      </c>
      <c r="F336" s="444">
        <f t="shared" si="16"/>
        <v>5101</v>
      </c>
      <c r="G336" s="459">
        <f t="shared" si="15"/>
        <v>3681</v>
      </c>
      <c r="H336" s="445">
        <v>95</v>
      </c>
    </row>
    <row r="337" spans="1:8" x14ac:dyDescent="0.2">
      <c r="A337" s="642">
        <v>353</v>
      </c>
      <c r="B337" s="442"/>
      <c r="C337" s="643">
        <f t="shared" si="17"/>
        <v>63.29</v>
      </c>
      <c r="D337" s="644"/>
      <c r="E337" s="445">
        <v>19400</v>
      </c>
      <c r="F337" s="444">
        <f t="shared" si="16"/>
        <v>5097</v>
      </c>
      <c r="G337" s="459">
        <f t="shared" si="15"/>
        <v>3678</v>
      </c>
      <c r="H337" s="445">
        <v>95</v>
      </c>
    </row>
    <row r="338" spans="1:8" x14ac:dyDescent="0.2">
      <c r="A338" s="642">
        <v>354</v>
      </c>
      <c r="B338" s="442"/>
      <c r="C338" s="643">
        <f t="shared" si="17"/>
        <v>63.33</v>
      </c>
      <c r="D338" s="644"/>
      <c r="E338" s="445">
        <v>19400</v>
      </c>
      <c r="F338" s="444">
        <f t="shared" si="16"/>
        <v>5094</v>
      </c>
      <c r="G338" s="459">
        <f t="shared" si="15"/>
        <v>3676</v>
      </c>
      <c r="H338" s="445">
        <v>95</v>
      </c>
    </row>
    <row r="339" spans="1:8" x14ac:dyDescent="0.2">
      <c r="A339" s="642">
        <v>355</v>
      </c>
      <c r="B339" s="442"/>
      <c r="C339" s="643">
        <f t="shared" si="17"/>
        <v>63.37</v>
      </c>
      <c r="D339" s="644"/>
      <c r="E339" s="445">
        <v>19400</v>
      </c>
      <c r="F339" s="444">
        <f t="shared" si="16"/>
        <v>5091</v>
      </c>
      <c r="G339" s="459">
        <f t="shared" si="15"/>
        <v>3674</v>
      </c>
      <c r="H339" s="445">
        <v>95</v>
      </c>
    </row>
    <row r="340" spans="1:8" x14ac:dyDescent="0.2">
      <c r="A340" s="642">
        <v>356</v>
      </c>
      <c r="B340" s="442"/>
      <c r="C340" s="643">
        <f t="shared" si="17"/>
        <v>63.4</v>
      </c>
      <c r="D340" s="644"/>
      <c r="E340" s="445">
        <v>19400</v>
      </c>
      <c r="F340" s="444">
        <f t="shared" si="16"/>
        <v>5089</v>
      </c>
      <c r="G340" s="459">
        <f t="shared" si="15"/>
        <v>3672</v>
      </c>
      <c r="H340" s="445">
        <v>95</v>
      </c>
    </row>
    <row r="341" spans="1:8" x14ac:dyDescent="0.2">
      <c r="A341" s="642">
        <v>357</v>
      </c>
      <c r="B341" s="442"/>
      <c r="C341" s="643">
        <f t="shared" si="17"/>
        <v>63.44</v>
      </c>
      <c r="D341" s="644"/>
      <c r="E341" s="445">
        <v>19400</v>
      </c>
      <c r="F341" s="444">
        <f t="shared" si="16"/>
        <v>5086</v>
      </c>
      <c r="G341" s="459">
        <f t="shared" si="15"/>
        <v>3670</v>
      </c>
      <c r="H341" s="445">
        <v>95</v>
      </c>
    </row>
    <row r="342" spans="1:8" x14ac:dyDescent="0.2">
      <c r="A342" s="642">
        <v>358</v>
      </c>
      <c r="B342" s="442"/>
      <c r="C342" s="643">
        <f t="shared" si="17"/>
        <v>63.48</v>
      </c>
      <c r="D342" s="644"/>
      <c r="E342" s="445">
        <v>19400</v>
      </c>
      <c r="F342" s="444">
        <f t="shared" si="16"/>
        <v>5083</v>
      </c>
      <c r="G342" s="459">
        <f t="shared" si="15"/>
        <v>3667</v>
      </c>
      <c r="H342" s="445">
        <v>95</v>
      </c>
    </row>
    <row r="343" spans="1:8" x14ac:dyDescent="0.2">
      <c r="A343" s="642">
        <v>359</v>
      </c>
      <c r="B343" s="442"/>
      <c r="C343" s="643">
        <f t="shared" si="17"/>
        <v>63.52</v>
      </c>
      <c r="D343" s="644"/>
      <c r="E343" s="445">
        <v>19400</v>
      </c>
      <c r="F343" s="444">
        <f t="shared" si="16"/>
        <v>5079</v>
      </c>
      <c r="G343" s="459">
        <f t="shared" si="15"/>
        <v>3665</v>
      </c>
      <c r="H343" s="445">
        <v>95</v>
      </c>
    </row>
    <row r="344" spans="1:8" x14ac:dyDescent="0.2">
      <c r="A344" s="642">
        <v>360</v>
      </c>
      <c r="B344" s="442"/>
      <c r="C344" s="643">
        <f t="shared" si="17"/>
        <v>63.55</v>
      </c>
      <c r="D344" s="644"/>
      <c r="E344" s="445">
        <v>19400</v>
      </c>
      <c r="F344" s="444">
        <f t="shared" si="16"/>
        <v>5077</v>
      </c>
      <c r="G344" s="459">
        <f t="shared" si="15"/>
        <v>3663</v>
      </c>
      <c r="H344" s="445">
        <v>95</v>
      </c>
    </row>
    <row r="345" spans="1:8" x14ac:dyDescent="0.2">
      <c r="A345" s="642">
        <v>361</v>
      </c>
      <c r="B345" s="442"/>
      <c r="C345" s="643">
        <f t="shared" si="17"/>
        <v>63.59</v>
      </c>
      <c r="D345" s="644"/>
      <c r="E345" s="445">
        <v>19400</v>
      </c>
      <c r="F345" s="444">
        <f t="shared" si="16"/>
        <v>5074</v>
      </c>
      <c r="G345" s="459">
        <f t="shared" si="15"/>
        <v>3661</v>
      </c>
      <c r="H345" s="445">
        <v>95</v>
      </c>
    </row>
    <row r="346" spans="1:8" x14ac:dyDescent="0.2">
      <c r="A346" s="642">
        <v>362</v>
      </c>
      <c r="B346" s="442"/>
      <c r="C346" s="643">
        <f t="shared" si="17"/>
        <v>63.63</v>
      </c>
      <c r="D346" s="644"/>
      <c r="E346" s="445">
        <v>19400</v>
      </c>
      <c r="F346" s="444">
        <f t="shared" si="16"/>
        <v>5071</v>
      </c>
      <c r="G346" s="459">
        <f t="shared" si="15"/>
        <v>3659</v>
      </c>
      <c r="H346" s="445">
        <v>95</v>
      </c>
    </row>
    <row r="347" spans="1:8" x14ac:dyDescent="0.2">
      <c r="A347" s="642">
        <v>363</v>
      </c>
      <c r="B347" s="442"/>
      <c r="C347" s="643">
        <f t="shared" si="17"/>
        <v>63.66</v>
      </c>
      <c r="D347" s="644"/>
      <c r="E347" s="445">
        <v>19400</v>
      </c>
      <c r="F347" s="444">
        <f t="shared" si="16"/>
        <v>5068</v>
      </c>
      <c r="G347" s="459">
        <f t="shared" si="15"/>
        <v>3657</v>
      </c>
      <c r="H347" s="445">
        <v>95</v>
      </c>
    </row>
    <row r="348" spans="1:8" x14ac:dyDescent="0.2">
      <c r="A348" s="642">
        <v>364</v>
      </c>
      <c r="B348" s="442"/>
      <c r="C348" s="643">
        <f t="shared" si="17"/>
        <v>63.7</v>
      </c>
      <c r="D348" s="644"/>
      <c r="E348" s="445">
        <v>19400</v>
      </c>
      <c r="F348" s="444">
        <f t="shared" si="16"/>
        <v>5065</v>
      </c>
      <c r="G348" s="459">
        <f t="shared" si="15"/>
        <v>3655</v>
      </c>
      <c r="H348" s="445">
        <v>95</v>
      </c>
    </row>
    <row r="349" spans="1:8" x14ac:dyDescent="0.2">
      <c r="A349" s="642">
        <v>365</v>
      </c>
      <c r="B349" s="442"/>
      <c r="C349" s="643">
        <f t="shared" si="17"/>
        <v>63.74</v>
      </c>
      <c r="D349" s="644"/>
      <c r="E349" s="445">
        <v>19400</v>
      </c>
      <c r="F349" s="444">
        <f t="shared" si="16"/>
        <v>5062</v>
      </c>
      <c r="G349" s="459">
        <f t="shared" si="15"/>
        <v>3652</v>
      </c>
      <c r="H349" s="445">
        <v>95</v>
      </c>
    </row>
    <row r="350" spans="1:8" x14ac:dyDescent="0.2">
      <c r="A350" s="642">
        <v>366</v>
      </c>
      <c r="B350" s="442"/>
      <c r="C350" s="643">
        <f t="shared" si="17"/>
        <v>63.77</v>
      </c>
      <c r="D350" s="644"/>
      <c r="E350" s="445">
        <v>19400</v>
      </c>
      <c r="F350" s="444">
        <f t="shared" si="16"/>
        <v>5060</v>
      </c>
      <c r="G350" s="459">
        <f t="shared" si="15"/>
        <v>3651</v>
      </c>
      <c r="H350" s="445">
        <v>95</v>
      </c>
    </row>
    <row r="351" spans="1:8" x14ac:dyDescent="0.2">
      <c r="A351" s="642">
        <v>367</v>
      </c>
      <c r="B351" s="442"/>
      <c r="C351" s="643">
        <f t="shared" si="17"/>
        <v>63.81</v>
      </c>
      <c r="D351" s="644"/>
      <c r="E351" s="445">
        <v>19400</v>
      </c>
      <c r="F351" s="444">
        <f t="shared" si="16"/>
        <v>5057</v>
      </c>
      <c r="G351" s="459">
        <f t="shared" si="15"/>
        <v>3648</v>
      </c>
      <c r="H351" s="445">
        <v>95</v>
      </c>
    </row>
    <row r="352" spans="1:8" x14ac:dyDescent="0.2">
      <c r="A352" s="642">
        <v>368</v>
      </c>
      <c r="B352" s="442"/>
      <c r="C352" s="643">
        <f t="shared" si="17"/>
        <v>63.85</v>
      </c>
      <c r="D352" s="644"/>
      <c r="E352" s="445">
        <v>19400</v>
      </c>
      <c r="F352" s="444">
        <f t="shared" si="16"/>
        <v>5054</v>
      </c>
      <c r="G352" s="459">
        <f t="shared" si="15"/>
        <v>3646</v>
      </c>
      <c r="H352" s="445">
        <v>95</v>
      </c>
    </row>
    <row r="353" spans="1:8" x14ac:dyDescent="0.2">
      <c r="A353" s="642">
        <v>369</v>
      </c>
      <c r="B353" s="442"/>
      <c r="C353" s="643">
        <f t="shared" si="17"/>
        <v>63.88</v>
      </c>
      <c r="D353" s="644"/>
      <c r="E353" s="445">
        <v>19400</v>
      </c>
      <c r="F353" s="444">
        <f t="shared" si="16"/>
        <v>5051</v>
      </c>
      <c r="G353" s="459">
        <f t="shared" si="15"/>
        <v>3644</v>
      </c>
      <c r="H353" s="445">
        <v>95</v>
      </c>
    </row>
    <row r="354" spans="1:8" x14ac:dyDescent="0.2">
      <c r="A354" s="642">
        <v>370</v>
      </c>
      <c r="B354" s="442"/>
      <c r="C354" s="643">
        <f t="shared" si="17"/>
        <v>63.92</v>
      </c>
      <c r="D354" s="644"/>
      <c r="E354" s="445">
        <v>19400</v>
      </c>
      <c r="F354" s="444">
        <f t="shared" si="16"/>
        <v>5048</v>
      </c>
      <c r="G354" s="459">
        <f t="shared" si="15"/>
        <v>3642</v>
      </c>
      <c r="H354" s="445">
        <v>95</v>
      </c>
    </row>
    <row r="355" spans="1:8" x14ac:dyDescent="0.2">
      <c r="A355" s="642">
        <v>371</v>
      </c>
      <c r="B355" s="442"/>
      <c r="C355" s="643">
        <f t="shared" si="17"/>
        <v>63.95</v>
      </c>
      <c r="D355" s="644"/>
      <c r="E355" s="445">
        <v>19400</v>
      </c>
      <c r="F355" s="444">
        <f t="shared" si="16"/>
        <v>5046</v>
      </c>
      <c r="G355" s="459">
        <f t="shared" si="15"/>
        <v>3640</v>
      </c>
      <c r="H355" s="445">
        <v>95</v>
      </c>
    </row>
    <row r="356" spans="1:8" x14ac:dyDescent="0.2">
      <c r="A356" s="642">
        <v>372</v>
      </c>
      <c r="B356" s="442"/>
      <c r="C356" s="643">
        <f t="shared" si="17"/>
        <v>63.99</v>
      </c>
      <c r="D356" s="644"/>
      <c r="E356" s="445">
        <v>19400</v>
      </c>
      <c r="F356" s="444">
        <f t="shared" si="16"/>
        <v>5043</v>
      </c>
      <c r="G356" s="459">
        <f t="shared" si="15"/>
        <v>3638</v>
      </c>
      <c r="H356" s="445">
        <v>95</v>
      </c>
    </row>
    <row r="357" spans="1:8" x14ac:dyDescent="0.2">
      <c r="A357" s="642">
        <v>373</v>
      </c>
      <c r="B357" s="442"/>
      <c r="C357" s="643">
        <f t="shared" si="17"/>
        <v>64.03</v>
      </c>
      <c r="D357" s="644"/>
      <c r="E357" s="445">
        <v>19400</v>
      </c>
      <c r="F357" s="444">
        <f t="shared" si="16"/>
        <v>5040</v>
      </c>
      <c r="G357" s="459">
        <f t="shared" si="15"/>
        <v>3636</v>
      </c>
      <c r="H357" s="445">
        <v>95</v>
      </c>
    </row>
    <row r="358" spans="1:8" x14ac:dyDescent="0.2">
      <c r="A358" s="642">
        <v>374</v>
      </c>
      <c r="B358" s="442"/>
      <c r="C358" s="643">
        <f t="shared" si="17"/>
        <v>64.06</v>
      </c>
      <c r="D358" s="644"/>
      <c r="E358" s="445">
        <v>19400</v>
      </c>
      <c r="F358" s="444">
        <f t="shared" si="16"/>
        <v>5037</v>
      </c>
      <c r="G358" s="459">
        <f t="shared" si="15"/>
        <v>3634</v>
      </c>
      <c r="H358" s="445">
        <v>95</v>
      </c>
    </row>
    <row r="359" spans="1:8" x14ac:dyDescent="0.2">
      <c r="A359" s="642">
        <v>375</v>
      </c>
      <c r="B359" s="442"/>
      <c r="C359" s="643">
        <f t="shared" si="17"/>
        <v>64.099999999999994</v>
      </c>
      <c r="D359" s="644"/>
      <c r="E359" s="445">
        <v>19400</v>
      </c>
      <c r="F359" s="444">
        <f t="shared" si="16"/>
        <v>5034</v>
      </c>
      <c r="G359" s="459">
        <f t="shared" si="15"/>
        <v>3632</v>
      </c>
      <c r="H359" s="445">
        <v>95</v>
      </c>
    </row>
    <row r="360" spans="1:8" x14ac:dyDescent="0.2">
      <c r="A360" s="642">
        <v>376</v>
      </c>
      <c r="B360" s="442"/>
      <c r="C360" s="643">
        <f t="shared" si="17"/>
        <v>64.13</v>
      </c>
      <c r="D360" s="644"/>
      <c r="E360" s="445">
        <v>19400</v>
      </c>
      <c r="F360" s="444">
        <f t="shared" si="16"/>
        <v>5032</v>
      </c>
      <c r="G360" s="459">
        <f t="shared" si="15"/>
        <v>3630</v>
      </c>
      <c r="H360" s="445">
        <v>95</v>
      </c>
    </row>
    <row r="361" spans="1:8" x14ac:dyDescent="0.2">
      <c r="A361" s="642">
        <v>377</v>
      </c>
      <c r="B361" s="442"/>
      <c r="C361" s="643">
        <f t="shared" si="17"/>
        <v>64.17</v>
      </c>
      <c r="D361" s="644"/>
      <c r="E361" s="445">
        <v>19400</v>
      </c>
      <c r="F361" s="444">
        <f t="shared" si="16"/>
        <v>5029</v>
      </c>
      <c r="G361" s="459">
        <f t="shared" si="15"/>
        <v>3628</v>
      </c>
      <c r="H361" s="445">
        <v>95</v>
      </c>
    </row>
    <row r="362" spans="1:8" x14ac:dyDescent="0.2">
      <c r="A362" s="642">
        <v>378</v>
      </c>
      <c r="B362" s="442"/>
      <c r="C362" s="643">
        <f t="shared" si="17"/>
        <v>64.2</v>
      </c>
      <c r="D362" s="644"/>
      <c r="E362" s="445">
        <v>19400</v>
      </c>
      <c r="F362" s="444">
        <f t="shared" si="16"/>
        <v>5027</v>
      </c>
      <c r="G362" s="459">
        <f t="shared" si="15"/>
        <v>3626</v>
      </c>
      <c r="H362" s="445">
        <v>95</v>
      </c>
    </row>
    <row r="363" spans="1:8" x14ac:dyDescent="0.2">
      <c r="A363" s="642">
        <v>379</v>
      </c>
      <c r="B363" s="442"/>
      <c r="C363" s="643">
        <f t="shared" si="17"/>
        <v>64.239999999999995</v>
      </c>
      <c r="D363" s="644"/>
      <c r="E363" s="445">
        <v>19400</v>
      </c>
      <c r="F363" s="444">
        <f t="shared" si="16"/>
        <v>5024</v>
      </c>
      <c r="G363" s="459">
        <f t="shared" si="15"/>
        <v>3624</v>
      </c>
      <c r="H363" s="445">
        <v>95</v>
      </c>
    </row>
    <row r="364" spans="1:8" x14ac:dyDescent="0.2">
      <c r="A364" s="642">
        <v>380</v>
      </c>
      <c r="B364" s="442"/>
      <c r="C364" s="643">
        <f t="shared" si="17"/>
        <v>64.28</v>
      </c>
      <c r="D364" s="644"/>
      <c r="E364" s="445">
        <v>19400</v>
      </c>
      <c r="F364" s="444">
        <f t="shared" si="16"/>
        <v>5020</v>
      </c>
      <c r="G364" s="459">
        <f t="shared" si="15"/>
        <v>3622</v>
      </c>
      <c r="H364" s="445">
        <v>95</v>
      </c>
    </row>
    <row r="365" spans="1:8" x14ac:dyDescent="0.2">
      <c r="A365" s="642">
        <v>381</v>
      </c>
      <c r="B365" s="442"/>
      <c r="C365" s="643">
        <f t="shared" si="17"/>
        <v>64.31</v>
      </c>
      <c r="D365" s="644"/>
      <c r="E365" s="445">
        <v>19400</v>
      </c>
      <c r="F365" s="444">
        <f t="shared" si="16"/>
        <v>5018</v>
      </c>
      <c r="G365" s="459">
        <f t="shared" si="15"/>
        <v>3620</v>
      </c>
      <c r="H365" s="445">
        <v>95</v>
      </c>
    </row>
    <row r="366" spans="1:8" x14ac:dyDescent="0.2">
      <c r="A366" s="642">
        <v>382</v>
      </c>
      <c r="B366" s="442"/>
      <c r="C366" s="643">
        <f t="shared" si="17"/>
        <v>64.349999999999994</v>
      </c>
      <c r="D366" s="644"/>
      <c r="E366" s="445">
        <v>19400</v>
      </c>
      <c r="F366" s="444">
        <f t="shared" si="16"/>
        <v>5015</v>
      </c>
      <c r="G366" s="459">
        <f t="shared" si="15"/>
        <v>3618</v>
      </c>
      <c r="H366" s="445">
        <v>95</v>
      </c>
    </row>
    <row r="367" spans="1:8" x14ac:dyDescent="0.2">
      <c r="A367" s="642">
        <v>383</v>
      </c>
      <c r="B367" s="442"/>
      <c r="C367" s="643">
        <f t="shared" si="17"/>
        <v>64.38</v>
      </c>
      <c r="D367" s="644"/>
      <c r="E367" s="445">
        <v>19400</v>
      </c>
      <c r="F367" s="444">
        <f t="shared" si="16"/>
        <v>5013</v>
      </c>
      <c r="G367" s="459">
        <f t="shared" si="15"/>
        <v>3616</v>
      </c>
      <c r="H367" s="445">
        <v>95</v>
      </c>
    </row>
    <row r="368" spans="1:8" x14ac:dyDescent="0.2">
      <c r="A368" s="642">
        <v>384</v>
      </c>
      <c r="B368" s="442"/>
      <c r="C368" s="643">
        <f t="shared" si="17"/>
        <v>64.42</v>
      </c>
      <c r="D368" s="644"/>
      <c r="E368" s="445">
        <v>19400</v>
      </c>
      <c r="F368" s="444">
        <f t="shared" si="16"/>
        <v>5010</v>
      </c>
      <c r="G368" s="459">
        <f t="shared" si="15"/>
        <v>3614</v>
      </c>
      <c r="H368" s="445">
        <v>95</v>
      </c>
    </row>
    <row r="369" spans="1:8" x14ac:dyDescent="0.2">
      <c r="A369" s="642">
        <v>385</v>
      </c>
      <c r="B369" s="442"/>
      <c r="C369" s="643">
        <f t="shared" si="17"/>
        <v>64.45</v>
      </c>
      <c r="D369" s="644"/>
      <c r="E369" s="445">
        <v>19400</v>
      </c>
      <c r="F369" s="444">
        <f t="shared" si="16"/>
        <v>5007</v>
      </c>
      <c r="G369" s="459">
        <f t="shared" si="15"/>
        <v>3612</v>
      </c>
      <c r="H369" s="445">
        <v>95</v>
      </c>
    </row>
    <row r="370" spans="1:8" x14ac:dyDescent="0.2">
      <c r="A370" s="642">
        <v>386</v>
      </c>
      <c r="B370" s="442"/>
      <c r="C370" s="643">
        <f t="shared" si="17"/>
        <v>64.489999999999995</v>
      </c>
      <c r="D370" s="644"/>
      <c r="E370" s="445">
        <v>19400</v>
      </c>
      <c r="F370" s="444">
        <f t="shared" si="16"/>
        <v>5004</v>
      </c>
      <c r="G370" s="459">
        <f t="shared" si="15"/>
        <v>3610</v>
      </c>
      <c r="H370" s="445">
        <v>95</v>
      </c>
    </row>
    <row r="371" spans="1:8" x14ac:dyDescent="0.2">
      <c r="A371" s="642">
        <v>387</v>
      </c>
      <c r="B371" s="442"/>
      <c r="C371" s="643">
        <f t="shared" si="17"/>
        <v>64.52</v>
      </c>
      <c r="D371" s="644"/>
      <c r="E371" s="445">
        <v>19400</v>
      </c>
      <c r="F371" s="444">
        <f t="shared" si="16"/>
        <v>5002</v>
      </c>
      <c r="G371" s="459">
        <f t="shared" si="15"/>
        <v>3608</v>
      </c>
      <c r="H371" s="445">
        <v>95</v>
      </c>
    </row>
    <row r="372" spans="1:8" x14ac:dyDescent="0.2">
      <c r="A372" s="642">
        <v>388</v>
      </c>
      <c r="B372" s="442"/>
      <c r="C372" s="643">
        <f t="shared" si="17"/>
        <v>64.56</v>
      </c>
      <c r="D372" s="644"/>
      <c r="E372" s="445">
        <v>19400</v>
      </c>
      <c r="F372" s="444">
        <f t="shared" si="16"/>
        <v>4999</v>
      </c>
      <c r="G372" s="459">
        <f t="shared" si="15"/>
        <v>3606</v>
      </c>
      <c r="H372" s="445">
        <v>95</v>
      </c>
    </row>
    <row r="373" spans="1:8" x14ac:dyDescent="0.2">
      <c r="A373" s="642">
        <v>389</v>
      </c>
      <c r="B373" s="442"/>
      <c r="C373" s="643">
        <f t="shared" si="17"/>
        <v>64.59</v>
      </c>
      <c r="D373" s="644"/>
      <c r="E373" s="445">
        <v>19400</v>
      </c>
      <c r="F373" s="444">
        <f t="shared" si="16"/>
        <v>4997</v>
      </c>
      <c r="G373" s="459">
        <f t="shared" si="15"/>
        <v>3604</v>
      </c>
      <c r="H373" s="445">
        <v>95</v>
      </c>
    </row>
    <row r="374" spans="1:8" x14ac:dyDescent="0.2">
      <c r="A374" s="642">
        <v>390</v>
      </c>
      <c r="B374" s="442"/>
      <c r="C374" s="643">
        <f t="shared" si="17"/>
        <v>64.63</v>
      </c>
      <c r="D374" s="644"/>
      <c r="E374" s="445">
        <v>19400</v>
      </c>
      <c r="F374" s="444">
        <f t="shared" si="16"/>
        <v>4994</v>
      </c>
      <c r="G374" s="459">
        <f t="shared" si="15"/>
        <v>3602</v>
      </c>
      <c r="H374" s="445">
        <v>95</v>
      </c>
    </row>
    <row r="375" spans="1:8" x14ac:dyDescent="0.2">
      <c r="A375" s="642">
        <v>391</v>
      </c>
      <c r="B375" s="442"/>
      <c r="C375" s="643">
        <f t="shared" si="17"/>
        <v>64.66</v>
      </c>
      <c r="D375" s="644"/>
      <c r="E375" s="445">
        <v>19400</v>
      </c>
      <c r="F375" s="444">
        <f t="shared" si="16"/>
        <v>4992</v>
      </c>
      <c r="G375" s="459">
        <f t="shared" si="15"/>
        <v>3600</v>
      </c>
      <c r="H375" s="445">
        <v>95</v>
      </c>
    </row>
    <row r="376" spans="1:8" x14ac:dyDescent="0.2">
      <c r="A376" s="642">
        <v>392</v>
      </c>
      <c r="B376" s="442"/>
      <c r="C376" s="643">
        <f t="shared" si="17"/>
        <v>64.69</v>
      </c>
      <c r="D376" s="644"/>
      <c r="E376" s="445">
        <v>19400</v>
      </c>
      <c r="F376" s="444">
        <f t="shared" si="16"/>
        <v>4989</v>
      </c>
      <c r="G376" s="459">
        <f t="shared" si="15"/>
        <v>3599</v>
      </c>
      <c r="H376" s="445">
        <v>95</v>
      </c>
    </row>
    <row r="377" spans="1:8" x14ac:dyDescent="0.2">
      <c r="A377" s="642">
        <v>393</v>
      </c>
      <c r="B377" s="442"/>
      <c r="C377" s="643">
        <f t="shared" si="17"/>
        <v>64.73</v>
      </c>
      <c r="D377" s="644"/>
      <c r="E377" s="445">
        <v>19400</v>
      </c>
      <c r="F377" s="444">
        <f t="shared" si="16"/>
        <v>4986</v>
      </c>
      <c r="G377" s="459">
        <f t="shared" si="15"/>
        <v>3596</v>
      </c>
      <c r="H377" s="445">
        <v>95</v>
      </c>
    </row>
    <row r="378" spans="1:8" x14ac:dyDescent="0.2">
      <c r="A378" s="642">
        <v>394</v>
      </c>
      <c r="B378" s="442"/>
      <c r="C378" s="643">
        <f t="shared" si="17"/>
        <v>64.760000000000005</v>
      </c>
      <c r="D378" s="644"/>
      <c r="E378" s="445">
        <v>19400</v>
      </c>
      <c r="F378" s="444">
        <f t="shared" si="16"/>
        <v>4984</v>
      </c>
      <c r="G378" s="459">
        <f t="shared" si="15"/>
        <v>3595</v>
      </c>
      <c r="H378" s="445">
        <v>95</v>
      </c>
    </row>
    <row r="379" spans="1:8" x14ac:dyDescent="0.2">
      <c r="A379" s="642">
        <v>395</v>
      </c>
      <c r="B379" s="442"/>
      <c r="C379" s="643">
        <f t="shared" si="17"/>
        <v>64.8</v>
      </c>
      <c r="D379" s="644"/>
      <c r="E379" s="445">
        <v>19400</v>
      </c>
      <c r="F379" s="444">
        <f t="shared" si="16"/>
        <v>4981</v>
      </c>
      <c r="G379" s="459">
        <f t="shared" si="15"/>
        <v>3593</v>
      </c>
      <c r="H379" s="445">
        <v>95</v>
      </c>
    </row>
    <row r="380" spans="1:8" x14ac:dyDescent="0.2">
      <c r="A380" s="642">
        <v>396</v>
      </c>
      <c r="B380" s="442"/>
      <c r="C380" s="643">
        <f t="shared" si="17"/>
        <v>64.83</v>
      </c>
      <c r="D380" s="644"/>
      <c r="E380" s="445">
        <v>19400</v>
      </c>
      <c r="F380" s="444">
        <f t="shared" si="16"/>
        <v>4979</v>
      </c>
      <c r="G380" s="459">
        <f t="shared" si="15"/>
        <v>3591</v>
      </c>
      <c r="H380" s="445">
        <v>95</v>
      </c>
    </row>
    <row r="381" spans="1:8" x14ac:dyDescent="0.2">
      <c r="A381" s="642">
        <v>397</v>
      </c>
      <c r="B381" s="442"/>
      <c r="C381" s="643">
        <f t="shared" si="17"/>
        <v>64.87</v>
      </c>
      <c r="D381" s="644"/>
      <c r="E381" s="445">
        <v>19400</v>
      </c>
      <c r="F381" s="444">
        <f t="shared" si="16"/>
        <v>4976</v>
      </c>
      <c r="G381" s="459">
        <f t="shared" si="15"/>
        <v>3589</v>
      </c>
      <c r="H381" s="445">
        <v>95</v>
      </c>
    </row>
    <row r="382" spans="1:8" x14ac:dyDescent="0.2">
      <c r="A382" s="642">
        <v>398</v>
      </c>
      <c r="B382" s="442"/>
      <c r="C382" s="643">
        <f t="shared" si="17"/>
        <v>64.900000000000006</v>
      </c>
      <c r="D382" s="644"/>
      <c r="E382" s="445">
        <v>19400</v>
      </c>
      <c r="F382" s="444">
        <f t="shared" si="16"/>
        <v>4973</v>
      </c>
      <c r="G382" s="459">
        <f t="shared" si="15"/>
        <v>3587</v>
      </c>
      <c r="H382" s="445">
        <v>95</v>
      </c>
    </row>
    <row r="383" spans="1:8" x14ac:dyDescent="0.2">
      <c r="A383" s="642">
        <v>399</v>
      </c>
      <c r="B383" s="442"/>
      <c r="C383" s="643">
        <f t="shared" si="17"/>
        <v>64.930000000000007</v>
      </c>
      <c r="D383" s="644"/>
      <c r="E383" s="445">
        <v>19400</v>
      </c>
      <c r="F383" s="444">
        <f t="shared" si="16"/>
        <v>4971</v>
      </c>
      <c r="G383" s="459">
        <f t="shared" si="15"/>
        <v>3585</v>
      </c>
      <c r="H383" s="445">
        <v>95</v>
      </c>
    </row>
    <row r="384" spans="1:8" x14ac:dyDescent="0.2">
      <c r="A384" s="642">
        <v>400</v>
      </c>
      <c r="B384" s="442"/>
      <c r="C384" s="643">
        <f t="shared" si="17"/>
        <v>64.97</v>
      </c>
      <c r="D384" s="644"/>
      <c r="E384" s="445">
        <v>19400</v>
      </c>
      <c r="F384" s="444">
        <f t="shared" si="16"/>
        <v>4968</v>
      </c>
      <c r="G384" s="459">
        <f t="shared" si="15"/>
        <v>3583</v>
      </c>
      <c r="H384" s="445">
        <v>95</v>
      </c>
    </row>
    <row r="385" spans="1:8" x14ac:dyDescent="0.2">
      <c r="A385" s="642">
        <v>401</v>
      </c>
      <c r="B385" s="442"/>
      <c r="C385" s="643">
        <f t="shared" si="17"/>
        <v>65</v>
      </c>
      <c r="D385" s="644"/>
      <c r="E385" s="445">
        <v>19400</v>
      </c>
      <c r="F385" s="444">
        <f t="shared" si="16"/>
        <v>4966</v>
      </c>
      <c r="G385" s="459">
        <f t="shared" si="15"/>
        <v>3582</v>
      </c>
      <c r="H385" s="445">
        <v>95</v>
      </c>
    </row>
    <row r="386" spans="1:8" x14ac:dyDescent="0.2">
      <c r="A386" s="642">
        <v>402</v>
      </c>
      <c r="B386" s="442"/>
      <c r="C386" s="643">
        <f t="shared" si="17"/>
        <v>65.040000000000006</v>
      </c>
      <c r="D386" s="644"/>
      <c r="E386" s="445">
        <v>19400</v>
      </c>
      <c r="F386" s="444">
        <f t="shared" si="16"/>
        <v>4963</v>
      </c>
      <c r="G386" s="459">
        <f t="shared" si="15"/>
        <v>3579</v>
      </c>
      <c r="H386" s="445">
        <v>95</v>
      </c>
    </row>
    <row r="387" spans="1:8" x14ac:dyDescent="0.2">
      <c r="A387" s="642">
        <v>403</v>
      </c>
      <c r="B387" s="442"/>
      <c r="C387" s="643">
        <f t="shared" si="17"/>
        <v>65.069999999999993</v>
      </c>
      <c r="D387" s="644"/>
      <c r="E387" s="445">
        <v>19400</v>
      </c>
      <c r="F387" s="444">
        <f t="shared" si="16"/>
        <v>4961</v>
      </c>
      <c r="G387" s="459">
        <f t="shared" si="15"/>
        <v>3578</v>
      </c>
      <c r="H387" s="445">
        <v>95</v>
      </c>
    </row>
    <row r="388" spans="1:8" x14ac:dyDescent="0.2">
      <c r="A388" s="642">
        <v>404</v>
      </c>
      <c r="B388" s="442"/>
      <c r="C388" s="643">
        <f t="shared" si="17"/>
        <v>65.099999999999994</v>
      </c>
      <c r="D388" s="644"/>
      <c r="E388" s="445">
        <v>19400</v>
      </c>
      <c r="F388" s="444">
        <f t="shared" si="16"/>
        <v>4958</v>
      </c>
      <c r="G388" s="459">
        <f t="shared" si="15"/>
        <v>3576</v>
      </c>
      <c r="H388" s="445">
        <v>95</v>
      </c>
    </row>
    <row r="389" spans="1:8" x14ac:dyDescent="0.2">
      <c r="A389" s="642">
        <v>405</v>
      </c>
      <c r="B389" s="442"/>
      <c r="C389" s="643">
        <f t="shared" si="17"/>
        <v>65.14</v>
      </c>
      <c r="D389" s="644"/>
      <c r="E389" s="445">
        <v>19400</v>
      </c>
      <c r="F389" s="444">
        <f t="shared" si="16"/>
        <v>4955</v>
      </c>
      <c r="G389" s="459">
        <f t="shared" si="15"/>
        <v>3574</v>
      </c>
      <c r="H389" s="445">
        <v>95</v>
      </c>
    </row>
    <row r="390" spans="1:8" x14ac:dyDescent="0.2">
      <c r="A390" s="642">
        <v>406</v>
      </c>
      <c r="B390" s="442"/>
      <c r="C390" s="643">
        <f t="shared" si="17"/>
        <v>65.17</v>
      </c>
      <c r="D390" s="644"/>
      <c r="E390" s="445">
        <v>19400</v>
      </c>
      <c r="F390" s="444">
        <f t="shared" si="16"/>
        <v>4953</v>
      </c>
      <c r="G390" s="459">
        <f t="shared" si="15"/>
        <v>3572</v>
      </c>
      <c r="H390" s="445">
        <v>95</v>
      </c>
    </row>
    <row r="391" spans="1:8" x14ac:dyDescent="0.2">
      <c r="A391" s="642">
        <v>407</v>
      </c>
      <c r="B391" s="442"/>
      <c r="C391" s="643">
        <f t="shared" si="17"/>
        <v>65.2</v>
      </c>
      <c r="D391" s="644"/>
      <c r="E391" s="445">
        <v>19400</v>
      </c>
      <c r="F391" s="444">
        <f t="shared" si="16"/>
        <v>4951</v>
      </c>
      <c r="G391" s="459">
        <f t="shared" si="15"/>
        <v>3571</v>
      </c>
      <c r="H391" s="445">
        <v>95</v>
      </c>
    </row>
    <row r="392" spans="1:8" x14ac:dyDescent="0.2">
      <c r="A392" s="642">
        <v>408</v>
      </c>
      <c r="B392" s="442"/>
      <c r="C392" s="643">
        <f t="shared" si="17"/>
        <v>65.239999999999995</v>
      </c>
      <c r="D392" s="644"/>
      <c r="E392" s="445">
        <v>19400</v>
      </c>
      <c r="F392" s="444">
        <f t="shared" si="16"/>
        <v>4948</v>
      </c>
      <c r="G392" s="459">
        <f t="shared" si="15"/>
        <v>3568</v>
      </c>
      <c r="H392" s="445">
        <v>95</v>
      </c>
    </row>
    <row r="393" spans="1:8" x14ac:dyDescent="0.2">
      <c r="A393" s="642">
        <v>409</v>
      </c>
      <c r="B393" s="442"/>
      <c r="C393" s="643">
        <f t="shared" si="17"/>
        <v>65.27</v>
      </c>
      <c r="D393" s="644"/>
      <c r="E393" s="445">
        <v>19400</v>
      </c>
      <c r="F393" s="444">
        <f t="shared" si="16"/>
        <v>4946</v>
      </c>
      <c r="G393" s="459">
        <f t="shared" si="15"/>
        <v>3567</v>
      </c>
      <c r="H393" s="445">
        <v>95</v>
      </c>
    </row>
    <row r="394" spans="1:8" x14ac:dyDescent="0.2">
      <c r="A394" s="642">
        <v>410</v>
      </c>
      <c r="B394" s="442"/>
      <c r="C394" s="643">
        <f t="shared" si="17"/>
        <v>65.3</v>
      </c>
      <c r="D394" s="644"/>
      <c r="E394" s="445">
        <v>19400</v>
      </c>
      <c r="F394" s="444">
        <f t="shared" si="16"/>
        <v>4944</v>
      </c>
      <c r="G394" s="459">
        <f t="shared" si="15"/>
        <v>3565</v>
      </c>
      <c r="H394" s="445">
        <v>95</v>
      </c>
    </row>
    <row r="395" spans="1:8" x14ac:dyDescent="0.2">
      <c r="A395" s="642">
        <v>411</v>
      </c>
      <c r="B395" s="442"/>
      <c r="C395" s="643">
        <f t="shared" si="17"/>
        <v>65.34</v>
      </c>
      <c r="D395" s="644"/>
      <c r="E395" s="445">
        <v>19400</v>
      </c>
      <c r="F395" s="444">
        <f t="shared" si="16"/>
        <v>4941</v>
      </c>
      <c r="G395" s="459">
        <f t="shared" si="15"/>
        <v>3563</v>
      </c>
      <c r="H395" s="445">
        <v>95</v>
      </c>
    </row>
    <row r="396" spans="1:8" x14ac:dyDescent="0.2">
      <c r="A396" s="642">
        <v>412</v>
      </c>
      <c r="B396" s="442"/>
      <c r="C396" s="643">
        <f t="shared" si="17"/>
        <v>65.37</v>
      </c>
      <c r="D396" s="644"/>
      <c r="E396" s="445">
        <v>19400</v>
      </c>
      <c r="F396" s="444">
        <f t="shared" si="16"/>
        <v>4938</v>
      </c>
      <c r="G396" s="459">
        <f t="shared" si="15"/>
        <v>3561</v>
      </c>
      <c r="H396" s="445">
        <v>95</v>
      </c>
    </row>
    <row r="397" spans="1:8" x14ac:dyDescent="0.2">
      <c r="A397" s="642">
        <v>413</v>
      </c>
      <c r="B397" s="442"/>
      <c r="C397" s="643">
        <f t="shared" si="17"/>
        <v>65.400000000000006</v>
      </c>
      <c r="D397" s="644"/>
      <c r="E397" s="445">
        <v>19400</v>
      </c>
      <c r="F397" s="444">
        <f t="shared" si="16"/>
        <v>4936</v>
      </c>
      <c r="G397" s="459">
        <f t="shared" ref="G397:G460" si="18">ROUND(12*(1/C397*E397),0)</f>
        <v>3560</v>
      </c>
      <c r="H397" s="445">
        <v>95</v>
      </c>
    </row>
    <row r="398" spans="1:8" x14ac:dyDescent="0.2">
      <c r="A398" s="642">
        <v>414</v>
      </c>
      <c r="B398" s="442"/>
      <c r="C398" s="643">
        <f t="shared" si="17"/>
        <v>65.44</v>
      </c>
      <c r="D398" s="644"/>
      <c r="E398" s="445">
        <v>19400</v>
      </c>
      <c r="F398" s="444">
        <f t="shared" ref="F398:F461" si="19">ROUND(12*1.36*(1/C398*E398)+H398,0)</f>
        <v>4933</v>
      </c>
      <c r="G398" s="459">
        <f t="shared" si="18"/>
        <v>3557</v>
      </c>
      <c r="H398" s="445">
        <v>95</v>
      </c>
    </row>
    <row r="399" spans="1:8" x14ac:dyDescent="0.2">
      <c r="A399" s="642">
        <v>415</v>
      </c>
      <c r="B399" s="442"/>
      <c r="C399" s="643">
        <f t="shared" ref="C399:C462" si="20">ROUND(10.899*LN(A399)+A399/150-3,2)</f>
        <v>65.47</v>
      </c>
      <c r="D399" s="644"/>
      <c r="E399" s="445">
        <v>19400</v>
      </c>
      <c r="F399" s="444">
        <f t="shared" si="19"/>
        <v>4931</v>
      </c>
      <c r="G399" s="459">
        <f t="shared" si="18"/>
        <v>3556</v>
      </c>
      <c r="H399" s="445">
        <v>95</v>
      </c>
    </row>
    <row r="400" spans="1:8" x14ac:dyDescent="0.2">
      <c r="A400" s="642">
        <v>416</v>
      </c>
      <c r="B400" s="442"/>
      <c r="C400" s="643">
        <f t="shared" si="20"/>
        <v>65.5</v>
      </c>
      <c r="D400" s="644"/>
      <c r="E400" s="445">
        <v>19400</v>
      </c>
      <c r="F400" s="444">
        <f t="shared" si="19"/>
        <v>4929</v>
      </c>
      <c r="G400" s="459">
        <f t="shared" si="18"/>
        <v>3554</v>
      </c>
      <c r="H400" s="445">
        <v>95</v>
      </c>
    </row>
    <row r="401" spans="1:8" x14ac:dyDescent="0.2">
      <c r="A401" s="642">
        <v>417</v>
      </c>
      <c r="B401" s="442"/>
      <c r="C401" s="643">
        <f t="shared" si="20"/>
        <v>65.53</v>
      </c>
      <c r="D401" s="644"/>
      <c r="E401" s="445">
        <v>19400</v>
      </c>
      <c r="F401" s="444">
        <f t="shared" si="19"/>
        <v>4926</v>
      </c>
      <c r="G401" s="459">
        <f t="shared" si="18"/>
        <v>3553</v>
      </c>
      <c r="H401" s="445">
        <v>95</v>
      </c>
    </row>
    <row r="402" spans="1:8" x14ac:dyDescent="0.2">
      <c r="A402" s="642">
        <v>418</v>
      </c>
      <c r="B402" s="442"/>
      <c r="C402" s="643">
        <f t="shared" si="20"/>
        <v>65.569999999999993</v>
      </c>
      <c r="D402" s="644"/>
      <c r="E402" s="445">
        <v>19400</v>
      </c>
      <c r="F402" s="444">
        <f t="shared" si="19"/>
        <v>4924</v>
      </c>
      <c r="G402" s="459">
        <f t="shared" si="18"/>
        <v>3550</v>
      </c>
      <c r="H402" s="445">
        <v>95</v>
      </c>
    </row>
    <row r="403" spans="1:8" x14ac:dyDescent="0.2">
      <c r="A403" s="642">
        <v>419</v>
      </c>
      <c r="B403" s="442"/>
      <c r="C403" s="643">
        <f t="shared" si="20"/>
        <v>65.599999999999994</v>
      </c>
      <c r="D403" s="644"/>
      <c r="E403" s="445">
        <v>19400</v>
      </c>
      <c r="F403" s="444">
        <f t="shared" si="19"/>
        <v>4921</v>
      </c>
      <c r="G403" s="459">
        <f t="shared" si="18"/>
        <v>3549</v>
      </c>
      <c r="H403" s="445">
        <v>95</v>
      </c>
    </row>
    <row r="404" spans="1:8" x14ac:dyDescent="0.2">
      <c r="A404" s="642">
        <v>420</v>
      </c>
      <c r="B404" s="442"/>
      <c r="C404" s="643">
        <f t="shared" si="20"/>
        <v>65.63</v>
      </c>
      <c r="D404" s="644"/>
      <c r="E404" s="445">
        <v>19400</v>
      </c>
      <c r="F404" s="444">
        <f t="shared" si="19"/>
        <v>4919</v>
      </c>
      <c r="G404" s="459">
        <f t="shared" si="18"/>
        <v>3547</v>
      </c>
      <c r="H404" s="445">
        <v>95</v>
      </c>
    </row>
    <row r="405" spans="1:8" x14ac:dyDescent="0.2">
      <c r="A405" s="642">
        <v>421</v>
      </c>
      <c r="B405" s="442"/>
      <c r="C405" s="643">
        <f t="shared" si="20"/>
        <v>65.67</v>
      </c>
      <c r="D405" s="644"/>
      <c r="E405" s="445">
        <v>19400</v>
      </c>
      <c r="F405" s="444">
        <f t="shared" si="19"/>
        <v>4916</v>
      </c>
      <c r="G405" s="459">
        <f t="shared" si="18"/>
        <v>3545</v>
      </c>
      <c r="H405" s="445">
        <v>95</v>
      </c>
    </row>
    <row r="406" spans="1:8" x14ac:dyDescent="0.2">
      <c r="A406" s="642">
        <v>422</v>
      </c>
      <c r="B406" s="442"/>
      <c r="C406" s="643">
        <f t="shared" si="20"/>
        <v>65.7</v>
      </c>
      <c r="D406" s="644"/>
      <c r="E406" s="445">
        <v>19400</v>
      </c>
      <c r="F406" s="444">
        <f t="shared" si="19"/>
        <v>4914</v>
      </c>
      <c r="G406" s="459">
        <f t="shared" si="18"/>
        <v>3543</v>
      </c>
      <c r="H406" s="445">
        <v>95</v>
      </c>
    </row>
    <row r="407" spans="1:8" x14ac:dyDescent="0.2">
      <c r="A407" s="642">
        <v>423</v>
      </c>
      <c r="B407" s="442"/>
      <c r="C407" s="643">
        <f t="shared" si="20"/>
        <v>65.73</v>
      </c>
      <c r="D407" s="644"/>
      <c r="E407" s="445">
        <v>19400</v>
      </c>
      <c r="F407" s="444">
        <f t="shared" si="19"/>
        <v>4912</v>
      </c>
      <c r="G407" s="459">
        <f t="shared" si="18"/>
        <v>3542</v>
      </c>
      <c r="H407" s="445">
        <v>95</v>
      </c>
    </row>
    <row r="408" spans="1:8" x14ac:dyDescent="0.2">
      <c r="A408" s="642">
        <v>424</v>
      </c>
      <c r="B408" s="442"/>
      <c r="C408" s="643">
        <f t="shared" si="20"/>
        <v>65.760000000000005</v>
      </c>
      <c r="D408" s="644"/>
      <c r="E408" s="445">
        <v>19400</v>
      </c>
      <c r="F408" s="444">
        <f t="shared" si="19"/>
        <v>4910</v>
      </c>
      <c r="G408" s="459">
        <f t="shared" si="18"/>
        <v>3540</v>
      </c>
      <c r="H408" s="445">
        <v>95</v>
      </c>
    </row>
    <row r="409" spans="1:8" x14ac:dyDescent="0.2">
      <c r="A409" s="642">
        <v>425</v>
      </c>
      <c r="B409" s="442"/>
      <c r="C409" s="643">
        <f t="shared" si="20"/>
        <v>65.8</v>
      </c>
      <c r="D409" s="644"/>
      <c r="E409" s="445">
        <v>19400</v>
      </c>
      <c r="F409" s="444">
        <f t="shared" si="19"/>
        <v>4907</v>
      </c>
      <c r="G409" s="459">
        <f t="shared" si="18"/>
        <v>3538</v>
      </c>
      <c r="H409" s="445">
        <v>95</v>
      </c>
    </row>
    <row r="410" spans="1:8" x14ac:dyDescent="0.2">
      <c r="A410" s="642">
        <v>426</v>
      </c>
      <c r="B410" s="442"/>
      <c r="C410" s="643">
        <f t="shared" si="20"/>
        <v>65.83</v>
      </c>
      <c r="D410" s="644"/>
      <c r="E410" s="445">
        <v>19400</v>
      </c>
      <c r="F410" s="444">
        <f t="shared" si="19"/>
        <v>4904</v>
      </c>
      <c r="G410" s="459">
        <f t="shared" si="18"/>
        <v>3536</v>
      </c>
      <c r="H410" s="445">
        <v>95</v>
      </c>
    </row>
    <row r="411" spans="1:8" x14ac:dyDescent="0.2">
      <c r="A411" s="642">
        <v>427</v>
      </c>
      <c r="B411" s="442"/>
      <c r="C411" s="643">
        <f t="shared" si="20"/>
        <v>65.86</v>
      </c>
      <c r="D411" s="644"/>
      <c r="E411" s="445">
        <v>19400</v>
      </c>
      <c r="F411" s="444">
        <f t="shared" si="19"/>
        <v>4902</v>
      </c>
      <c r="G411" s="459">
        <f t="shared" si="18"/>
        <v>3535</v>
      </c>
      <c r="H411" s="445">
        <v>95</v>
      </c>
    </row>
    <row r="412" spans="1:8" x14ac:dyDescent="0.2">
      <c r="A412" s="642">
        <v>428</v>
      </c>
      <c r="B412" s="442"/>
      <c r="C412" s="643">
        <f t="shared" si="20"/>
        <v>65.89</v>
      </c>
      <c r="D412" s="644"/>
      <c r="E412" s="445">
        <v>19400</v>
      </c>
      <c r="F412" s="444">
        <f t="shared" si="19"/>
        <v>4900</v>
      </c>
      <c r="G412" s="459">
        <f t="shared" si="18"/>
        <v>3533</v>
      </c>
      <c r="H412" s="445">
        <v>95</v>
      </c>
    </row>
    <row r="413" spans="1:8" x14ac:dyDescent="0.2">
      <c r="A413" s="642">
        <v>429</v>
      </c>
      <c r="B413" s="442"/>
      <c r="C413" s="643">
        <f t="shared" si="20"/>
        <v>65.92</v>
      </c>
      <c r="D413" s="644"/>
      <c r="E413" s="445">
        <v>19400</v>
      </c>
      <c r="F413" s="444">
        <f t="shared" si="19"/>
        <v>4898</v>
      </c>
      <c r="G413" s="459">
        <f t="shared" si="18"/>
        <v>3532</v>
      </c>
      <c r="H413" s="445">
        <v>95</v>
      </c>
    </row>
    <row r="414" spans="1:8" x14ac:dyDescent="0.2">
      <c r="A414" s="642">
        <v>430</v>
      </c>
      <c r="B414" s="442"/>
      <c r="C414" s="643">
        <f t="shared" si="20"/>
        <v>65.959999999999994</v>
      </c>
      <c r="D414" s="644"/>
      <c r="E414" s="445">
        <v>19400</v>
      </c>
      <c r="F414" s="444">
        <f t="shared" si="19"/>
        <v>4895</v>
      </c>
      <c r="G414" s="459">
        <f t="shared" si="18"/>
        <v>3529</v>
      </c>
      <c r="H414" s="445">
        <v>95</v>
      </c>
    </row>
    <row r="415" spans="1:8" x14ac:dyDescent="0.2">
      <c r="A415" s="642">
        <v>431</v>
      </c>
      <c r="B415" s="442"/>
      <c r="C415" s="643">
        <f t="shared" si="20"/>
        <v>65.989999999999995</v>
      </c>
      <c r="D415" s="644"/>
      <c r="E415" s="445">
        <v>19400</v>
      </c>
      <c r="F415" s="444">
        <f t="shared" si="19"/>
        <v>4893</v>
      </c>
      <c r="G415" s="459">
        <f t="shared" si="18"/>
        <v>3528</v>
      </c>
      <c r="H415" s="445">
        <v>95</v>
      </c>
    </row>
    <row r="416" spans="1:8" x14ac:dyDescent="0.2">
      <c r="A416" s="642">
        <v>432</v>
      </c>
      <c r="B416" s="442"/>
      <c r="C416" s="643">
        <f t="shared" si="20"/>
        <v>66.02</v>
      </c>
      <c r="D416" s="644"/>
      <c r="E416" s="445">
        <v>19400</v>
      </c>
      <c r="F416" s="444">
        <f t="shared" si="19"/>
        <v>4891</v>
      </c>
      <c r="G416" s="459">
        <f t="shared" si="18"/>
        <v>3526</v>
      </c>
      <c r="H416" s="445">
        <v>95</v>
      </c>
    </row>
    <row r="417" spans="1:8" x14ac:dyDescent="0.2">
      <c r="A417" s="642">
        <v>433</v>
      </c>
      <c r="B417" s="442"/>
      <c r="C417" s="643">
        <f t="shared" si="20"/>
        <v>66.05</v>
      </c>
      <c r="D417" s="644"/>
      <c r="E417" s="445">
        <v>19400</v>
      </c>
      <c r="F417" s="444">
        <f t="shared" si="19"/>
        <v>4888</v>
      </c>
      <c r="G417" s="459">
        <f t="shared" si="18"/>
        <v>3525</v>
      </c>
      <c r="H417" s="445">
        <v>95</v>
      </c>
    </row>
    <row r="418" spans="1:8" x14ac:dyDescent="0.2">
      <c r="A418" s="642">
        <v>434</v>
      </c>
      <c r="B418" s="442"/>
      <c r="C418" s="643">
        <f t="shared" si="20"/>
        <v>66.08</v>
      </c>
      <c r="D418" s="644"/>
      <c r="E418" s="445">
        <v>19400</v>
      </c>
      <c r="F418" s="444">
        <f t="shared" si="19"/>
        <v>4886</v>
      </c>
      <c r="G418" s="459">
        <f t="shared" si="18"/>
        <v>3523</v>
      </c>
      <c r="H418" s="445">
        <v>95</v>
      </c>
    </row>
    <row r="419" spans="1:8" x14ac:dyDescent="0.2">
      <c r="A419" s="642">
        <v>435</v>
      </c>
      <c r="B419" s="442"/>
      <c r="C419" s="643">
        <f t="shared" si="20"/>
        <v>66.12</v>
      </c>
      <c r="D419" s="644"/>
      <c r="E419" s="445">
        <v>19400</v>
      </c>
      <c r="F419" s="444">
        <f t="shared" si="19"/>
        <v>4883</v>
      </c>
      <c r="G419" s="459">
        <f t="shared" si="18"/>
        <v>3521</v>
      </c>
      <c r="H419" s="445">
        <v>95</v>
      </c>
    </row>
    <row r="420" spans="1:8" x14ac:dyDescent="0.2">
      <c r="A420" s="642">
        <v>436</v>
      </c>
      <c r="B420" s="442"/>
      <c r="C420" s="643">
        <f t="shared" si="20"/>
        <v>66.150000000000006</v>
      </c>
      <c r="D420" s="644"/>
      <c r="E420" s="445">
        <v>19400</v>
      </c>
      <c r="F420" s="444">
        <f t="shared" si="19"/>
        <v>4881</v>
      </c>
      <c r="G420" s="459">
        <f t="shared" si="18"/>
        <v>3519</v>
      </c>
      <c r="H420" s="445">
        <v>95</v>
      </c>
    </row>
    <row r="421" spans="1:8" x14ac:dyDescent="0.2">
      <c r="A421" s="642">
        <v>437</v>
      </c>
      <c r="B421" s="442"/>
      <c r="C421" s="643">
        <f t="shared" si="20"/>
        <v>66.180000000000007</v>
      </c>
      <c r="D421" s="644"/>
      <c r="E421" s="445">
        <v>19400</v>
      </c>
      <c r="F421" s="444">
        <f t="shared" si="19"/>
        <v>4879</v>
      </c>
      <c r="G421" s="459">
        <f t="shared" si="18"/>
        <v>3518</v>
      </c>
      <c r="H421" s="445">
        <v>95</v>
      </c>
    </row>
    <row r="422" spans="1:8" x14ac:dyDescent="0.2">
      <c r="A422" s="642">
        <v>438</v>
      </c>
      <c r="B422" s="442"/>
      <c r="C422" s="643">
        <f t="shared" si="20"/>
        <v>66.209999999999994</v>
      </c>
      <c r="D422" s="644"/>
      <c r="E422" s="445">
        <v>19400</v>
      </c>
      <c r="F422" s="444">
        <f t="shared" si="19"/>
        <v>4877</v>
      </c>
      <c r="G422" s="459">
        <f t="shared" si="18"/>
        <v>3516</v>
      </c>
      <c r="H422" s="445">
        <v>95</v>
      </c>
    </row>
    <row r="423" spans="1:8" x14ac:dyDescent="0.2">
      <c r="A423" s="642">
        <v>439</v>
      </c>
      <c r="B423" s="442"/>
      <c r="C423" s="643">
        <f t="shared" si="20"/>
        <v>66.239999999999995</v>
      </c>
      <c r="D423" s="644"/>
      <c r="E423" s="445">
        <v>19400</v>
      </c>
      <c r="F423" s="444">
        <f t="shared" si="19"/>
        <v>4875</v>
      </c>
      <c r="G423" s="459">
        <f t="shared" si="18"/>
        <v>3514</v>
      </c>
      <c r="H423" s="445">
        <v>95</v>
      </c>
    </row>
    <row r="424" spans="1:8" x14ac:dyDescent="0.2">
      <c r="A424" s="642">
        <v>440</v>
      </c>
      <c r="B424" s="442"/>
      <c r="C424" s="643">
        <f t="shared" si="20"/>
        <v>66.27</v>
      </c>
      <c r="D424" s="644"/>
      <c r="E424" s="445">
        <v>19400</v>
      </c>
      <c r="F424" s="444">
        <f t="shared" si="19"/>
        <v>4873</v>
      </c>
      <c r="G424" s="459">
        <f t="shared" si="18"/>
        <v>3513</v>
      </c>
      <c r="H424" s="445">
        <v>95</v>
      </c>
    </row>
    <row r="425" spans="1:8" x14ac:dyDescent="0.2">
      <c r="A425" s="642">
        <v>441</v>
      </c>
      <c r="B425" s="442"/>
      <c r="C425" s="643">
        <f t="shared" si="20"/>
        <v>66.3</v>
      </c>
      <c r="D425" s="644"/>
      <c r="E425" s="445">
        <v>19400</v>
      </c>
      <c r="F425" s="444">
        <f t="shared" si="19"/>
        <v>4870</v>
      </c>
      <c r="G425" s="459">
        <f t="shared" si="18"/>
        <v>3511</v>
      </c>
      <c r="H425" s="445">
        <v>95</v>
      </c>
    </row>
    <row r="426" spans="1:8" x14ac:dyDescent="0.2">
      <c r="A426" s="642">
        <v>442</v>
      </c>
      <c r="B426" s="442"/>
      <c r="C426" s="643">
        <f t="shared" si="20"/>
        <v>66.34</v>
      </c>
      <c r="D426" s="644"/>
      <c r="E426" s="445">
        <v>19400</v>
      </c>
      <c r="F426" s="444">
        <f t="shared" si="19"/>
        <v>4868</v>
      </c>
      <c r="G426" s="459">
        <f t="shared" si="18"/>
        <v>3509</v>
      </c>
      <c r="H426" s="445">
        <v>95</v>
      </c>
    </row>
    <row r="427" spans="1:8" x14ac:dyDescent="0.2">
      <c r="A427" s="642">
        <v>443</v>
      </c>
      <c r="B427" s="442"/>
      <c r="C427" s="643">
        <f t="shared" si="20"/>
        <v>66.37</v>
      </c>
      <c r="D427" s="644"/>
      <c r="E427" s="445">
        <v>19400</v>
      </c>
      <c r="F427" s="444">
        <f t="shared" si="19"/>
        <v>4865</v>
      </c>
      <c r="G427" s="459">
        <f t="shared" si="18"/>
        <v>3508</v>
      </c>
      <c r="H427" s="445">
        <v>95</v>
      </c>
    </row>
    <row r="428" spans="1:8" x14ac:dyDescent="0.2">
      <c r="A428" s="642">
        <v>444</v>
      </c>
      <c r="B428" s="442"/>
      <c r="C428" s="643">
        <f t="shared" si="20"/>
        <v>66.400000000000006</v>
      </c>
      <c r="D428" s="644"/>
      <c r="E428" s="445">
        <v>19400</v>
      </c>
      <c r="F428" s="444">
        <f t="shared" si="19"/>
        <v>4863</v>
      </c>
      <c r="G428" s="459">
        <f t="shared" si="18"/>
        <v>3506</v>
      </c>
      <c r="H428" s="445">
        <v>95</v>
      </c>
    </row>
    <row r="429" spans="1:8" x14ac:dyDescent="0.2">
      <c r="A429" s="642">
        <v>445</v>
      </c>
      <c r="B429" s="442"/>
      <c r="C429" s="643">
        <f t="shared" si="20"/>
        <v>66.430000000000007</v>
      </c>
      <c r="D429" s="644"/>
      <c r="E429" s="445">
        <v>19400</v>
      </c>
      <c r="F429" s="444">
        <f t="shared" si="19"/>
        <v>4861</v>
      </c>
      <c r="G429" s="459">
        <f t="shared" si="18"/>
        <v>3504</v>
      </c>
      <c r="H429" s="445">
        <v>95</v>
      </c>
    </row>
    <row r="430" spans="1:8" x14ac:dyDescent="0.2">
      <c r="A430" s="642">
        <v>446</v>
      </c>
      <c r="B430" s="442"/>
      <c r="C430" s="643">
        <f t="shared" si="20"/>
        <v>66.459999999999994</v>
      </c>
      <c r="D430" s="644"/>
      <c r="E430" s="445">
        <v>19400</v>
      </c>
      <c r="F430" s="444">
        <f t="shared" si="19"/>
        <v>4859</v>
      </c>
      <c r="G430" s="459">
        <f t="shared" si="18"/>
        <v>3503</v>
      </c>
      <c r="H430" s="445">
        <v>95</v>
      </c>
    </row>
    <row r="431" spans="1:8" x14ac:dyDescent="0.2">
      <c r="A431" s="642">
        <v>447</v>
      </c>
      <c r="B431" s="442"/>
      <c r="C431" s="643">
        <f t="shared" si="20"/>
        <v>66.489999999999995</v>
      </c>
      <c r="D431" s="644"/>
      <c r="E431" s="445">
        <v>19400</v>
      </c>
      <c r="F431" s="444">
        <f t="shared" si="19"/>
        <v>4857</v>
      </c>
      <c r="G431" s="459">
        <f t="shared" si="18"/>
        <v>3501</v>
      </c>
      <c r="H431" s="445">
        <v>95</v>
      </c>
    </row>
    <row r="432" spans="1:8" x14ac:dyDescent="0.2">
      <c r="A432" s="642">
        <v>448</v>
      </c>
      <c r="B432" s="442"/>
      <c r="C432" s="643">
        <f t="shared" si="20"/>
        <v>66.52</v>
      </c>
      <c r="D432" s="644"/>
      <c r="E432" s="445">
        <v>19400</v>
      </c>
      <c r="F432" s="444">
        <f t="shared" si="19"/>
        <v>4855</v>
      </c>
      <c r="G432" s="459">
        <f t="shared" si="18"/>
        <v>3500</v>
      </c>
      <c r="H432" s="445">
        <v>95</v>
      </c>
    </row>
    <row r="433" spans="1:8" x14ac:dyDescent="0.2">
      <c r="A433" s="642">
        <v>449</v>
      </c>
      <c r="B433" s="442"/>
      <c r="C433" s="643">
        <f t="shared" si="20"/>
        <v>66.55</v>
      </c>
      <c r="D433" s="644"/>
      <c r="E433" s="445">
        <v>19400</v>
      </c>
      <c r="F433" s="444">
        <f t="shared" si="19"/>
        <v>4852</v>
      </c>
      <c r="G433" s="459">
        <f t="shared" si="18"/>
        <v>3498</v>
      </c>
      <c r="H433" s="445">
        <v>95</v>
      </c>
    </row>
    <row r="434" spans="1:8" x14ac:dyDescent="0.2">
      <c r="A434" s="642">
        <v>450</v>
      </c>
      <c r="B434" s="442"/>
      <c r="C434" s="643">
        <f t="shared" si="20"/>
        <v>66.58</v>
      </c>
      <c r="D434" s="644"/>
      <c r="E434" s="445">
        <v>19400</v>
      </c>
      <c r="F434" s="444">
        <f t="shared" si="19"/>
        <v>4850</v>
      </c>
      <c r="G434" s="459">
        <f t="shared" si="18"/>
        <v>3497</v>
      </c>
      <c r="H434" s="445">
        <v>95</v>
      </c>
    </row>
    <row r="435" spans="1:8" x14ac:dyDescent="0.2">
      <c r="A435" s="642">
        <v>451</v>
      </c>
      <c r="B435" s="442"/>
      <c r="C435" s="643">
        <f t="shared" si="20"/>
        <v>66.62</v>
      </c>
      <c r="D435" s="644"/>
      <c r="E435" s="445">
        <v>19400</v>
      </c>
      <c r="F435" s="444">
        <f t="shared" si="19"/>
        <v>4847</v>
      </c>
      <c r="G435" s="459">
        <f t="shared" si="18"/>
        <v>3494</v>
      </c>
      <c r="H435" s="445">
        <v>95</v>
      </c>
    </row>
    <row r="436" spans="1:8" x14ac:dyDescent="0.2">
      <c r="A436" s="642">
        <v>452</v>
      </c>
      <c r="B436" s="442"/>
      <c r="C436" s="643">
        <f t="shared" si="20"/>
        <v>66.650000000000006</v>
      </c>
      <c r="D436" s="644"/>
      <c r="E436" s="445">
        <v>19400</v>
      </c>
      <c r="F436" s="444">
        <f t="shared" si="19"/>
        <v>4845</v>
      </c>
      <c r="G436" s="459">
        <f t="shared" si="18"/>
        <v>3493</v>
      </c>
      <c r="H436" s="445">
        <v>95</v>
      </c>
    </row>
    <row r="437" spans="1:8" x14ac:dyDescent="0.2">
      <c r="A437" s="642">
        <v>453</v>
      </c>
      <c r="B437" s="442"/>
      <c r="C437" s="643">
        <f t="shared" si="20"/>
        <v>66.680000000000007</v>
      </c>
      <c r="D437" s="644"/>
      <c r="E437" s="445">
        <v>19400</v>
      </c>
      <c r="F437" s="444">
        <f t="shared" si="19"/>
        <v>4843</v>
      </c>
      <c r="G437" s="459">
        <f t="shared" si="18"/>
        <v>3491</v>
      </c>
      <c r="H437" s="445">
        <v>95</v>
      </c>
    </row>
    <row r="438" spans="1:8" x14ac:dyDescent="0.2">
      <c r="A438" s="642">
        <v>454</v>
      </c>
      <c r="B438" s="442"/>
      <c r="C438" s="643">
        <f t="shared" si="20"/>
        <v>66.709999999999994</v>
      </c>
      <c r="D438" s="644"/>
      <c r="E438" s="445">
        <v>19400</v>
      </c>
      <c r="F438" s="444">
        <f t="shared" si="19"/>
        <v>4841</v>
      </c>
      <c r="G438" s="459">
        <f t="shared" si="18"/>
        <v>3490</v>
      </c>
      <c r="H438" s="445">
        <v>95</v>
      </c>
    </row>
    <row r="439" spans="1:8" x14ac:dyDescent="0.2">
      <c r="A439" s="642">
        <v>455</v>
      </c>
      <c r="B439" s="442"/>
      <c r="C439" s="643">
        <f t="shared" si="20"/>
        <v>66.739999999999995</v>
      </c>
      <c r="D439" s="644"/>
      <c r="E439" s="445">
        <v>19400</v>
      </c>
      <c r="F439" s="444">
        <f t="shared" si="19"/>
        <v>4839</v>
      </c>
      <c r="G439" s="459">
        <f t="shared" si="18"/>
        <v>3488</v>
      </c>
      <c r="H439" s="445">
        <v>95</v>
      </c>
    </row>
    <row r="440" spans="1:8" x14ac:dyDescent="0.2">
      <c r="A440" s="642">
        <v>456</v>
      </c>
      <c r="B440" s="442"/>
      <c r="C440" s="643">
        <f t="shared" si="20"/>
        <v>66.77</v>
      </c>
      <c r="D440" s="644"/>
      <c r="E440" s="445">
        <v>19400</v>
      </c>
      <c r="F440" s="444">
        <f t="shared" si="19"/>
        <v>4837</v>
      </c>
      <c r="G440" s="459">
        <f t="shared" si="18"/>
        <v>3487</v>
      </c>
      <c r="H440" s="445">
        <v>95</v>
      </c>
    </row>
    <row r="441" spans="1:8" x14ac:dyDescent="0.2">
      <c r="A441" s="642">
        <v>457</v>
      </c>
      <c r="B441" s="442"/>
      <c r="C441" s="643">
        <f t="shared" si="20"/>
        <v>66.8</v>
      </c>
      <c r="D441" s="644"/>
      <c r="E441" s="445">
        <v>19400</v>
      </c>
      <c r="F441" s="444">
        <f t="shared" si="19"/>
        <v>4835</v>
      </c>
      <c r="G441" s="459">
        <f t="shared" si="18"/>
        <v>3485</v>
      </c>
      <c r="H441" s="445">
        <v>95</v>
      </c>
    </row>
    <row r="442" spans="1:8" x14ac:dyDescent="0.2">
      <c r="A442" s="642">
        <v>458</v>
      </c>
      <c r="B442" s="442"/>
      <c r="C442" s="643">
        <f t="shared" si="20"/>
        <v>66.83</v>
      </c>
      <c r="D442" s="644"/>
      <c r="E442" s="445">
        <v>19400</v>
      </c>
      <c r="F442" s="444">
        <f t="shared" si="19"/>
        <v>4833</v>
      </c>
      <c r="G442" s="459">
        <f t="shared" si="18"/>
        <v>3483</v>
      </c>
      <c r="H442" s="445">
        <v>95</v>
      </c>
    </row>
    <row r="443" spans="1:8" x14ac:dyDescent="0.2">
      <c r="A443" s="642">
        <v>459</v>
      </c>
      <c r="B443" s="442"/>
      <c r="C443" s="643">
        <f t="shared" si="20"/>
        <v>66.86</v>
      </c>
      <c r="D443" s="644"/>
      <c r="E443" s="445">
        <v>19400</v>
      </c>
      <c r="F443" s="444">
        <f t="shared" si="19"/>
        <v>4830</v>
      </c>
      <c r="G443" s="459">
        <f t="shared" si="18"/>
        <v>3482</v>
      </c>
      <c r="H443" s="445">
        <v>95</v>
      </c>
    </row>
    <row r="444" spans="1:8" x14ac:dyDescent="0.2">
      <c r="A444" s="642">
        <v>460</v>
      </c>
      <c r="B444" s="442"/>
      <c r="C444" s="643">
        <f t="shared" si="20"/>
        <v>66.89</v>
      </c>
      <c r="D444" s="644"/>
      <c r="E444" s="445">
        <v>19400</v>
      </c>
      <c r="F444" s="444">
        <f t="shared" si="19"/>
        <v>4828</v>
      </c>
      <c r="G444" s="459">
        <f t="shared" si="18"/>
        <v>3480</v>
      </c>
      <c r="H444" s="445">
        <v>95</v>
      </c>
    </row>
    <row r="445" spans="1:8" x14ac:dyDescent="0.2">
      <c r="A445" s="642">
        <v>461</v>
      </c>
      <c r="B445" s="442"/>
      <c r="C445" s="643">
        <f t="shared" si="20"/>
        <v>66.92</v>
      </c>
      <c r="D445" s="644"/>
      <c r="E445" s="445">
        <v>19400</v>
      </c>
      <c r="F445" s="444">
        <f t="shared" si="19"/>
        <v>4826</v>
      </c>
      <c r="G445" s="459">
        <f t="shared" si="18"/>
        <v>3479</v>
      </c>
      <c r="H445" s="445">
        <v>95</v>
      </c>
    </row>
    <row r="446" spans="1:8" x14ac:dyDescent="0.2">
      <c r="A446" s="642">
        <v>462</v>
      </c>
      <c r="B446" s="442"/>
      <c r="C446" s="643">
        <f t="shared" si="20"/>
        <v>66.95</v>
      </c>
      <c r="D446" s="644"/>
      <c r="E446" s="445">
        <v>19400</v>
      </c>
      <c r="F446" s="444">
        <f t="shared" si="19"/>
        <v>4824</v>
      </c>
      <c r="G446" s="459">
        <f t="shared" si="18"/>
        <v>3477</v>
      </c>
      <c r="H446" s="445">
        <v>95</v>
      </c>
    </row>
    <row r="447" spans="1:8" x14ac:dyDescent="0.2">
      <c r="A447" s="642">
        <v>463</v>
      </c>
      <c r="B447" s="442"/>
      <c r="C447" s="643">
        <f t="shared" si="20"/>
        <v>66.98</v>
      </c>
      <c r="D447" s="644"/>
      <c r="E447" s="445">
        <v>19400</v>
      </c>
      <c r="F447" s="444">
        <f t="shared" si="19"/>
        <v>4822</v>
      </c>
      <c r="G447" s="459">
        <f t="shared" si="18"/>
        <v>3476</v>
      </c>
      <c r="H447" s="445">
        <v>95</v>
      </c>
    </row>
    <row r="448" spans="1:8" x14ac:dyDescent="0.2">
      <c r="A448" s="642">
        <v>464</v>
      </c>
      <c r="B448" s="442"/>
      <c r="C448" s="643">
        <f t="shared" si="20"/>
        <v>67.010000000000005</v>
      </c>
      <c r="D448" s="644"/>
      <c r="E448" s="445">
        <v>19400</v>
      </c>
      <c r="F448" s="444">
        <f t="shared" si="19"/>
        <v>4820</v>
      </c>
      <c r="G448" s="459">
        <f t="shared" si="18"/>
        <v>3474</v>
      </c>
      <c r="H448" s="445">
        <v>95</v>
      </c>
    </row>
    <row r="449" spans="1:8" x14ac:dyDescent="0.2">
      <c r="A449" s="642">
        <v>465</v>
      </c>
      <c r="B449" s="442"/>
      <c r="C449" s="643">
        <f t="shared" si="20"/>
        <v>67.040000000000006</v>
      </c>
      <c r="D449" s="644"/>
      <c r="E449" s="445">
        <v>19400</v>
      </c>
      <c r="F449" s="444">
        <f t="shared" si="19"/>
        <v>4818</v>
      </c>
      <c r="G449" s="459">
        <f t="shared" si="18"/>
        <v>3473</v>
      </c>
      <c r="H449" s="445">
        <v>95</v>
      </c>
    </row>
    <row r="450" spans="1:8" x14ac:dyDescent="0.2">
      <c r="A450" s="642">
        <v>466</v>
      </c>
      <c r="B450" s="442"/>
      <c r="C450" s="643">
        <f t="shared" si="20"/>
        <v>67.069999999999993</v>
      </c>
      <c r="D450" s="644"/>
      <c r="E450" s="445">
        <v>19400</v>
      </c>
      <c r="F450" s="444">
        <f t="shared" si="19"/>
        <v>4816</v>
      </c>
      <c r="G450" s="459">
        <f t="shared" si="18"/>
        <v>3471</v>
      </c>
      <c r="H450" s="445">
        <v>95</v>
      </c>
    </row>
    <row r="451" spans="1:8" x14ac:dyDescent="0.2">
      <c r="A451" s="642">
        <v>467</v>
      </c>
      <c r="B451" s="442"/>
      <c r="C451" s="643">
        <f t="shared" si="20"/>
        <v>67.099999999999994</v>
      </c>
      <c r="D451" s="644"/>
      <c r="E451" s="445">
        <v>19400</v>
      </c>
      <c r="F451" s="444">
        <f t="shared" si="19"/>
        <v>4813</v>
      </c>
      <c r="G451" s="459">
        <f t="shared" si="18"/>
        <v>3469</v>
      </c>
      <c r="H451" s="445">
        <v>95</v>
      </c>
    </row>
    <row r="452" spans="1:8" x14ac:dyDescent="0.2">
      <c r="A452" s="642">
        <v>468</v>
      </c>
      <c r="B452" s="442"/>
      <c r="C452" s="643">
        <f t="shared" si="20"/>
        <v>67.13</v>
      </c>
      <c r="D452" s="644"/>
      <c r="E452" s="445">
        <v>19400</v>
      </c>
      <c r="F452" s="444">
        <f t="shared" si="19"/>
        <v>4811</v>
      </c>
      <c r="G452" s="459">
        <f t="shared" si="18"/>
        <v>3468</v>
      </c>
      <c r="H452" s="445">
        <v>95</v>
      </c>
    </row>
    <row r="453" spans="1:8" x14ac:dyDescent="0.2">
      <c r="A453" s="642">
        <v>469</v>
      </c>
      <c r="B453" s="442"/>
      <c r="C453" s="643">
        <f t="shared" si="20"/>
        <v>67.16</v>
      </c>
      <c r="D453" s="644"/>
      <c r="E453" s="445">
        <v>19400</v>
      </c>
      <c r="F453" s="444">
        <f t="shared" si="19"/>
        <v>4809</v>
      </c>
      <c r="G453" s="459">
        <f t="shared" si="18"/>
        <v>3466</v>
      </c>
      <c r="H453" s="445">
        <v>95</v>
      </c>
    </row>
    <row r="454" spans="1:8" x14ac:dyDescent="0.2">
      <c r="A454" s="642">
        <v>470</v>
      </c>
      <c r="B454" s="442"/>
      <c r="C454" s="643">
        <f t="shared" si="20"/>
        <v>67.19</v>
      </c>
      <c r="D454" s="644"/>
      <c r="E454" s="445">
        <v>19400</v>
      </c>
      <c r="F454" s="444">
        <f t="shared" si="19"/>
        <v>4807</v>
      </c>
      <c r="G454" s="459">
        <f t="shared" si="18"/>
        <v>3465</v>
      </c>
      <c r="H454" s="445">
        <v>95</v>
      </c>
    </row>
    <row r="455" spans="1:8" x14ac:dyDescent="0.2">
      <c r="A455" s="642">
        <v>471</v>
      </c>
      <c r="B455" s="442"/>
      <c r="C455" s="643">
        <f t="shared" si="20"/>
        <v>67.22</v>
      </c>
      <c r="D455" s="644"/>
      <c r="E455" s="445">
        <v>19400</v>
      </c>
      <c r="F455" s="444">
        <f t="shared" si="19"/>
        <v>4805</v>
      </c>
      <c r="G455" s="459">
        <f t="shared" si="18"/>
        <v>3463</v>
      </c>
      <c r="H455" s="445">
        <v>95</v>
      </c>
    </row>
    <row r="456" spans="1:8" x14ac:dyDescent="0.2">
      <c r="A456" s="642">
        <v>472</v>
      </c>
      <c r="B456" s="442"/>
      <c r="C456" s="643">
        <f t="shared" si="20"/>
        <v>67.25</v>
      </c>
      <c r="D456" s="644"/>
      <c r="E456" s="445">
        <v>19400</v>
      </c>
      <c r="F456" s="444">
        <f t="shared" si="19"/>
        <v>4803</v>
      </c>
      <c r="G456" s="459">
        <f t="shared" si="18"/>
        <v>3462</v>
      </c>
      <c r="H456" s="445">
        <v>95</v>
      </c>
    </row>
    <row r="457" spans="1:8" x14ac:dyDescent="0.2">
      <c r="A457" s="642">
        <v>473</v>
      </c>
      <c r="B457" s="442"/>
      <c r="C457" s="643">
        <f t="shared" si="20"/>
        <v>67.28</v>
      </c>
      <c r="D457" s="644"/>
      <c r="E457" s="445">
        <v>19400</v>
      </c>
      <c r="F457" s="444">
        <f t="shared" si="19"/>
        <v>4801</v>
      </c>
      <c r="G457" s="459">
        <f t="shared" si="18"/>
        <v>3460</v>
      </c>
      <c r="H457" s="445">
        <v>95</v>
      </c>
    </row>
    <row r="458" spans="1:8" x14ac:dyDescent="0.2">
      <c r="A458" s="642">
        <v>474</v>
      </c>
      <c r="B458" s="442"/>
      <c r="C458" s="643">
        <f t="shared" si="20"/>
        <v>67.31</v>
      </c>
      <c r="D458" s="644"/>
      <c r="E458" s="445">
        <v>19400</v>
      </c>
      <c r="F458" s="444">
        <f t="shared" si="19"/>
        <v>4799</v>
      </c>
      <c r="G458" s="459">
        <f t="shared" si="18"/>
        <v>3459</v>
      </c>
      <c r="H458" s="445">
        <v>95</v>
      </c>
    </row>
    <row r="459" spans="1:8" x14ac:dyDescent="0.2">
      <c r="A459" s="642">
        <v>475</v>
      </c>
      <c r="B459" s="442"/>
      <c r="C459" s="643">
        <f t="shared" si="20"/>
        <v>67.34</v>
      </c>
      <c r="D459" s="644"/>
      <c r="E459" s="445">
        <v>19400</v>
      </c>
      <c r="F459" s="444">
        <f t="shared" si="19"/>
        <v>4797</v>
      </c>
      <c r="G459" s="459">
        <f t="shared" si="18"/>
        <v>3457</v>
      </c>
      <c r="H459" s="445">
        <v>95</v>
      </c>
    </row>
    <row r="460" spans="1:8" x14ac:dyDescent="0.2">
      <c r="A460" s="642">
        <v>476</v>
      </c>
      <c r="B460" s="442"/>
      <c r="C460" s="643">
        <f t="shared" si="20"/>
        <v>67.37</v>
      </c>
      <c r="D460" s="644"/>
      <c r="E460" s="445">
        <v>19400</v>
      </c>
      <c r="F460" s="444">
        <f t="shared" si="19"/>
        <v>4795</v>
      </c>
      <c r="G460" s="459">
        <f t="shared" si="18"/>
        <v>3456</v>
      </c>
      <c r="H460" s="445">
        <v>95</v>
      </c>
    </row>
    <row r="461" spans="1:8" x14ac:dyDescent="0.2">
      <c r="A461" s="642">
        <v>477</v>
      </c>
      <c r="B461" s="442"/>
      <c r="C461" s="643">
        <f t="shared" si="20"/>
        <v>67.400000000000006</v>
      </c>
      <c r="D461" s="644"/>
      <c r="E461" s="445">
        <v>19400</v>
      </c>
      <c r="F461" s="444">
        <f t="shared" si="19"/>
        <v>4792</v>
      </c>
      <c r="G461" s="459">
        <f t="shared" ref="G461:G524" si="21">ROUND(12*(1/C461*E461),0)</f>
        <v>3454</v>
      </c>
      <c r="H461" s="445">
        <v>95</v>
      </c>
    </row>
    <row r="462" spans="1:8" x14ac:dyDescent="0.2">
      <c r="A462" s="642">
        <v>478</v>
      </c>
      <c r="B462" s="442"/>
      <c r="C462" s="643">
        <f t="shared" si="20"/>
        <v>67.430000000000007</v>
      </c>
      <c r="D462" s="644"/>
      <c r="E462" s="445">
        <v>19400</v>
      </c>
      <c r="F462" s="444">
        <f t="shared" ref="F462:F525" si="22">ROUND(12*1.36*(1/C462*E462)+H462,0)</f>
        <v>4790</v>
      </c>
      <c r="G462" s="459">
        <f t="shared" si="21"/>
        <v>3452</v>
      </c>
      <c r="H462" s="445">
        <v>95</v>
      </c>
    </row>
    <row r="463" spans="1:8" x14ac:dyDescent="0.2">
      <c r="A463" s="642">
        <v>479</v>
      </c>
      <c r="B463" s="442"/>
      <c r="C463" s="643">
        <f t="shared" ref="C463:C526" si="23">ROUND(10.899*LN(A463)+A463/150-3,2)</f>
        <v>67.459999999999994</v>
      </c>
      <c r="D463" s="644"/>
      <c r="E463" s="445">
        <v>19400</v>
      </c>
      <c r="F463" s="444">
        <f t="shared" si="22"/>
        <v>4788</v>
      </c>
      <c r="G463" s="459">
        <f t="shared" si="21"/>
        <v>3451</v>
      </c>
      <c r="H463" s="445">
        <v>95</v>
      </c>
    </row>
    <row r="464" spans="1:8" x14ac:dyDescent="0.2">
      <c r="A464" s="642">
        <v>480</v>
      </c>
      <c r="B464" s="442"/>
      <c r="C464" s="643">
        <f t="shared" si="23"/>
        <v>67.489999999999995</v>
      </c>
      <c r="D464" s="644"/>
      <c r="E464" s="445">
        <v>19400</v>
      </c>
      <c r="F464" s="444">
        <f t="shared" si="22"/>
        <v>4786</v>
      </c>
      <c r="G464" s="459">
        <f t="shared" si="21"/>
        <v>3449</v>
      </c>
      <c r="H464" s="445">
        <v>95</v>
      </c>
    </row>
    <row r="465" spans="1:8" x14ac:dyDescent="0.2">
      <c r="A465" s="642">
        <v>481</v>
      </c>
      <c r="B465" s="442"/>
      <c r="C465" s="643">
        <f t="shared" si="23"/>
        <v>67.52</v>
      </c>
      <c r="D465" s="644"/>
      <c r="E465" s="445">
        <v>19400</v>
      </c>
      <c r="F465" s="444">
        <f t="shared" si="22"/>
        <v>4784</v>
      </c>
      <c r="G465" s="459">
        <f t="shared" si="21"/>
        <v>3448</v>
      </c>
      <c r="H465" s="445">
        <v>95</v>
      </c>
    </row>
    <row r="466" spans="1:8" x14ac:dyDescent="0.2">
      <c r="A466" s="642">
        <v>482</v>
      </c>
      <c r="B466" s="442"/>
      <c r="C466" s="643">
        <f t="shared" si="23"/>
        <v>67.55</v>
      </c>
      <c r="D466" s="644"/>
      <c r="E466" s="445">
        <v>19400</v>
      </c>
      <c r="F466" s="444">
        <f t="shared" si="22"/>
        <v>4782</v>
      </c>
      <c r="G466" s="459">
        <f t="shared" si="21"/>
        <v>3446</v>
      </c>
      <c r="H466" s="445">
        <v>95</v>
      </c>
    </row>
    <row r="467" spans="1:8" x14ac:dyDescent="0.2">
      <c r="A467" s="642">
        <v>483</v>
      </c>
      <c r="B467" s="442"/>
      <c r="C467" s="643">
        <f t="shared" si="23"/>
        <v>67.58</v>
      </c>
      <c r="D467" s="644"/>
      <c r="E467" s="445">
        <v>19400</v>
      </c>
      <c r="F467" s="444">
        <f t="shared" si="22"/>
        <v>4780</v>
      </c>
      <c r="G467" s="459">
        <f t="shared" si="21"/>
        <v>3445</v>
      </c>
      <c r="H467" s="445">
        <v>95</v>
      </c>
    </row>
    <row r="468" spans="1:8" x14ac:dyDescent="0.2">
      <c r="A468" s="642">
        <v>484</v>
      </c>
      <c r="B468" s="442"/>
      <c r="C468" s="643">
        <f t="shared" si="23"/>
        <v>67.61</v>
      </c>
      <c r="D468" s="644"/>
      <c r="E468" s="445">
        <v>19400</v>
      </c>
      <c r="F468" s="444">
        <f t="shared" si="22"/>
        <v>4778</v>
      </c>
      <c r="G468" s="459">
        <f t="shared" si="21"/>
        <v>3443</v>
      </c>
      <c r="H468" s="445">
        <v>95</v>
      </c>
    </row>
    <row r="469" spans="1:8" x14ac:dyDescent="0.2">
      <c r="A469" s="642">
        <v>485</v>
      </c>
      <c r="B469" s="442"/>
      <c r="C469" s="643">
        <f t="shared" si="23"/>
        <v>67.63</v>
      </c>
      <c r="D469" s="644"/>
      <c r="E469" s="445">
        <v>19400</v>
      </c>
      <c r="F469" s="444">
        <f t="shared" si="22"/>
        <v>4776</v>
      </c>
      <c r="G469" s="459">
        <f t="shared" si="21"/>
        <v>3442</v>
      </c>
      <c r="H469" s="445">
        <v>95</v>
      </c>
    </row>
    <row r="470" spans="1:8" x14ac:dyDescent="0.2">
      <c r="A470" s="642">
        <v>486</v>
      </c>
      <c r="B470" s="442"/>
      <c r="C470" s="643">
        <f t="shared" si="23"/>
        <v>67.66</v>
      </c>
      <c r="D470" s="644"/>
      <c r="E470" s="445">
        <v>19400</v>
      </c>
      <c r="F470" s="444">
        <f t="shared" si="22"/>
        <v>4774</v>
      </c>
      <c r="G470" s="459">
        <f t="shared" si="21"/>
        <v>3441</v>
      </c>
      <c r="H470" s="445">
        <v>95</v>
      </c>
    </row>
    <row r="471" spans="1:8" x14ac:dyDescent="0.2">
      <c r="A471" s="642">
        <v>487</v>
      </c>
      <c r="B471" s="442"/>
      <c r="C471" s="643">
        <f t="shared" si="23"/>
        <v>67.69</v>
      </c>
      <c r="D471" s="644"/>
      <c r="E471" s="445">
        <v>19400</v>
      </c>
      <c r="F471" s="444">
        <f t="shared" si="22"/>
        <v>4772</v>
      </c>
      <c r="G471" s="459">
        <f t="shared" si="21"/>
        <v>3439</v>
      </c>
      <c r="H471" s="445">
        <v>95</v>
      </c>
    </row>
    <row r="472" spans="1:8" x14ac:dyDescent="0.2">
      <c r="A472" s="642">
        <v>488</v>
      </c>
      <c r="B472" s="442"/>
      <c r="C472" s="643">
        <f t="shared" si="23"/>
        <v>67.72</v>
      </c>
      <c r="D472" s="644"/>
      <c r="E472" s="445">
        <v>19400</v>
      </c>
      <c r="F472" s="444">
        <f t="shared" si="22"/>
        <v>4770</v>
      </c>
      <c r="G472" s="459">
        <f t="shared" si="21"/>
        <v>3438</v>
      </c>
      <c r="H472" s="445">
        <v>95</v>
      </c>
    </row>
    <row r="473" spans="1:8" x14ac:dyDescent="0.2">
      <c r="A473" s="642">
        <v>489</v>
      </c>
      <c r="B473" s="442"/>
      <c r="C473" s="643">
        <f t="shared" si="23"/>
        <v>67.75</v>
      </c>
      <c r="D473" s="644"/>
      <c r="E473" s="445">
        <v>19400</v>
      </c>
      <c r="F473" s="444">
        <f t="shared" si="22"/>
        <v>4768</v>
      </c>
      <c r="G473" s="459">
        <f t="shared" si="21"/>
        <v>3436</v>
      </c>
      <c r="H473" s="445">
        <v>95</v>
      </c>
    </row>
    <row r="474" spans="1:8" x14ac:dyDescent="0.2">
      <c r="A474" s="642">
        <v>490</v>
      </c>
      <c r="B474" s="442"/>
      <c r="C474" s="643">
        <f t="shared" si="23"/>
        <v>67.78</v>
      </c>
      <c r="D474" s="644"/>
      <c r="E474" s="445">
        <v>19400</v>
      </c>
      <c r="F474" s="444">
        <f t="shared" si="22"/>
        <v>4766</v>
      </c>
      <c r="G474" s="459">
        <f t="shared" si="21"/>
        <v>3435</v>
      </c>
      <c r="H474" s="445">
        <v>95</v>
      </c>
    </row>
    <row r="475" spans="1:8" x14ac:dyDescent="0.2">
      <c r="A475" s="642">
        <v>491</v>
      </c>
      <c r="B475" s="442"/>
      <c r="C475" s="643">
        <f t="shared" si="23"/>
        <v>67.81</v>
      </c>
      <c r="D475" s="644"/>
      <c r="E475" s="445">
        <v>19400</v>
      </c>
      <c r="F475" s="444">
        <f t="shared" si="22"/>
        <v>4764</v>
      </c>
      <c r="G475" s="459">
        <f t="shared" si="21"/>
        <v>3433</v>
      </c>
      <c r="H475" s="445">
        <v>95</v>
      </c>
    </row>
    <row r="476" spans="1:8" x14ac:dyDescent="0.2">
      <c r="A476" s="642">
        <v>492</v>
      </c>
      <c r="B476" s="442"/>
      <c r="C476" s="643">
        <f t="shared" si="23"/>
        <v>67.84</v>
      </c>
      <c r="D476" s="644"/>
      <c r="E476" s="445">
        <v>19400</v>
      </c>
      <c r="F476" s="444">
        <f t="shared" si="22"/>
        <v>4762</v>
      </c>
      <c r="G476" s="459">
        <f t="shared" si="21"/>
        <v>3432</v>
      </c>
      <c r="H476" s="445">
        <v>95</v>
      </c>
    </row>
    <row r="477" spans="1:8" x14ac:dyDescent="0.2">
      <c r="A477" s="642">
        <v>493</v>
      </c>
      <c r="B477" s="442"/>
      <c r="C477" s="643">
        <f t="shared" si="23"/>
        <v>67.87</v>
      </c>
      <c r="D477" s="644"/>
      <c r="E477" s="445">
        <v>19400</v>
      </c>
      <c r="F477" s="444">
        <f t="shared" si="22"/>
        <v>4760</v>
      </c>
      <c r="G477" s="459">
        <f t="shared" si="21"/>
        <v>3430</v>
      </c>
      <c r="H477" s="445">
        <v>95</v>
      </c>
    </row>
    <row r="478" spans="1:8" x14ac:dyDescent="0.2">
      <c r="A478" s="642">
        <v>494</v>
      </c>
      <c r="B478" s="442"/>
      <c r="C478" s="643">
        <f t="shared" si="23"/>
        <v>67.89</v>
      </c>
      <c r="D478" s="644"/>
      <c r="E478" s="445">
        <v>19400</v>
      </c>
      <c r="F478" s="444">
        <f t="shared" si="22"/>
        <v>4759</v>
      </c>
      <c r="G478" s="459">
        <f t="shared" si="21"/>
        <v>3429</v>
      </c>
      <c r="H478" s="445">
        <v>95</v>
      </c>
    </row>
    <row r="479" spans="1:8" x14ac:dyDescent="0.2">
      <c r="A479" s="642">
        <v>495</v>
      </c>
      <c r="B479" s="442"/>
      <c r="C479" s="643">
        <f t="shared" si="23"/>
        <v>67.92</v>
      </c>
      <c r="D479" s="644"/>
      <c r="E479" s="445">
        <v>19400</v>
      </c>
      <c r="F479" s="444">
        <f t="shared" si="22"/>
        <v>4756</v>
      </c>
      <c r="G479" s="459">
        <f t="shared" si="21"/>
        <v>3428</v>
      </c>
      <c r="H479" s="445">
        <v>95</v>
      </c>
    </row>
    <row r="480" spans="1:8" x14ac:dyDescent="0.2">
      <c r="A480" s="642">
        <v>496</v>
      </c>
      <c r="B480" s="442"/>
      <c r="C480" s="643">
        <f t="shared" si="23"/>
        <v>67.95</v>
      </c>
      <c r="D480" s="644"/>
      <c r="E480" s="445">
        <v>19400</v>
      </c>
      <c r="F480" s="444">
        <f t="shared" si="22"/>
        <v>4754</v>
      </c>
      <c r="G480" s="459">
        <f t="shared" si="21"/>
        <v>3426</v>
      </c>
      <c r="H480" s="445">
        <v>95</v>
      </c>
    </row>
    <row r="481" spans="1:8" x14ac:dyDescent="0.2">
      <c r="A481" s="642">
        <v>497</v>
      </c>
      <c r="B481" s="442"/>
      <c r="C481" s="643">
        <f t="shared" si="23"/>
        <v>67.98</v>
      </c>
      <c r="D481" s="644"/>
      <c r="E481" s="445">
        <v>19400</v>
      </c>
      <c r="F481" s="444">
        <f t="shared" si="22"/>
        <v>4752</v>
      </c>
      <c r="G481" s="459">
        <f t="shared" si="21"/>
        <v>3425</v>
      </c>
      <c r="H481" s="445">
        <v>95</v>
      </c>
    </row>
    <row r="482" spans="1:8" x14ac:dyDescent="0.2">
      <c r="A482" s="642">
        <v>498</v>
      </c>
      <c r="B482" s="442"/>
      <c r="C482" s="643">
        <f t="shared" si="23"/>
        <v>68.010000000000005</v>
      </c>
      <c r="D482" s="644"/>
      <c r="E482" s="445">
        <v>19400</v>
      </c>
      <c r="F482" s="444">
        <f t="shared" si="22"/>
        <v>4750</v>
      </c>
      <c r="G482" s="459">
        <f t="shared" si="21"/>
        <v>3423</v>
      </c>
      <c r="H482" s="445">
        <v>95</v>
      </c>
    </row>
    <row r="483" spans="1:8" x14ac:dyDescent="0.2">
      <c r="A483" s="642">
        <v>499</v>
      </c>
      <c r="B483" s="442"/>
      <c r="C483" s="643">
        <f t="shared" si="23"/>
        <v>68.040000000000006</v>
      </c>
      <c r="D483" s="644"/>
      <c r="E483" s="445">
        <v>19400</v>
      </c>
      <c r="F483" s="444">
        <f t="shared" si="22"/>
        <v>4748</v>
      </c>
      <c r="G483" s="459">
        <f t="shared" si="21"/>
        <v>3422</v>
      </c>
      <c r="H483" s="445">
        <v>95</v>
      </c>
    </row>
    <row r="484" spans="1:8" x14ac:dyDescent="0.2">
      <c r="A484" s="642">
        <v>500</v>
      </c>
      <c r="B484" s="442"/>
      <c r="C484" s="643">
        <f t="shared" si="23"/>
        <v>68.069999999999993</v>
      </c>
      <c r="D484" s="644"/>
      <c r="E484" s="445">
        <v>19400</v>
      </c>
      <c r="F484" s="444">
        <f t="shared" si="22"/>
        <v>4746</v>
      </c>
      <c r="G484" s="459">
        <f t="shared" si="21"/>
        <v>3420</v>
      </c>
      <c r="H484" s="445">
        <v>95</v>
      </c>
    </row>
    <row r="485" spans="1:8" x14ac:dyDescent="0.2">
      <c r="A485" s="642">
        <v>501</v>
      </c>
      <c r="B485" s="442"/>
      <c r="C485" s="643">
        <f t="shared" si="23"/>
        <v>68.09</v>
      </c>
      <c r="D485" s="644"/>
      <c r="E485" s="445">
        <v>19400</v>
      </c>
      <c r="F485" s="444">
        <f t="shared" si="22"/>
        <v>4745</v>
      </c>
      <c r="G485" s="459">
        <f t="shared" si="21"/>
        <v>3419</v>
      </c>
      <c r="H485" s="445">
        <v>95</v>
      </c>
    </row>
    <row r="486" spans="1:8" x14ac:dyDescent="0.2">
      <c r="A486" s="642">
        <v>502</v>
      </c>
      <c r="B486" s="442"/>
      <c r="C486" s="643">
        <f t="shared" si="23"/>
        <v>68.12</v>
      </c>
      <c r="D486" s="644"/>
      <c r="E486" s="445">
        <v>19400</v>
      </c>
      <c r="F486" s="444">
        <f t="shared" si="22"/>
        <v>4743</v>
      </c>
      <c r="G486" s="459">
        <f t="shared" si="21"/>
        <v>3417</v>
      </c>
      <c r="H486" s="445">
        <v>95</v>
      </c>
    </row>
    <row r="487" spans="1:8" x14ac:dyDescent="0.2">
      <c r="A487" s="642">
        <v>503</v>
      </c>
      <c r="B487" s="442"/>
      <c r="C487" s="643">
        <f t="shared" si="23"/>
        <v>68.150000000000006</v>
      </c>
      <c r="D487" s="644"/>
      <c r="E487" s="445">
        <v>19400</v>
      </c>
      <c r="F487" s="444">
        <f t="shared" si="22"/>
        <v>4741</v>
      </c>
      <c r="G487" s="459">
        <f t="shared" si="21"/>
        <v>3416</v>
      </c>
      <c r="H487" s="445">
        <v>95</v>
      </c>
    </row>
    <row r="488" spans="1:8" x14ac:dyDescent="0.2">
      <c r="A488" s="642">
        <v>504</v>
      </c>
      <c r="B488" s="442"/>
      <c r="C488" s="643">
        <f t="shared" si="23"/>
        <v>68.180000000000007</v>
      </c>
      <c r="D488" s="644"/>
      <c r="E488" s="445">
        <v>19400</v>
      </c>
      <c r="F488" s="444">
        <f t="shared" si="22"/>
        <v>4739</v>
      </c>
      <c r="G488" s="459">
        <f t="shared" si="21"/>
        <v>3414</v>
      </c>
      <c r="H488" s="445">
        <v>95</v>
      </c>
    </row>
    <row r="489" spans="1:8" x14ac:dyDescent="0.2">
      <c r="A489" s="642">
        <v>505</v>
      </c>
      <c r="B489" s="442"/>
      <c r="C489" s="643">
        <f t="shared" si="23"/>
        <v>68.209999999999994</v>
      </c>
      <c r="D489" s="644"/>
      <c r="E489" s="445">
        <v>19400</v>
      </c>
      <c r="F489" s="444">
        <f t="shared" si="22"/>
        <v>4737</v>
      </c>
      <c r="G489" s="459">
        <f t="shared" si="21"/>
        <v>3413</v>
      </c>
      <c r="H489" s="445">
        <v>95</v>
      </c>
    </row>
    <row r="490" spans="1:8" x14ac:dyDescent="0.2">
      <c r="A490" s="642">
        <v>506</v>
      </c>
      <c r="B490" s="442"/>
      <c r="C490" s="643">
        <f t="shared" si="23"/>
        <v>68.239999999999995</v>
      </c>
      <c r="D490" s="644"/>
      <c r="E490" s="445">
        <v>19400</v>
      </c>
      <c r="F490" s="444">
        <f t="shared" si="22"/>
        <v>4735</v>
      </c>
      <c r="G490" s="459">
        <f t="shared" si="21"/>
        <v>3411</v>
      </c>
      <c r="H490" s="445">
        <v>95</v>
      </c>
    </row>
    <row r="491" spans="1:8" x14ac:dyDescent="0.2">
      <c r="A491" s="642">
        <v>507</v>
      </c>
      <c r="B491" s="442"/>
      <c r="C491" s="643">
        <f t="shared" si="23"/>
        <v>68.260000000000005</v>
      </c>
      <c r="D491" s="644"/>
      <c r="E491" s="445">
        <v>19400</v>
      </c>
      <c r="F491" s="444">
        <f t="shared" si="22"/>
        <v>4733</v>
      </c>
      <c r="G491" s="459">
        <f t="shared" si="21"/>
        <v>3410</v>
      </c>
      <c r="H491" s="445">
        <v>95</v>
      </c>
    </row>
    <row r="492" spans="1:8" x14ac:dyDescent="0.2">
      <c r="A492" s="642">
        <v>508</v>
      </c>
      <c r="B492" s="442"/>
      <c r="C492" s="643">
        <f t="shared" si="23"/>
        <v>68.290000000000006</v>
      </c>
      <c r="D492" s="644"/>
      <c r="E492" s="445">
        <v>19400</v>
      </c>
      <c r="F492" s="444">
        <f t="shared" si="22"/>
        <v>4731</v>
      </c>
      <c r="G492" s="459">
        <f t="shared" si="21"/>
        <v>3409</v>
      </c>
      <c r="H492" s="445">
        <v>95</v>
      </c>
    </row>
    <row r="493" spans="1:8" x14ac:dyDescent="0.2">
      <c r="A493" s="642">
        <v>509</v>
      </c>
      <c r="B493" s="442"/>
      <c r="C493" s="643">
        <f t="shared" si="23"/>
        <v>68.319999999999993</v>
      </c>
      <c r="D493" s="644"/>
      <c r="E493" s="445">
        <v>19400</v>
      </c>
      <c r="F493" s="444">
        <f t="shared" si="22"/>
        <v>4729</v>
      </c>
      <c r="G493" s="459">
        <f t="shared" si="21"/>
        <v>3407</v>
      </c>
      <c r="H493" s="445">
        <v>95</v>
      </c>
    </row>
    <row r="494" spans="1:8" x14ac:dyDescent="0.2">
      <c r="A494" s="642">
        <v>510</v>
      </c>
      <c r="B494" s="442"/>
      <c r="C494" s="643">
        <f t="shared" si="23"/>
        <v>68.349999999999994</v>
      </c>
      <c r="D494" s="644"/>
      <c r="E494" s="445">
        <v>19400</v>
      </c>
      <c r="F494" s="444">
        <f t="shared" si="22"/>
        <v>4727</v>
      </c>
      <c r="G494" s="459">
        <f t="shared" si="21"/>
        <v>3406</v>
      </c>
      <c r="H494" s="445">
        <v>95</v>
      </c>
    </row>
    <row r="495" spans="1:8" x14ac:dyDescent="0.2">
      <c r="A495" s="642">
        <v>511</v>
      </c>
      <c r="B495" s="442"/>
      <c r="C495" s="643">
        <f t="shared" si="23"/>
        <v>68.38</v>
      </c>
      <c r="D495" s="644"/>
      <c r="E495" s="445">
        <v>19400</v>
      </c>
      <c r="F495" s="444">
        <f t="shared" si="22"/>
        <v>4725</v>
      </c>
      <c r="G495" s="459">
        <f t="shared" si="21"/>
        <v>3405</v>
      </c>
      <c r="H495" s="445">
        <v>95</v>
      </c>
    </row>
    <row r="496" spans="1:8" x14ac:dyDescent="0.2">
      <c r="A496" s="642">
        <v>512</v>
      </c>
      <c r="B496" s="442"/>
      <c r="C496" s="643">
        <f t="shared" si="23"/>
        <v>68.400000000000006</v>
      </c>
      <c r="D496" s="644"/>
      <c r="E496" s="445">
        <v>19400</v>
      </c>
      <c r="F496" s="444">
        <f t="shared" si="22"/>
        <v>4724</v>
      </c>
      <c r="G496" s="459">
        <f t="shared" si="21"/>
        <v>3404</v>
      </c>
      <c r="H496" s="445">
        <v>95</v>
      </c>
    </row>
    <row r="497" spans="1:8" x14ac:dyDescent="0.2">
      <c r="A497" s="642">
        <v>513</v>
      </c>
      <c r="B497" s="442"/>
      <c r="C497" s="643">
        <f t="shared" si="23"/>
        <v>68.430000000000007</v>
      </c>
      <c r="D497" s="644"/>
      <c r="E497" s="445">
        <v>19400</v>
      </c>
      <c r="F497" s="444">
        <f t="shared" si="22"/>
        <v>4722</v>
      </c>
      <c r="G497" s="459">
        <f t="shared" si="21"/>
        <v>3402</v>
      </c>
      <c r="H497" s="445">
        <v>95</v>
      </c>
    </row>
    <row r="498" spans="1:8" x14ac:dyDescent="0.2">
      <c r="A498" s="642">
        <v>514</v>
      </c>
      <c r="B498" s="442"/>
      <c r="C498" s="643">
        <f t="shared" si="23"/>
        <v>68.459999999999994</v>
      </c>
      <c r="D498" s="644"/>
      <c r="E498" s="445">
        <v>19400</v>
      </c>
      <c r="F498" s="444">
        <f t="shared" si="22"/>
        <v>4720</v>
      </c>
      <c r="G498" s="459">
        <f t="shared" si="21"/>
        <v>3401</v>
      </c>
      <c r="H498" s="445">
        <v>95</v>
      </c>
    </row>
    <row r="499" spans="1:8" x14ac:dyDescent="0.2">
      <c r="A499" s="642">
        <v>515</v>
      </c>
      <c r="B499" s="442"/>
      <c r="C499" s="643">
        <f t="shared" si="23"/>
        <v>68.489999999999995</v>
      </c>
      <c r="D499" s="644"/>
      <c r="E499" s="445">
        <v>19400</v>
      </c>
      <c r="F499" s="444">
        <f t="shared" si="22"/>
        <v>4718</v>
      </c>
      <c r="G499" s="459">
        <f t="shared" si="21"/>
        <v>3399</v>
      </c>
      <c r="H499" s="445">
        <v>95</v>
      </c>
    </row>
    <row r="500" spans="1:8" x14ac:dyDescent="0.2">
      <c r="A500" s="642">
        <v>516</v>
      </c>
      <c r="B500" s="442"/>
      <c r="C500" s="643">
        <f t="shared" si="23"/>
        <v>68.52</v>
      </c>
      <c r="D500" s="644"/>
      <c r="E500" s="445">
        <v>19400</v>
      </c>
      <c r="F500" s="444">
        <f t="shared" si="22"/>
        <v>4716</v>
      </c>
      <c r="G500" s="459">
        <f t="shared" si="21"/>
        <v>3398</v>
      </c>
      <c r="H500" s="445">
        <v>95</v>
      </c>
    </row>
    <row r="501" spans="1:8" x14ac:dyDescent="0.2">
      <c r="A501" s="642">
        <v>517</v>
      </c>
      <c r="B501" s="442"/>
      <c r="C501" s="643">
        <f t="shared" si="23"/>
        <v>68.540000000000006</v>
      </c>
      <c r="D501" s="644"/>
      <c r="E501" s="445">
        <v>19400</v>
      </c>
      <c r="F501" s="444">
        <f t="shared" si="22"/>
        <v>4714</v>
      </c>
      <c r="G501" s="459">
        <f t="shared" si="21"/>
        <v>3397</v>
      </c>
      <c r="H501" s="445">
        <v>95</v>
      </c>
    </row>
    <row r="502" spans="1:8" x14ac:dyDescent="0.2">
      <c r="A502" s="642">
        <v>518</v>
      </c>
      <c r="B502" s="442"/>
      <c r="C502" s="643">
        <f t="shared" si="23"/>
        <v>68.569999999999993</v>
      </c>
      <c r="D502" s="644"/>
      <c r="E502" s="445">
        <v>19400</v>
      </c>
      <c r="F502" s="444">
        <f t="shared" si="22"/>
        <v>4712</v>
      </c>
      <c r="G502" s="459">
        <f t="shared" si="21"/>
        <v>3395</v>
      </c>
      <c r="H502" s="445">
        <v>95</v>
      </c>
    </row>
    <row r="503" spans="1:8" x14ac:dyDescent="0.2">
      <c r="A503" s="642">
        <v>519</v>
      </c>
      <c r="B503" s="442"/>
      <c r="C503" s="643">
        <f t="shared" si="23"/>
        <v>68.599999999999994</v>
      </c>
      <c r="D503" s="644"/>
      <c r="E503" s="445">
        <v>19400</v>
      </c>
      <c r="F503" s="444">
        <f t="shared" si="22"/>
        <v>4710</v>
      </c>
      <c r="G503" s="459">
        <f t="shared" si="21"/>
        <v>3394</v>
      </c>
      <c r="H503" s="445">
        <v>95</v>
      </c>
    </row>
    <row r="504" spans="1:8" x14ac:dyDescent="0.2">
      <c r="A504" s="642">
        <v>520</v>
      </c>
      <c r="B504" s="442"/>
      <c r="C504" s="643">
        <f t="shared" si="23"/>
        <v>68.63</v>
      </c>
      <c r="D504" s="644"/>
      <c r="E504" s="445">
        <v>19400</v>
      </c>
      <c r="F504" s="444">
        <f t="shared" si="22"/>
        <v>4708</v>
      </c>
      <c r="G504" s="459">
        <f t="shared" si="21"/>
        <v>3392</v>
      </c>
      <c r="H504" s="445">
        <v>95</v>
      </c>
    </row>
    <row r="505" spans="1:8" x14ac:dyDescent="0.2">
      <c r="A505" s="642">
        <v>521</v>
      </c>
      <c r="B505" s="442"/>
      <c r="C505" s="643">
        <f t="shared" si="23"/>
        <v>68.650000000000006</v>
      </c>
      <c r="D505" s="644"/>
      <c r="E505" s="445">
        <v>19400</v>
      </c>
      <c r="F505" s="444">
        <f t="shared" si="22"/>
        <v>4707</v>
      </c>
      <c r="G505" s="459">
        <f t="shared" si="21"/>
        <v>3391</v>
      </c>
      <c r="H505" s="445">
        <v>95</v>
      </c>
    </row>
    <row r="506" spans="1:8" x14ac:dyDescent="0.2">
      <c r="A506" s="642">
        <v>522</v>
      </c>
      <c r="B506" s="442"/>
      <c r="C506" s="643">
        <f t="shared" si="23"/>
        <v>68.680000000000007</v>
      </c>
      <c r="D506" s="644"/>
      <c r="E506" s="445">
        <v>19400</v>
      </c>
      <c r="F506" s="444">
        <f t="shared" si="22"/>
        <v>4705</v>
      </c>
      <c r="G506" s="459">
        <f t="shared" si="21"/>
        <v>3390</v>
      </c>
      <c r="H506" s="445">
        <v>95</v>
      </c>
    </row>
    <row r="507" spans="1:8" x14ac:dyDescent="0.2">
      <c r="A507" s="642">
        <v>523</v>
      </c>
      <c r="B507" s="442"/>
      <c r="C507" s="643">
        <f t="shared" si="23"/>
        <v>68.709999999999994</v>
      </c>
      <c r="D507" s="644"/>
      <c r="E507" s="445">
        <v>19400</v>
      </c>
      <c r="F507" s="444">
        <f t="shared" si="22"/>
        <v>4703</v>
      </c>
      <c r="G507" s="459">
        <f t="shared" si="21"/>
        <v>3388</v>
      </c>
      <c r="H507" s="445">
        <v>95</v>
      </c>
    </row>
    <row r="508" spans="1:8" x14ac:dyDescent="0.2">
      <c r="A508" s="642">
        <v>524</v>
      </c>
      <c r="B508" s="442"/>
      <c r="C508" s="643">
        <f t="shared" si="23"/>
        <v>68.739999999999995</v>
      </c>
      <c r="D508" s="644"/>
      <c r="E508" s="445">
        <v>19400</v>
      </c>
      <c r="F508" s="444">
        <f t="shared" si="22"/>
        <v>4701</v>
      </c>
      <c r="G508" s="459">
        <f t="shared" si="21"/>
        <v>3387</v>
      </c>
      <c r="H508" s="445">
        <v>95</v>
      </c>
    </row>
    <row r="509" spans="1:8" x14ac:dyDescent="0.2">
      <c r="A509" s="642">
        <v>525</v>
      </c>
      <c r="B509" s="442"/>
      <c r="C509" s="643">
        <f t="shared" si="23"/>
        <v>68.760000000000005</v>
      </c>
      <c r="D509" s="644"/>
      <c r="E509" s="445">
        <v>19400</v>
      </c>
      <c r="F509" s="444">
        <f t="shared" si="22"/>
        <v>4700</v>
      </c>
      <c r="G509" s="459">
        <f t="shared" si="21"/>
        <v>3386</v>
      </c>
      <c r="H509" s="445">
        <v>95</v>
      </c>
    </row>
    <row r="510" spans="1:8" x14ac:dyDescent="0.2">
      <c r="A510" s="642">
        <v>526</v>
      </c>
      <c r="B510" s="442"/>
      <c r="C510" s="643">
        <f t="shared" si="23"/>
        <v>68.790000000000006</v>
      </c>
      <c r="D510" s="644"/>
      <c r="E510" s="445">
        <v>19400</v>
      </c>
      <c r="F510" s="444">
        <f t="shared" si="22"/>
        <v>4698</v>
      </c>
      <c r="G510" s="459">
        <f t="shared" si="21"/>
        <v>3384</v>
      </c>
      <c r="H510" s="445">
        <v>95</v>
      </c>
    </row>
    <row r="511" spans="1:8" x14ac:dyDescent="0.2">
      <c r="A511" s="642">
        <v>527</v>
      </c>
      <c r="B511" s="442"/>
      <c r="C511" s="643">
        <f t="shared" si="23"/>
        <v>68.819999999999993</v>
      </c>
      <c r="D511" s="644"/>
      <c r="E511" s="445">
        <v>19400</v>
      </c>
      <c r="F511" s="444">
        <f t="shared" si="22"/>
        <v>4696</v>
      </c>
      <c r="G511" s="459">
        <f t="shared" si="21"/>
        <v>3383</v>
      </c>
      <c r="H511" s="445">
        <v>95</v>
      </c>
    </row>
    <row r="512" spans="1:8" x14ac:dyDescent="0.2">
      <c r="A512" s="642">
        <v>528</v>
      </c>
      <c r="B512" s="442"/>
      <c r="C512" s="643">
        <f t="shared" si="23"/>
        <v>68.849999999999994</v>
      </c>
      <c r="D512" s="644"/>
      <c r="E512" s="445">
        <v>19400</v>
      </c>
      <c r="F512" s="444">
        <f t="shared" si="22"/>
        <v>4694</v>
      </c>
      <c r="G512" s="459">
        <f t="shared" si="21"/>
        <v>3381</v>
      </c>
      <c r="H512" s="445">
        <v>95</v>
      </c>
    </row>
    <row r="513" spans="1:8" x14ac:dyDescent="0.2">
      <c r="A513" s="642">
        <v>529</v>
      </c>
      <c r="B513" s="442"/>
      <c r="C513" s="643">
        <f t="shared" si="23"/>
        <v>68.87</v>
      </c>
      <c r="D513" s="644"/>
      <c r="E513" s="445">
        <v>19400</v>
      </c>
      <c r="F513" s="444">
        <f t="shared" si="22"/>
        <v>4692</v>
      </c>
      <c r="G513" s="459">
        <f t="shared" si="21"/>
        <v>3380</v>
      </c>
      <c r="H513" s="445">
        <v>95</v>
      </c>
    </row>
    <row r="514" spans="1:8" x14ac:dyDescent="0.2">
      <c r="A514" s="642">
        <v>530</v>
      </c>
      <c r="B514" s="442"/>
      <c r="C514" s="643">
        <f t="shared" si="23"/>
        <v>68.900000000000006</v>
      </c>
      <c r="D514" s="644"/>
      <c r="E514" s="445">
        <v>19400</v>
      </c>
      <c r="F514" s="444">
        <f t="shared" si="22"/>
        <v>4690</v>
      </c>
      <c r="G514" s="459">
        <f t="shared" si="21"/>
        <v>3379</v>
      </c>
      <c r="H514" s="445">
        <v>95</v>
      </c>
    </row>
    <row r="515" spans="1:8" x14ac:dyDescent="0.2">
      <c r="A515" s="642">
        <v>531</v>
      </c>
      <c r="B515" s="442"/>
      <c r="C515" s="643">
        <f t="shared" si="23"/>
        <v>68.930000000000007</v>
      </c>
      <c r="D515" s="644"/>
      <c r="E515" s="445">
        <v>19400</v>
      </c>
      <c r="F515" s="444">
        <f t="shared" si="22"/>
        <v>4688</v>
      </c>
      <c r="G515" s="459">
        <f t="shared" si="21"/>
        <v>3377</v>
      </c>
      <c r="H515" s="445">
        <v>95</v>
      </c>
    </row>
    <row r="516" spans="1:8" x14ac:dyDescent="0.2">
      <c r="A516" s="642">
        <v>532</v>
      </c>
      <c r="B516" s="442"/>
      <c r="C516" s="643">
        <f t="shared" si="23"/>
        <v>68.959999999999994</v>
      </c>
      <c r="D516" s="644"/>
      <c r="E516" s="445">
        <v>19400</v>
      </c>
      <c r="F516" s="444">
        <f t="shared" si="22"/>
        <v>4686</v>
      </c>
      <c r="G516" s="459">
        <f t="shared" si="21"/>
        <v>3376</v>
      </c>
      <c r="H516" s="445">
        <v>95</v>
      </c>
    </row>
    <row r="517" spans="1:8" x14ac:dyDescent="0.2">
      <c r="A517" s="642">
        <v>533</v>
      </c>
      <c r="B517" s="442"/>
      <c r="C517" s="643">
        <f t="shared" si="23"/>
        <v>68.98</v>
      </c>
      <c r="D517" s="644"/>
      <c r="E517" s="445">
        <v>19400</v>
      </c>
      <c r="F517" s="444">
        <f t="shared" si="22"/>
        <v>4685</v>
      </c>
      <c r="G517" s="459">
        <f t="shared" si="21"/>
        <v>3375</v>
      </c>
      <c r="H517" s="445">
        <v>95</v>
      </c>
    </row>
    <row r="518" spans="1:8" x14ac:dyDescent="0.2">
      <c r="A518" s="642">
        <v>534</v>
      </c>
      <c r="B518" s="442"/>
      <c r="C518" s="643">
        <f t="shared" si="23"/>
        <v>69.010000000000005</v>
      </c>
      <c r="D518" s="644"/>
      <c r="E518" s="445">
        <v>19400</v>
      </c>
      <c r="F518" s="444">
        <f t="shared" si="22"/>
        <v>4683</v>
      </c>
      <c r="G518" s="459">
        <f t="shared" si="21"/>
        <v>3373</v>
      </c>
      <c r="H518" s="445">
        <v>95</v>
      </c>
    </row>
    <row r="519" spans="1:8" x14ac:dyDescent="0.2">
      <c r="A519" s="642">
        <v>535</v>
      </c>
      <c r="B519" s="442"/>
      <c r="C519" s="643">
        <f t="shared" si="23"/>
        <v>69.040000000000006</v>
      </c>
      <c r="D519" s="644"/>
      <c r="E519" s="445">
        <v>19400</v>
      </c>
      <c r="F519" s="444">
        <f t="shared" si="22"/>
        <v>4681</v>
      </c>
      <c r="G519" s="459">
        <f t="shared" si="21"/>
        <v>3372</v>
      </c>
      <c r="H519" s="445">
        <v>95</v>
      </c>
    </row>
    <row r="520" spans="1:8" x14ac:dyDescent="0.2">
      <c r="A520" s="642">
        <v>536</v>
      </c>
      <c r="B520" s="442"/>
      <c r="C520" s="643">
        <f t="shared" si="23"/>
        <v>69.06</v>
      </c>
      <c r="D520" s="644"/>
      <c r="E520" s="445">
        <v>19400</v>
      </c>
      <c r="F520" s="444">
        <f t="shared" si="22"/>
        <v>4680</v>
      </c>
      <c r="G520" s="459">
        <f t="shared" si="21"/>
        <v>3371</v>
      </c>
      <c r="H520" s="445">
        <v>95</v>
      </c>
    </row>
    <row r="521" spans="1:8" x14ac:dyDescent="0.2">
      <c r="A521" s="642">
        <v>537</v>
      </c>
      <c r="B521" s="442"/>
      <c r="C521" s="643">
        <f t="shared" si="23"/>
        <v>69.09</v>
      </c>
      <c r="D521" s="644"/>
      <c r="E521" s="445">
        <v>19400</v>
      </c>
      <c r="F521" s="444">
        <f t="shared" si="22"/>
        <v>4678</v>
      </c>
      <c r="G521" s="459">
        <f t="shared" si="21"/>
        <v>3370</v>
      </c>
      <c r="H521" s="445">
        <v>95</v>
      </c>
    </row>
    <row r="522" spans="1:8" x14ac:dyDescent="0.2">
      <c r="A522" s="642">
        <v>538</v>
      </c>
      <c r="B522" s="442"/>
      <c r="C522" s="643">
        <f t="shared" si="23"/>
        <v>69.12</v>
      </c>
      <c r="D522" s="644"/>
      <c r="E522" s="445">
        <v>19400</v>
      </c>
      <c r="F522" s="444">
        <f t="shared" si="22"/>
        <v>4676</v>
      </c>
      <c r="G522" s="459">
        <f t="shared" si="21"/>
        <v>3368</v>
      </c>
      <c r="H522" s="445">
        <v>95</v>
      </c>
    </row>
    <row r="523" spans="1:8" x14ac:dyDescent="0.2">
      <c r="A523" s="642">
        <v>539</v>
      </c>
      <c r="B523" s="442"/>
      <c r="C523" s="643">
        <f t="shared" si="23"/>
        <v>69.14</v>
      </c>
      <c r="D523" s="644"/>
      <c r="E523" s="445">
        <v>19400</v>
      </c>
      <c r="F523" s="444">
        <f t="shared" si="22"/>
        <v>4674</v>
      </c>
      <c r="G523" s="459">
        <f t="shared" si="21"/>
        <v>3367</v>
      </c>
      <c r="H523" s="445">
        <v>95</v>
      </c>
    </row>
    <row r="524" spans="1:8" x14ac:dyDescent="0.2">
      <c r="A524" s="642">
        <v>540</v>
      </c>
      <c r="B524" s="442"/>
      <c r="C524" s="643">
        <f t="shared" si="23"/>
        <v>69.17</v>
      </c>
      <c r="D524" s="644"/>
      <c r="E524" s="445">
        <v>19400</v>
      </c>
      <c r="F524" s="444">
        <f t="shared" si="22"/>
        <v>4672</v>
      </c>
      <c r="G524" s="459">
        <f t="shared" si="21"/>
        <v>3366</v>
      </c>
      <c r="H524" s="445">
        <v>95</v>
      </c>
    </row>
    <row r="525" spans="1:8" x14ac:dyDescent="0.2">
      <c r="A525" s="642">
        <v>541</v>
      </c>
      <c r="B525" s="442"/>
      <c r="C525" s="643">
        <f t="shared" si="23"/>
        <v>69.2</v>
      </c>
      <c r="D525" s="644"/>
      <c r="E525" s="445">
        <v>19400</v>
      </c>
      <c r="F525" s="444">
        <f t="shared" si="22"/>
        <v>4670</v>
      </c>
      <c r="G525" s="459">
        <f t="shared" ref="G525:G588" si="24">ROUND(12*(1/C525*E525),0)</f>
        <v>3364</v>
      </c>
      <c r="H525" s="445">
        <v>95</v>
      </c>
    </row>
    <row r="526" spans="1:8" x14ac:dyDescent="0.2">
      <c r="A526" s="642">
        <v>542</v>
      </c>
      <c r="B526" s="442"/>
      <c r="C526" s="643">
        <f t="shared" si="23"/>
        <v>69.23</v>
      </c>
      <c r="D526" s="644"/>
      <c r="E526" s="445">
        <v>19400</v>
      </c>
      <c r="F526" s="444">
        <f t="shared" ref="F526:F589" si="25">ROUND(12*1.36*(1/C526*E526)+H526,0)</f>
        <v>4668</v>
      </c>
      <c r="G526" s="459">
        <f t="shared" si="24"/>
        <v>3363</v>
      </c>
      <c r="H526" s="445">
        <v>95</v>
      </c>
    </row>
    <row r="527" spans="1:8" x14ac:dyDescent="0.2">
      <c r="A527" s="642">
        <v>543</v>
      </c>
      <c r="B527" s="442"/>
      <c r="C527" s="643">
        <f t="shared" ref="C527:C590" si="26">ROUND(10.899*LN(A527)+A527/150-3,2)</f>
        <v>69.25</v>
      </c>
      <c r="D527" s="644"/>
      <c r="E527" s="445">
        <v>19400</v>
      </c>
      <c r="F527" s="444">
        <f t="shared" si="25"/>
        <v>4667</v>
      </c>
      <c r="G527" s="459">
        <f t="shared" si="24"/>
        <v>3362</v>
      </c>
      <c r="H527" s="445">
        <v>95</v>
      </c>
    </row>
    <row r="528" spans="1:8" x14ac:dyDescent="0.2">
      <c r="A528" s="642">
        <v>544</v>
      </c>
      <c r="B528" s="442"/>
      <c r="C528" s="643">
        <f t="shared" si="26"/>
        <v>69.28</v>
      </c>
      <c r="D528" s="644"/>
      <c r="E528" s="445">
        <v>19400</v>
      </c>
      <c r="F528" s="444">
        <f t="shared" si="25"/>
        <v>4665</v>
      </c>
      <c r="G528" s="459">
        <f t="shared" si="24"/>
        <v>3360</v>
      </c>
      <c r="H528" s="445">
        <v>95</v>
      </c>
    </row>
    <row r="529" spans="1:8" x14ac:dyDescent="0.2">
      <c r="A529" s="642">
        <v>545</v>
      </c>
      <c r="B529" s="442"/>
      <c r="C529" s="643">
        <f t="shared" si="26"/>
        <v>69.31</v>
      </c>
      <c r="D529" s="644"/>
      <c r="E529" s="445">
        <v>19400</v>
      </c>
      <c r="F529" s="444">
        <f t="shared" si="25"/>
        <v>4663</v>
      </c>
      <c r="G529" s="459">
        <f t="shared" si="24"/>
        <v>3359</v>
      </c>
      <c r="H529" s="445">
        <v>95</v>
      </c>
    </row>
    <row r="530" spans="1:8" x14ac:dyDescent="0.2">
      <c r="A530" s="642">
        <v>546</v>
      </c>
      <c r="B530" s="442"/>
      <c r="C530" s="643">
        <f t="shared" si="26"/>
        <v>69.33</v>
      </c>
      <c r="D530" s="644"/>
      <c r="E530" s="445">
        <v>19400</v>
      </c>
      <c r="F530" s="444">
        <f t="shared" si="25"/>
        <v>4662</v>
      </c>
      <c r="G530" s="459">
        <f t="shared" si="24"/>
        <v>3358</v>
      </c>
      <c r="H530" s="445">
        <v>95</v>
      </c>
    </row>
    <row r="531" spans="1:8" x14ac:dyDescent="0.2">
      <c r="A531" s="642">
        <v>547</v>
      </c>
      <c r="B531" s="442"/>
      <c r="C531" s="643">
        <f t="shared" si="26"/>
        <v>69.36</v>
      </c>
      <c r="D531" s="644"/>
      <c r="E531" s="445">
        <v>19400</v>
      </c>
      <c r="F531" s="444">
        <f t="shared" si="25"/>
        <v>4660</v>
      </c>
      <c r="G531" s="459">
        <f t="shared" si="24"/>
        <v>3356</v>
      </c>
      <c r="H531" s="445">
        <v>95</v>
      </c>
    </row>
    <row r="532" spans="1:8" x14ac:dyDescent="0.2">
      <c r="A532" s="642">
        <v>548</v>
      </c>
      <c r="B532" s="442"/>
      <c r="C532" s="643">
        <f t="shared" si="26"/>
        <v>69.39</v>
      </c>
      <c r="D532" s="644"/>
      <c r="E532" s="445">
        <v>19400</v>
      </c>
      <c r="F532" s="444">
        <f t="shared" si="25"/>
        <v>4658</v>
      </c>
      <c r="G532" s="459">
        <f t="shared" si="24"/>
        <v>3355</v>
      </c>
      <c r="H532" s="445">
        <v>95</v>
      </c>
    </row>
    <row r="533" spans="1:8" x14ac:dyDescent="0.2">
      <c r="A533" s="642">
        <v>549</v>
      </c>
      <c r="B533" s="442"/>
      <c r="C533" s="643">
        <f t="shared" si="26"/>
        <v>69.41</v>
      </c>
      <c r="D533" s="644"/>
      <c r="E533" s="445">
        <v>19400</v>
      </c>
      <c r="F533" s="444">
        <f t="shared" si="25"/>
        <v>4656</v>
      </c>
      <c r="G533" s="459">
        <f t="shared" si="24"/>
        <v>3354</v>
      </c>
      <c r="H533" s="445">
        <v>95</v>
      </c>
    </row>
    <row r="534" spans="1:8" x14ac:dyDescent="0.2">
      <c r="A534" s="642">
        <v>550</v>
      </c>
      <c r="B534" s="442"/>
      <c r="C534" s="643">
        <f t="shared" si="26"/>
        <v>69.44</v>
      </c>
      <c r="D534" s="644"/>
      <c r="E534" s="445">
        <v>19400</v>
      </c>
      <c r="F534" s="444">
        <f t="shared" si="25"/>
        <v>4654</v>
      </c>
      <c r="G534" s="459">
        <f t="shared" si="24"/>
        <v>3353</v>
      </c>
      <c r="H534" s="445">
        <v>95</v>
      </c>
    </row>
    <row r="535" spans="1:8" x14ac:dyDescent="0.2">
      <c r="A535" s="642">
        <v>551</v>
      </c>
      <c r="B535" s="442"/>
      <c r="C535" s="643">
        <f t="shared" si="26"/>
        <v>69.459999999999994</v>
      </c>
      <c r="D535" s="644"/>
      <c r="E535" s="445">
        <v>19400</v>
      </c>
      <c r="F535" s="444">
        <f t="shared" si="25"/>
        <v>4653</v>
      </c>
      <c r="G535" s="459">
        <f t="shared" si="24"/>
        <v>3352</v>
      </c>
      <c r="H535" s="445">
        <v>95</v>
      </c>
    </row>
    <row r="536" spans="1:8" x14ac:dyDescent="0.2">
      <c r="A536" s="642">
        <v>552</v>
      </c>
      <c r="B536" s="442"/>
      <c r="C536" s="643">
        <f t="shared" si="26"/>
        <v>69.489999999999995</v>
      </c>
      <c r="D536" s="644"/>
      <c r="E536" s="445">
        <v>19400</v>
      </c>
      <c r="F536" s="444">
        <f t="shared" si="25"/>
        <v>4651</v>
      </c>
      <c r="G536" s="459">
        <f t="shared" si="24"/>
        <v>3350</v>
      </c>
      <c r="H536" s="445">
        <v>95</v>
      </c>
    </row>
    <row r="537" spans="1:8" x14ac:dyDescent="0.2">
      <c r="A537" s="642">
        <v>553</v>
      </c>
      <c r="B537" s="442"/>
      <c r="C537" s="643">
        <f t="shared" si="26"/>
        <v>69.52</v>
      </c>
      <c r="D537" s="644"/>
      <c r="E537" s="445">
        <v>19400</v>
      </c>
      <c r="F537" s="444">
        <f t="shared" si="25"/>
        <v>4649</v>
      </c>
      <c r="G537" s="459">
        <f t="shared" si="24"/>
        <v>3349</v>
      </c>
      <c r="H537" s="445">
        <v>95</v>
      </c>
    </row>
    <row r="538" spans="1:8" x14ac:dyDescent="0.2">
      <c r="A538" s="642">
        <v>554</v>
      </c>
      <c r="B538" s="442"/>
      <c r="C538" s="643">
        <f t="shared" si="26"/>
        <v>69.540000000000006</v>
      </c>
      <c r="D538" s="644"/>
      <c r="E538" s="445">
        <v>19400</v>
      </c>
      <c r="F538" s="444">
        <f t="shared" si="25"/>
        <v>4648</v>
      </c>
      <c r="G538" s="459">
        <f t="shared" si="24"/>
        <v>3348</v>
      </c>
      <c r="H538" s="445">
        <v>95</v>
      </c>
    </row>
    <row r="539" spans="1:8" x14ac:dyDescent="0.2">
      <c r="A539" s="642">
        <v>555</v>
      </c>
      <c r="B539" s="442"/>
      <c r="C539" s="643">
        <f t="shared" si="26"/>
        <v>69.569999999999993</v>
      </c>
      <c r="D539" s="644"/>
      <c r="E539" s="445">
        <v>19400</v>
      </c>
      <c r="F539" s="444">
        <f t="shared" si="25"/>
        <v>4646</v>
      </c>
      <c r="G539" s="459">
        <f t="shared" si="24"/>
        <v>3346</v>
      </c>
      <c r="H539" s="445">
        <v>95</v>
      </c>
    </row>
    <row r="540" spans="1:8" x14ac:dyDescent="0.2">
      <c r="A540" s="642">
        <v>556</v>
      </c>
      <c r="B540" s="442"/>
      <c r="C540" s="643">
        <f t="shared" si="26"/>
        <v>69.599999999999994</v>
      </c>
      <c r="D540" s="644"/>
      <c r="E540" s="445">
        <v>19400</v>
      </c>
      <c r="F540" s="444">
        <f t="shared" si="25"/>
        <v>4644</v>
      </c>
      <c r="G540" s="459">
        <f t="shared" si="24"/>
        <v>3345</v>
      </c>
      <c r="H540" s="445">
        <v>95</v>
      </c>
    </row>
    <row r="541" spans="1:8" x14ac:dyDescent="0.2">
      <c r="A541" s="642">
        <v>557</v>
      </c>
      <c r="B541" s="442"/>
      <c r="C541" s="643">
        <f t="shared" si="26"/>
        <v>69.62</v>
      </c>
      <c r="D541" s="644"/>
      <c r="E541" s="445">
        <v>19400</v>
      </c>
      <c r="F541" s="444">
        <f t="shared" si="25"/>
        <v>4643</v>
      </c>
      <c r="G541" s="459">
        <f t="shared" si="24"/>
        <v>3344</v>
      </c>
      <c r="H541" s="445">
        <v>95</v>
      </c>
    </row>
    <row r="542" spans="1:8" x14ac:dyDescent="0.2">
      <c r="A542" s="642">
        <v>558</v>
      </c>
      <c r="B542" s="442"/>
      <c r="C542" s="643">
        <f t="shared" si="26"/>
        <v>69.650000000000006</v>
      </c>
      <c r="D542" s="644"/>
      <c r="E542" s="445">
        <v>19400</v>
      </c>
      <c r="F542" s="444">
        <f t="shared" si="25"/>
        <v>4641</v>
      </c>
      <c r="G542" s="459">
        <f t="shared" si="24"/>
        <v>3342</v>
      </c>
      <c r="H542" s="445">
        <v>95</v>
      </c>
    </row>
    <row r="543" spans="1:8" x14ac:dyDescent="0.2">
      <c r="A543" s="642">
        <v>559</v>
      </c>
      <c r="B543" s="442"/>
      <c r="C543" s="643">
        <f t="shared" si="26"/>
        <v>69.680000000000007</v>
      </c>
      <c r="D543" s="644"/>
      <c r="E543" s="445">
        <v>19400</v>
      </c>
      <c r="F543" s="444">
        <f t="shared" si="25"/>
        <v>4639</v>
      </c>
      <c r="G543" s="459">
        <f t="shared" si="24"/>
        <v>3341</v>
      </c>
      <c r="H543" s="445">
        <v>95</v>
      </c>
    </row>
    <row r="544" spans="1:8" x14ac:dyDescent="0.2">
      <c r="A544" s="642">
        <v>560</v>
      </c>
      <c r="B544" s="442"/>
      <c r="C544" s="643">
        <f t="shared" si="26"/>
        <v>69.7</v>
      </c>
      <c r="D544" s="644"/>
      <c r="E544" s="445">
        <v>19400</v>
      </c>
      <c r="F544" s="444">
        <f t="shared" si="25"/>
        <v>4637</v>
      </c>
      <c r="G544" s="459">
        <f t="shared" si="24"/>
        <v>3340</v>
      </c>
      <c r="H544" s="445">
        <v>95</v>
      </c>
    </row>
    <row r="545" spans="1:8" x14ac:dyDescent="0.2">
      <c r="A545" s="642">
        <v>561</v>
      </c>
      <c r="B545" s="442"/>
      <c r="C545" s="643">
        <f t="shared" si="26"/>
        <v>69.73</v>
      </c>
      <c r="D545" s="644"/>
      <c r="E545" s="445">
        <v>19400</v>
      </c>
      <c r="F545" s="444">
        <f t="shared" si="25"/>
        <v>4635</v>
      </c>
      <c r="G545" s="459">
        <f t="shared" si="24"/>
        <v>3339</v>
      </c>
      <c r="H545" s="445">
        <v>95</v>
      </c>
    </row>
    <row r="546" spans="1:8" x14ac:dyDescent="0.2">
      <c r="A546" s="642">
        <v>562</v>
      </c>
      <c r="B546" s="442"/>
      <c r="C546" s="643">
        <f t="shared" si="26"/>
        <v>69.75</v>
      </c>
      <c r="D546" s="644"/>
      <c r="E546" s="445">
        <v>19400</v>
      </c>
      <c r="F546" s="444">
        <f t="shared" si="25"/>
        <v>4634</v>
      </c>
      <c r="G546" s="459">
        <f t="shared" si="24"/>
        <v>3338</v>
      </c>
      <c r="H546" s="445">
        <v>95</v>
      </c>
    </row>
    <row r="547" spans="1:8" x14ac:dyDescent="0.2">
      <c r="A547" s="642">
        <v>563</v>
      </c>
      <c r="B547" s="442"/>
      <c r="C547" s="643">
        <f t="shared" si="26"/>
        <v>69.78</v>
      </c>
      <c r="D547" s="644"/>
      <c r="E547" s="445">
        <v>19400</v>
      </c>
      <c r="F547" s="444">
        <f t="shared" si="25"/>
        <v>4632</v>
      </c>
      <c r="G547" s="459">
        <f t="shared" si="24"/>
        <v>3336</v>
      </c>
      <c r="H547" s="445">
        <v>95</v>
      </c>
    </row>
    <row r="548" spans="1:8" x14ac:dyDescent="0.2">
      <c r="A548" s="642">
        <v>564</v>
      </c>
      <c r="B548" s="442"/>
      <c r="C548" s="643">
        <f t="shared" si="26"/>
        <v>69.81</v>
      </c>
      <c r="D548" s="644"/>
      <c r="E548" s="445">
        <v>19400</v>
      </c>
      <c r="F548" s="444">
        <f t="shared" si="25"/>
        <v>4630</v>
      </c>
      <c r="G548" s="459">
        <f t="shared" si="24"/>
        <v>3335</v>
      </c>
      <c r="H548" s="445">
        <v>95</v>
      </c>
    </row>
    <row r="549" spans="1:8" x14ac:dyDescent="0.2">
      <c r="A549" s="642">
        <v>565</v>
      </c>
      <c r="B549" s="442"/>
      <c r="C549" s="643">
        <f t="shared" si="26"/>
        <v>69.83</v>
      </c>
      <c r="D549" s="644"/>
      <c r="E549" s="445">
        <v>19400</v>
      </c>
      <c r="F549" s="444">
        <f t="shared" si="25"/>
        <v>4629</v>
      </c>
      <c r="G549" s="459">
        <f t="shared" si="24"/>
        <v>3334</v>
      </c>
      <c r="H549" s="445">
        <v>95</v>
      </c>
    </row>
    <row r="550" spans="1:8" x14ac:dyDescent="0.2">
      <c r="A550" s="642">
        <v>566</v>
      </c>
      <c r="B550" s="442"/>
      <c r="C550" s="643">
        <f t="shared" si="26"/>
        <v>69.86</v>
      </c>
      <c r="D550" s="644"/>
      <c r="E550" s="445">
        <v>19400</v>
      </c>
      <c r="F550" s="444">
        <f t="shared" si="25"/>
        <v>4627</v>
      </c>
      <c r="G550" s="459">
        <f t="shared" si="24"/>
        <v>3332</v>
      </c>
      <c r="H550" s="445">
        <v>95</v>
      </c>
    </row>
    <row r="551" spans="1:8" x14ac:dyDescent="0.2">
      <c r="A551" s="642">
        <v>567</v>
      </c>
      <c r="B551" s="442"/>
      <c r="C551" s="643">
        <f t="shared" si="26"/>
        <v>69.88</v>
      </c>
      <c r="D551" s="644"/>
      <c r="E551" s="445">
        <v>19400</v>
      </c>
      <c r="F551" s="444">
        <f t="shared" si="25"/>
        <v>4626</v>
      </c>
      <c r="G551" s="459">
        <f t="shared" si="24"/>
        <v>3331</v>
      </c>
      <c r="H551" s="445">
        <v>95</v>
      </c>
    </row>
    <row r="552" spans="1:8" x14ac:dyDescent="0.2">
      <c r="A552" s="642">
        <v>568</v>
      </c>
      <c r="B552" s="442"/>
      <c r="C552" s="643">
        <f t="shared" si="26"/>
        <v>69.91</v>
      </c>
      <c r="D552" s="644"/>
      <c r="E552" s="445">
        <v>19400</v>
      </c>
      <c r="F552" s="444">
        <f t="shared" si="25"/>
        <v>4624</v>
      </c>
      <c r="G552" s="459">
        <f t="shared" si="24"/>
        <v>3330</v>
      </c>
      <c r="H552" s="445">
        <v>95</v>
      </c>
    </row>
    <row r="553" spans="1:8" x14ac:dyDescent="0.2">
      <c r="A553" s="642">
        <v>569</v>
      </c>
      <c r="B553" s="442"/>
      <c r="C553" s="643">
        <f t="shared" si="26"/>
        <v>69.94</v>
      </c>
      <c r="D553" s="644"/>
      <c r="E553" s="445">
        <v>19400</v>
      </c>
      <c r="F553" s="444">
        <f t="shared" si="25"/>
        <v>4622</v>
      </c>
      <c r="G553" s="459">
        <f t="shared" si="24"/>
        <v>3329</v>
      </c>
      <c r="H553" s="445">
        <v>95</v>
      </c>
    </row>
    <row r="554" spans="1:8" x14ac:dyDescent="0.2">
      <c r="A554" s="642">
        <v>570</v>
      </c>
      <c r="B554" s="442"/>
      <c r="C554" s="643">
        <f t="shared" si="26"/>
        <v>69.959999999999994</v>
      </c>
      <c r="D554" s="644"/>
      <c r="E554" s="445">
        <v>19400</v>
      </c>
      <c r="F554" s="444">
        <f t="shared" si="25"/>
        <v>4621</v>
      </c>
      <c r="G554" s="459">
        <f t="shared" si="24"/>
        <v>3328</v>
      </c>
      <c r="H554" s="445">
        <v>95</v>
      </c>
    </row>
    <row r="555" spans="1:8" x14ac:dyDescent="0.2">
      <c r="A555" s="642">
        <v>571</v>
      </c>
      <c r="B555" s="442"/>
      <c r="C555" s="643">
        <f t="shared" si="26"/>
        <v>69.989999999999995</v>
      </c>
      <c r="D555" s="644"/>
      <c r="E555" s="445">
        <v>19400</v>
      </c>
      <c r="F555" s="444">
        <f t="shared" si="25"/>
        <v>4619</v>
      </c>
      <c r="G555" s="459">
        <f t="shared" si="24"/>
        <v>3326</v>
      </c>
      <c r="H555" s="445">
        <v>95</v>
      </c>
    </row>
    <row r="556" spans="1:8" x14ac:dyDescent="0.2">
      <c r="A556" s="642">
        <v>572</v>
      </c>
      <c r="B556" s="442"/>
      <c r="C556" s="643">
        <f t="shared" si="26"/>
        <v>70.010000000000005</v>
      </c>
      <c r="D556" s="644"/>
      <c r="E556" s="445">
        <v>19400</v>
      </c>
      <c r="F556" s="444">
        <f t="shared" si="25"/>
        <v>4617</v>
      </c>
      <c r="G556" s="459">
        <f t="shared" si="24"/>
        <v>3325</v>
      </c>
      <c r="H556" s="445">
        <v>95</v>
      </c>
    </row>
    <row r="557" spans="1:8" x14ac:dyDescent="0.2">
      <c r="A557" s="642">
        <v>573</v>
      </c>
      <c r="B557" s="442"/>
      <c r="C557" s="643">
        <f t="shared" si="26"/>
        <v>70.040000000000006</v>
      </c>
      <c r="D557" s="644"/>
      <c r="E557" s="445">
        <v>19400</v>
      </c>
      <c r="F557" s="444">
        <f t="shared" si="25"/>
        <v>4615</v>
      </c>
      <c r="G557" s="459">
        <f t="shared" si="24"/>
        <v>3324</v>
      </c>
      <c r="H557" s="445">
        <v>95</v>
      </c>
    </row>
    <row r="558" spans="1:8" x14ac:dyDescent="0.2">
      <c r="A558" s="642">
        <v>574</v>
      </c>
      <c r="B558" s="442"/>
      <c r="C558" s="643">
        <f t="shared" si="26"/>
        <v>70.06</v>
      </c>
      <c r="D558" s="644"/>
      <c r="E558" s="445">
        <v>19400</v>
      </c>
      <c r="F558" s="444">
        <f t="shared" si="25"/>
        <v>4614</v>
      </c>
      <c r="G558" s="459">
        <f t="shared" si="24"/>
        <v>3323</v>
      </c>
      <c r="H558" s="445">
        <v>95</v>
      </c>
    </row>
    <row r="559" spans="1:8" x14ac:dyDescent="0.2">
      <c r="A559" s="642">
        <v>575</v>
      </c>
      <c r="B559" s="442"/>
      <c r="C559" s="643">
        <f t="shared" si="26"/>
        <v>70.09</v>
      </c>
      <c r="D559" s="644"/>
      <c r="E559" s="445">
        <v>19400</v>
      </c>
      <c r="F559" s="444">
        <f t="shared" si="25"/>
        <v>4612</v>
      </c>
      <c r="G559" s="459">
        <f t="shared" si="24"/>
        <v>3321</v>
      </c>
      <c r="H559" s="445">
        <v>95</v>
      </c>
    </row>
    <row r="560" spans="1:8" x14ac:dyDescent="0.2">
      <c r="A560" s="642">
        <v>576</v>
      </c>
      <c r="B560" s="442"/>
      <c r="C560" s="643">
        <f t="shared" si="26"/>
        <v>70.12</v>
      </c>
      <c r="D560" s="644"/>
      <c r="E560" s="445">
        <v>19400</v>
      </c>
      <c r="F560" s="444">
        <f t="shared" si="25"/>
        <v>4610</v>
      </c>
      <c r="G560" s="459">
        <f t="shared" si="24"/>
        <v>3320</v>
      </c>
      <c r="H560" s="445">
        <v>95</v>
      </c>
    </row>
    <row r="561" spans="1:8" x14ac:dyDescent="0.2">
      <c r="A561" s="642">
        <v>577</v>
      </c>
      <c r="B561" s="442"/>
      <c r="C561" s="643">
        <f t="shared" si="26"/>
        <v>70.14</v>
      </c>
      <c r="D561" s="644"/>
      <c r="E561" s="445">
        <v>19400</v>
      </c>
      <c r="F561" s="444">
        <f t="shared" si="25"/>
        <v>4609</v>
      </c>
      <c r="G561" s="459">
        <f t="shared" si="24"/>
        <v>3319</v>
      </c>
      <c r="H561" s="445">
        <v>95</v>
      </c>
    </row>
    <row r="562" spans="1:8" x14ac:dyDescent="0.2">
      <c r="A562" s="642">
        <v>578</v>
      </c>
      <c r="B562" s="442"/>
      <c r="C562" s="643">
        <f t="shared" si="26"/>
        <v>70.17</v>
      </c>
      <c r="D562" s="644"/>
      <c r="E562" s="445">
        <v>19400</v>
      </c>
      <c r="F562" s="444">
        <f t="shared" si="25"/>
        <v>4607</v>
      </c>
      <c r="G562" s="459">
        <f t="shared" si="24"/>
        <v>3318</v>
      </c>
      <c r="H562" s="445">
        <v>95</v>
      </c>
    </row>
    <row r="563" spans="1:8" x14ac:dyDescent="0.2">
      <c r="A563" s="642">
        <v>579</v>
      </c>
      <c r="B563" s="442"/>
      <c r="C563" s="643">
        <f t="shared" si="26"/>
        <v>70.19</v>
      </c>
      <c r="D563" s="644"/>
      <c r="E563" s="445">
        <v>19400</v>
      </c>
      <c r="F563" s="444">
        <f t="shared" si="25"/>
        <v>4606</v>
      </c>
      <c r="G563" s="459">
        <f t="shared" si="24"/>
        <v>3317</v>
      </c>
      <c r="H563" s="445">
        <v>95</v>
      </c>
    </row>
    <row r="564" spans="1:8" x14ac:dyDescent="0.2">
      <c r="A564" s="642">
        <v>580</v>
      </c>
      <c r="B564" s="442"/>
      <c r="C564" s="643">
        <f t="shared" si="26"/>
        <v>70.22</v>
      </c>
      <c r="D564" s="644"/>
      <c r="E564" s="445">
        <v>19400</v>
      </c>
      <c r="F564" s="444">
        <f t="shared" si="25"/>
        <v>4604</v>
      </c>
      <c r="G564" s="459">
        <f t="shared" si="24"/>
        <v>3315</v>
      </c>
      <c r="H564" s="445">
        <v>95</v>
      </c>
    </row>
    <row r="565" spans="1:8" x14ac:dyDescent="0.2">
      <c r="A565" s="642">
        <v>581</v>
      </c>
      <c r="B565" s="442"/>
      <c r="C565" s="643">
        <f t="shared" si="26"/>
        <v>70.239999999999995</v>
      </c>
      <c r="D565" s="644"/>
      <c r="E565" s="445">
        <v>19400</v>
      </c>
      <c r="F565" s="444">
        <f t="shared" si="25"/>
        <v>4603</v>
      </c>
      <c r="G565" s="459">
        <f t="shared" si="24"/>
        <v>3314</v>
      </c>
      <c r="H565" s="445">
        <v>95</v>
      </c>
    </row>
    <row r="566" spans="1:8" x14ac:dyDescent="0.2">
      <c r="A566" s="642">
        <v>582</v>
      </c>
      <c r="B566" s="442"/>
      <c r="C566" s="643">
        <f t="shared" si="26"/>
        <v>70.27</v>
      </c>
      <c r="D566" s="644"/>
      <c r="E566" s="445">
        <v>19400</v>
      </c>
      <c r="F566" s="444">
        <f t="shared" si="25"/>
        <v>4601</v>
      </c>
      <c r="G566" s="459">
        <f t="shared" si="24"/>
        <v>3313</v>
      </c>
      <c r="H566" s="445">
        <v>95</v>
      </c>
    </row>
    <row r="567" spans="1:8" x14ac:dyDescent="0.2">
      <c r="A567" s="642">
        <v>583</v>
      </c>
      <c r="B567" s="442"/>
      <c r="C567" s="643">
        <f t="shared" si="26"/>
        <v>70.290000000000006</v>
      </c>
      <c r="D567" s="644"/>
      <c r="E567" s="445">
        <v>19400</v>
      </c>
      <c r="F567" s="444">
        <f t="shared" si="25"/>
        <v>4599</v>
      </c>
      <c r="G567" s="459">
        <f t="shared" si="24"/>
        <v>3312</v>
      </c>
      <c r="H567" s="445">
        <v>95</v>
      </c>
    </row>
    <row r="568" spans="1:8" x14ac:dyDescent="0.2">
      <c r="A568" s="642">
        <v>584</v>
      </c>
      <c r="B568" s="442"/>
      <c r="C568" s="643">
        <f t="shared" si="26"/>
        <v>70.319999999999993</v>
      </c>
      <c r="D568" s="644"/>
      <c r="E568" s="445">
        <v>19400</v>
      </c>
      <c r="F568" s="444">
        <f t="shared" si="25"/>
        <v>4597</v>
      </c>
      <c r="G568" s="459">
        <f t="shared" si="24"/>
        <v>3311</v>
      </c>
      <c r="H568" s="445">
        <v>95</v>
      </c>
    </row>
    <row r="569" spans="1:8" x14ac:dyDescent="0.2">
      <c r="A569" s="642">
        <v>585</v>
      </c>
      <c r="B569" s="442"/>
      <c r="C569" s="643">
        <f t="shared" si="26"/>
        <v>70.34</v>
      </c>
      <c r="D569" s="644"/>
      <c r="E569" s="445">
        <v>19400</v>
      </c>
      <c r="F569" s="444">
        <f t="shared" si="25"/>
        <v>4596</v>
      </c>
      <c r="G569" s="459">
        <f t="shared" si="24"/>
        <v>3310</v>
      </c>
      <c r="H569" s="445">
        <v>95</v>
      </c>
    </row>
    <row r="570" spans="1:8" x14ac:dyDescent="0.2">
      <c r="A570" s="642">
        <v>586</v>
      </c>
      <c r="B570" s="442"/>
      <c r="C570" s="643">
        <f t="shared" si="26"/>
        <v>70.37</v>
      </c>
      <c r="D570" s="644"/>
      <c r="E570" s="445">
        <v>19400</v>
      </c>
      <c r="F570" s="444">
        <f t="shared" si="25"/>
        <v>4594</v>
      </c>
      <c r="G570" s="459">
        <f t="shared" si="24"/>
        <v>3308</v>
      </c>
      <c r="H570" s="445">
        <v>95</v>
      </c>
    </row>
    <row r="571" spans="1:8" x14ac:dyDescent="0.2">
      <c r="A571" s="642">
        <v>587</v>
      </c>
      <c r="B571" s="442"/>
      <c r="C571" s="643">
        <f t="shared" si="26"/>
        <v>70.39</v>
      </c>
      <c r="D571" s="644"/>
      <c r="E571" s="445">
        <v>19400</v>
      </c>
      <c r="F571" s="444">
        <f t="shared" si="25"/>
        <v>4593</v>
      </c>
      <c r="G571" s="459">
        <f t="shared" si="24"/>
        <v>3307</v>
      </c>
      <c r="H571" s="445">
        <v>95</v>
      </c>
    </row>
    <row r="572" spans="1:8" x14ac:dyDescent="0.2">
      <c r="A572" s="642">
        <v>588</v>
      </c>
      <c r="B572" s="442"/>
      <c r="C572" s="643">
        <f t="shared" si="26"/>
        <v>70.42</v>
      </c>
      <c r="D572" s="644"/>
      <c r="E572" s="445">
        <v>19400</v>
      </c>
      <c r="F572" s="444">
        <f t="shared" si="25"/>
        <v>4591</v>
      </c>
      <c r="G572" s="459">
        <f t="shared" si="24"/>
        <v>3306</v>
      </c>
      <c r="H572" s="445">
        <v>95</v>
      </c>
    </row>
    <row r="573" spans="1:8" x14ac:dyDescent="0.2">
      <c r="A573" s="642">
        <v>589</v>
      </c>
      <c r="B573" s="442"/>
      <c r="C573" s="643">
        <f t="shared" si="26"/>
        <v>70.45</v>
      </c>
      <c r="D573" s="644"/>
      <c r="E573" s="445">
        <v>19400</v>
      </c>
      <c r="F573" s="444">
        <f t="shared" si="25"/>
        <v>4589</v>
      </c>
      <c r="G573" s="459">
        <f t="shared" si="24"/>
        <v>3304</v>
      </c>
      <c r="H573" s="445">
        <v>95</v>
      </c>
    </row>
    <row r="574" spans="1:8" x14ac:dyDescent="0.2">
      <c r="A574" s="642">
        <v>590</v>
      </c>
      <c r="B574" s="442"/>
      <c r="C574" s="643">
        <f t="shared" si="26"/>
        <v>70.47</v>
      </c>
      <c r="D574" s="644"/>
      <c r="E574" s="445">
        <v>19400</v>
      </c>
      <c r="F574" s="444">
        <f t="shared" si="25"/>
        <v>4588</v>
      </c>
      <c r="G574" s="459">
        <f t="shared" si="24"/>
        <v>3304</v>
      </c>
      <c r="H574" s="445">
        <v>95</v>
      </c>
    </row>
    <row r="575" spans="1:8" x14ac:dyDescent="0.2">
      <c r="A575" s="642">
        <v>591</v>
      </c>
      <c r="B575" s="442"/>
      <c r="C575" s="643">
        <f t="shared" si="26"/>
        <v>70.5</v>
      </c>
      <c r="D575" s="644"/>
      <c r="E575" s="445">
        <v>19400</v>
      </c>
      <c r="F575" s="444">
        <f t="shared" si="25"/>
        <v>4586</v>
      </c>
      <c r="G575" s="459">
        <f t="shared" si="24"/>
        <v>3302</v>
      </c>
      <c r="H575" s="445">
        <v>95</v>
      </c>
    </row>
    <row r="576" spans="1:8" x14ac:dyDescent="0.2">
      <c r="A576" s="642">
        <v>592</v>
      </c>
      <c r="B576" s="442"/>
      <c r="C576" s="643">
        <f t="shared" si="26"/>
        <v>70.52</v>
      </c>
      <c r="D576" s="644"/>
      <c r="E576" s="445">
        <v>19400</v>
      </c>
      <c r="F576" s="444">
        <f t="shared" si="25"/>
        <v>4585</v>
      </c>
      <c r="G576" s="459">
        <f t="shared" si="24"/>
        <v>3301</v>
      </c>
      <c r="H576" s="445">
        <v>95</v>
      </c>
    </row>
    <row r="577" spans="1:8" x14ac:dyDescent="0.2">
      <c r="A577" s="642">
        <v>593</v>
      </c>
      <c r="B577" s="442"/>
      <c r="C577" s="643">
        <f t="shared" si="26"/>
        <v>70.55</v>
      </c>
      <c r="D577" s="644"/>
      <c r="E577" s="445">
        <v>19400</v>
      </c>
      <c r="F577" s="444">
        <f t="shared" si="25"/>
        <v>4583</v>
      </c>
      <c r="G577" s="459">
        <f t="shared" si="24"/>
        <v>3300</v>
      </c>
      <c r="H577" s="445">
        <v>95</v>
      </c>
    </row>
    <row r="578" spans="1:8" x14ac:dyDescent="0.2">
      <c r="A578" s="642">
        <v>594</v>
      </c>
      <c r="B578" s="442"/>
      <c r="C578" s="643">
        <f t="shared" si="26"/>
        <v>70.569999999999993</v>
      </c>
      <c r="D578" s="644"/>
      <c r="E578" s="445">
        <v>19400</v>
      </c>
      <c r="F578" s="444">
        <f t="shared" si="25"/>
        <v>4581</v>
      </c>
      <c r="G578" s="459">
        <f t="shared" si="24"/>
        <v>3299</v>
      </c>
      <c r="H578" s="445">
        <v>95</v>
      </c>
    </row>
    <row r="579" spans="1:8" x14ac:dyDescent="0.2">
      <c r="A579" s="642">
        <v>595</v>
      </c>
      <c r="B579" s="442"/>
      <c r="C579" s="643">
        <f t="shared" si="26"/>
        <v>70.599999999999994</v>
      </c>
      <c r="D579" s="644"/>
      <c r="E579" s="445">
        <v>19400</v>
      </c>
      <c r="F579" s="444">
        <f t="shared" si="25"/>
        <v>4580</v>
      </c>
      <c r="G579" s="459">
        <f t="shared" si="24"/>
        <v>3297</v>
      </c>
      <c r="H579" s="445">
        <v>95</v>
      </c>
    </row>
    <row r="580" spans="1:8" x14ac:dyDescent="0.2">
      <c r="A580" s="642">
        <v>596</v>
      </c>
      <c r="B580" s="442"/>
      <c r="C580" s="643">
        <f t="shared" si="26"/>
        <v>70.62</v>
      </c>
      <c r="D580" s="644"/>
      <c r="E580" s="445">
        <v>19400</v>
      </c>
      <c r="F580" s="444">
        <f t="shared" si="25"/>
        <v>4578</v>
      </c>
      <c r="G580" s="459">
        <f t="shared" si="24"/>
        <v>3297</v>
      </c>
      <c r="H580" s="445">
        <v>95</v>
      </c>
    </row>
    <row r="581" spans="1:8" x14ac:dyDescent="0.2">
      <c r="A581" s="642">
        <v>597</v>
      </c>
      <c r="B581" s="442"/>
      <c r="C581" s="643">
        <f t="shared" si="26"/>
        <v>70.650000000000006</v>
      </c>
      <c r="D581" s="644"/>
      <c r="E581" s="445">
        <v>19400</v>
      </c>
      <c r="F581" s="444">
        <f t="shared" si="25"/>
        <v>4576</v>
      </c>
      <c r="G581" s="459">
        <f t="shared" si="24"/>
        <v>3295</v>
      </c>
      <c r="H581" s="445">
        <v>95</v>
      </c>
    </row>
    <row r="582" spans="1:8" x14ac:dyDescent="0.2">
      <c r="A582" s="642">
        <v>598</v>
      </c>
      <c r="B582" s="442"/>
      <c r="C582" s="643">
        <f t="shared" si="26"/>
        <v>70.67</v>
      </c>
      <c r="D582" s="644"/>
      <c r="E582" s="445">
        <v>19400</v>
      </c>
      <c r="F582" s="444">
        <f t="shared" si="25"/>
        <v>4575</v>
      </c>
      <c r="G582" s="459">
        <f t="shared" si="24"/>
        <v>3294</v>
      </c>
      <c r="H582" s="445">
        <v>95</v>
      </c>
    </row>
    <row r="583" spans="1:8" x14ac:dyDescent="0.2">
      <c r="A583" s="642">
        <v>599</v>
      </c>
      <c r="B583" s="442"/>
      <c r="C583" s="643">
        <f t="shared" si="26"/>
        <v>70.7</v>
      </c>
      <c r="D583" s="644"/>
      <c r="E583" s="445">
        <v>19400</v>
      </c>
      <c r="F583" s="444">
        <f t="shared" si="25"/>
        <v>4573</v>
      </c>
      <c r="G583" s="459">
        <f t="shared" si="24"/>
        <v>3293</v>
      </c>
      <c r="H583" s="445">
        <v>95</v>
      </c>
    </row>
    <row r="584" spans="1:8" x14ac:dyDescent="0.2">
      <c r="A584" s="642">
        <v>600</v>
      </c>
      <c r="B584" s="442"/>
      <c r="C584" s="643">
        <f t="shared" si="26"/>
        <v>70.72</v>
      </c>
      <c r="D584" s="644"/>
      <c r="E584" s="445">
        <v>19400</v>
      </c>
      <c r="F584" s="444">
        <f t="shared" si="25"/>
        <v>4572</v>
      </c>
      <c r="G584" s="459">
        <f t="shared" si="24"/>
        <v>3292</v>
      </c>
      <c r="H584" s="445">
        <v>95</v>
      </c>
    </row>
    <row r="585" spans="1:8" x14ac:dyDescent="0.2">
      <c r="A585" s="642">
        <v>601</v>
      </c>
      <c r="B585" s="442"/>
      <c r="C585" s="643">
        <f t="shared" si="26"/>
        <v>70.739999999999995</v>
      </c>
      <c r="D585" s="644"/>
      <c r="E585" s="445">
        <v>19400</v>
      </c>
      <c r="F585" s="444">
        <f t="shared" si="25"/>
        <v>4571</v>
      </c>
      <c r="G585" s="459">
        <f t="shared" si="24"/>
        <v>3291</v>
      </c>
      <c r="H585" s="445">
        <v>95</v>
      </c>
    </row>
    <row r="586" spans="1:8" x14ac:dyDescent="0.2">
      <c r="A586" s="642">
        <v>602</v>
      </c>
      <c r="B586" s="442"/>
      <c r="C586" s="643">
        <f t="shared" si="26"/>
        <v>70.77</v>
      </c>
      <c r="D586" s="644"/>
      <c r="E586" s="445">
        <v>19400</v>
      </c>
      <c r="F586" s="444">
        <f t="shared" si="25"/>
        <v>4569</v>
      </c>
      <c r="G586" s="459">
        <f t="shared" si="24"/>
        <v>3290</v>
      </c>
      <c r="H586" s="445">
        <v>95</v>
      </c>
    </row>
    <row r="587" spans="1:8" x14ac:dyDescent="0.2">
      <c r="A587" s="642">
        <v>603</v>
      </c>
      <c r="B587" s="442"/>
      <c r="C587" s="643">
        <f t="shared" si="26"/>
        <v>70.790000000000006</v>
      </c>
      <c r="D587" s="644"/>
      <c r="E587" s="445">
        <v>19400</v>
      </c>
      <c r="F587" s="444">
        <f t="shared" si="25"/>
        <v>4567</v>
      </c>
      <c r="G587" s="459">
        <f t="shared" si="24"/>
        <v>3289</v>
      </c>
      <c r="H587" s="445">
        <v>95</v>
      </c>
    </row>
    <row r="588" spans="1:8" x14ac:dyDescent="0.2">
      <c r="A588" s="642">
        <v>604</v>
      </c>
      <c r="B588" s="442"/>
      <c r="C588" s="643">
        <f t="shared" si="26"/>
        <v>70.819999999999993</v>
      </c>
      <c r="D588" s="644"/>
      <c r="E588" s="445">
        <v>19400</v>
      </c>
      <c r="F588" s="444">
        <f t="shared" si="25"/>
        <v>4566</v>
      </c>
      <c r="G588" s="459">
        <f t="shared" si="24"/>
        <v>3287</v>
      </c>
      <c r="H588" s="445">
        <v>95</v>
      </c>
    </row>
    <row r="589" spans="1:8" x14ac:dyDescent="0.2">
      <c r="A589" s="642">
        <v>605</v>
      </c>
      <c r="B589" s="442"/>
      <c r="C589" s="643">
        <f t="shared" si="26"/>
        <v>70.84</v>
      </c>
      <c r="D589" s="644"/>
      <c r="E589" s="445">
        <v>19400</v>
      </c>
      <c r="F589" s="444">
        <f t="shared" si="25"/>
        <v>4564</v>
      </c>
      <c r="G589" s="459">
        <f t="shared" ref="G589:G652" si="27">ROUND(12*(1/C589*E589),0)</f>
        <v>3286</v>
      </c>
      <c r="H589" s="445">
        <v>95</v>
      </c>
    </row>
    <row r="590" spans="1:8" x14ac:dyDescent="0.2">
      <c r="A590" s="642">
        <v>606</v>
      </c>
      <c r="B590" s="442"/>
      <c r="C590" s="643">
        <f t="shared" si="26"/>
        <v>70.87</v>
      </c>
      <c r="D590" s="644"/>
      <c r="E590" s="445">
        <v>19400</v>
      </c>
      <c r="F590" s="444">
        <f t="shared" ref="F590:F653" si="28">ROUND(12*1.36*(1/C590*E590)+H590,0)</f>
        <v>4562</v>
      </c>
      <c r="G590" s="459">
        <f t="shared" si="27"/>
        <v>3285</v>
      </c>
      <c r="H590" s="445">
        <v>95</v>
      </c>
    </row>
    <row r="591" spans="1:8" x14ac:dyDescent="0.2">
      <c r="A591" s="642">
        <v>607</v>
      </c>
      <c r="B591" s="442"/>
      <c r="C591" s="643">
        <f t="shared" ref="C591:C654" si="29">ROUND(10.899*LN(A591)+A591/150-3,2)</f>
        <v>70.89</v>
      </c>
      <c r="D591" s="644"/>
      <c r="E591" s="445">
        <v>19400</v>
      </c>
      <c r="F591" s="444">
        <f t="shared" si="28"/>
        <v>4561</v>
      </c>
      <c r="G591" s="459">
        <f t="shared" si="27"/>
        <v>3284</v>
      </c>
      <c r="H591" s="445">
        <v>95</v>
      </c>
    </row>
    <row r="592" spans="1:8" x14ac:dyDescent="0.2">
      <c r="A592" s="642">
        <v>608</v>
      </c>
      <c r="B592" s="442"/>
      <c r="C592" s="643">
        <f t="shared" si="29"/>
        <v>70.92</v>
      </c>
      <c r="D592" s="644"/>
      <c r="E592" s="445">
        <v>19400</v>
      </c>
      <c r="F592" s="444">
        <f t="shared" si="28"/>
        <v>4559</v>
      </c>
      <c r="G592" s="459">
        <f t="shared" si="27"/>
        <v>3283</v>
      </c>
      <c r="H592" s="445">
        <v>95</v>
      </c>
    </row>
    <row r="593" spans="1:8" x14ac:dyDescent="0.2">
      <c r="A593" s="642">
        <v>609</v>
      </c>
      <c r="B593" s="442"/>
      <c r="C593" s="643">
        <f t="shared" si="29"/>
        <v>70.94</v>
      </c>
      <c r="D593" s="644"/>
      <c r="E593" s="445">
        <v>19400</v>
      </c>
      <c r="F593" s="444">
        <f t="shared" si="28"/>
        <v>4558</v>
      </c>
      <c r="G593" s="459">
        <f t="shared" si="27"/>
        <v>3282</v>
      </c>
      <c r="H593" s="445">
        <v>95</v>
      </c>
    </row>
    <row r="594" spans="1:8" x14ac:dyDescent="0.2">
      <c r="A594" s="642">
        <v>610</v>
      </c>
      <c r="B594" s="442"/>
      <c r="C594" s="643">
        <f t="shared" si="29"/>
        <v>70.97</v>
      </c>
      <c r="D594" s="644"/>
      <c r="E594" s="445">
        <v>19400</v>
      </c>
      <c r="F594" s="444">
        <f t="shared" si="28"/>
        <v>4556</v>
      </c>
      <c r="G594" s="459">
        <f t="shared" si="27"/>
        <v>3280</v>
      </c>
      <c r="H594" s="445">
        <v>95</v>
      </c>
    </row>
    <row r="595" spans="1:8" x14ac:dyDescent="0.2">
      <c r="A595" s="642">
        <v>611</v>
      </c>
      <c r="B595" s="442"/>
      <c r="C595" s="643">
        <f t="shared" si="29"/>
        <v>70.989999999999995</v>
      </c>
      <c r="D595" s="644"/>
      <c r="E595" s="445">
        <v>19400</v>
      </c>
      <c r="F595" s="444">
        <f t="shared" si="28"/>
        <v>4555</v>
      </c>
      <c r="G595" s="459">
        <f t="shared" si="27"/>
        <v>3279</v>
      </c>
      <c r="H595" s="445">
        <v>95</v>
      </c>
    </row>
    <row r="596" spans="1:8" x14ac:dyDescent="0.2">
      <c r="A596" s="642">
        <v>612</v>
      </c>
      <c r="B596" s="442"/>
      <c r="C596" s="643">
        <f t="shared" si="29"/>
        <v>71.02</v>
      </c>
      <c r="D596" s="644"/>
      <c r="E596" s="445">
        <v>19400</v>
      </c>
      <c r="F596" s="444">
        <f t="shared" si="28"/>
        <v>4553</v>
      </c>
      <c r="G596" s="459">
        <f t="shared" si="27"/>
        <v>3278</v>
      </c>
      <c r="H596" s="445">
        <v>95</v>
      </c>
    </row>
    <row r="597" spans="1:8" x14ac:dyDescent="0.2">
      <c r="A597" s="642">
        <v>613</v>
      </c>
      <c r="B597" s="442"/>
      <c r="C597" s="643">
        <f t="shared" si="29"/>
        <v>71.040000000000006</v>
      </c>
      <c r="D597" s="644"/>
      <c r="E597" s="445">
        <v>19400</v>
      </c>
      <c r="F597" s="444">
        <f t="shared" si="28"/>
        <v>4552</v>
      </c>
      <c r="G597" s="459">
        <f t="shared" si="27"/>
        <v>3277</v>
      </c>
      <c r="H597" s="445">
        <v>95</v>
      </c>
    </row>
    <row r="598" spans="1:8" x14ac:dyDescent="0.2">
      <c r="A598" s="642">
        <v>614</v>
      </c>
      <c r="B598" s="442"/>
      <c r="C598" s="643">
        <f t="shared" si="29"/>
        <v>71.06</v>
      </c>
      <c r="D598" s="644"/>
      <c r="E598" s="445">
        <v>19400</v>
      </c>
      <c r="F598" s="444">
        <f t="shared" si="28"/>
        <v>4551</v>
      </c>
      <c r="G598" s="459">
        <f t="shared" si="27"/>
        <v>3276</v>
      </c>
      <c r="H598" s="445">
        <v>95</v>
      </c>
    </row>
    <row r="599" spans="1:8" x14ac:dyDescent="0.2">
      <c r="A599" s="642">
        <v>615</v>
      </c>
      <c r="B599" s="442"/>
      <c r="C599" s="643">
        <f t="shared" si="29"/>
        <v>71.09</v>
      </c>
      <c r="D599" s="644"/>
      <c r="E599" s="445">
        <v>19400</v>
      </c>
      <c r="F599" s="444">
        <f t="shared" si="28"/>
        <v>4549</v>
      </c>
      <c r="G599" s="459">
        <f t="shared" si="27"/>
        <v>3275</v>
      </c>
      <c r="H599" s="445">
        <v>95</v>
      </c>
    </row>
    <row r="600" spans="1:8" x14ac:dyDescent="0.2">
      <c r="A600" s="642">
        <v>616</v>
      </c>
      <c r="B600" s="442"/>
      <c r="C600" s="643">
        <f t="shared" si="29"/>
        <v>71.11</v>
      </c>
      <c r="D600" s="644"/>
      <c r="E600" s="445">
        <v>19400</v>
      </c>
      <c r="F600" s="444">
        <f t="shared" si="28"/>
        <v>4547</v>
      </c>
      <c r="G600" s="459">
        <f t="shared" si="27"/>
        <v>3274</v>
      </c>
      <c r="H600" s="445">
        <v>95</v>
      </c>
    </row>
    <row r="601" spans="1:8" x14ac:dyDescent="0.2">
      <c r="A601" s="642">
        <v>617</v>
      </c>
      <c r="B601" s="442"/>
      <c r="C601" s="643">
        <f t="shared" si="29"/>
        <v>71.14</v>
      </c>
      <c r="D601" s="644"/>
      <c r="E601" s="445">
        <v>19400</v>
      </c>
      <c r="F601" s="444">
        <f t="shared" si="28"/>
        <v>4545</v>
      </c>
      <c r="G601" s="459">
        <f t="shared" si="27"/>
        <v>3272</v>
      </c>
      <c r="H601" s="445">
        <v>95</v>
      </c>
    </row>
    <row r="602" spans="1:8" x14ac:dyDescent="0.2">
      <c r="A602" s="642">
        <v>618</v>
      </c>
      <c r="B602" s="442"/>
      <c r="C602" s="643">
        <f t="shared" si="29"/>
        <v>71.16</v>
      </c>
      <c r="D602" s="644"/>
      <c r="E602" s="445">
        <v>19400</v>
      </c>
      <c r="F602" s="444">
        <f t="shared" si="28"/>
        <v>4544</v>
      </c>
      <c r="G602" s="459">
        <f t="shared" si="27"/>
        <v>3272</v>
      </c>
      <c r="H602" s="445">
        <v>95</v>
      </c>
    </row>
    <row r="603" spans="1:8" x14ac:dyDescent="0.2">
      <c r="A603" s="642">
        <v>619</v>
      </c>
      <c r="B603" s="442"/>
      <c r="C603" s="643">
        <f t="shared" si="29"/>
        <v>71.19</v>
      </c>
      <c r="D603" s="644"/>
      <c r="E603" s="445">
        <v>19400</v>
      </c>
      <c r="F603" s="444">
        <f t="shared" si="28"/>
        <v>4542</v>
      </c>
      <c r="G603" s="459">
        <f t="shared" si="27"/>
        <v>3270</v>
      </c>
      <c r="H603" s="445">
        <v>95</v>
      </c>
    </row>
    <row r="604" spans="1:8" x14ac:dyDescent="0.2">
      <c r="A604" s="642">
        <v>620</v>
      </c>
      <c r="B604" s="442"/>
      <c r="C604" s="643">
        <f t="shared" si="29"/>
        <v>71.209999999999994</v>
      </c>
      <c r="D604" s="644"/>
      <c r="E604" s="445">
        <v>19400</v>
      </c>
      <c r="F604" s="444">
        <f t="shared" si="28"/>
        <v>4541</v>
      </c>
      <c r="G604" s="459">
        <f t="shared" si="27"/>
        <v>3269</v>
      </c>
      <c r="H604" s="445">
        <v>95</v>
      </c>
    </row>
    <row r="605" spans="1:8" x14ac:dyDescent="0.2">
      <c r="A605" s="642">
        <v>621</v>
      </c>
      <c r="B605" s="442"/>
      <c r="C605" s="643">
        <f t="shared" si="29"/>
        <v>71.239999999999995</v>
      </c>
      <c r="D605" s="644"/>
      <c r="E605" s="445">
        <v>19400</v>
      </c>
      <c r="F605" s="444">
        <f t="shared" si="28"/>
        <v>4539</v>
      </c>
      <c r="G605" s="459">
        <f t="shared" si="27"/>
        <v>3268</v>
      </c>
      <c r="H605" s="445">
        <v>95</v>
      </c>
    </row>
    <row r="606" spans="1:8" x14ac:dyDescent="0.2">
      <c r="A606" s="642">
        <v>622</v>
      </c>
      <c r="B606" s="442"/>
      <c r="C606" s="643">
        <f t="shared" si="29"/>
        <v>71.260000000000005</v>
      </c>
      <c r="D606" s="644"/>
      <c r="E606" s="445">
        <v>19400</v>
      </c>
      <c r="F606" s="444">
        <f t="shared" si="28"/>
        <v>4538</v>
      </c>
      <c r="G606" s="459">
        <f t="shared" si="27"/>
        <v>3267</v>
      </c>
      <c r="H606" s="445">
        <v>95</v>
      </c>
    </row>
    <row r="607" spans="1:8" x14ac:dyDescent="0.2">
      <c r="A607" s="642">
        <v>623</v>
      </c>
      <c r="B607" s="442"/>
      <c r="C607" s="643">
        <f t="shared" si="29"/>
        <v>71.28</v>
      </c>
      <c r="D607" s="644"/>
      <c r="E607" s="445">
        <v>19400</v>
      </c>
      <c r="F607" s="444">
        <f t="shared" si="28"/>
        <v>4537</v>
      </c>
      <c r="G607" s="459">
        <f t="shared" si="27"/>
        <v>3266</v>
      </c>
      <c r="H607" s="445">
        <v>95</v>
      </c>
    </row>
    <row r="608" spans="1:8" x14ac:dyDescent="0.2">
      <c r="A608" s="642">
        <v>624</v>
      </c>
      <c r="B608" s="442"/>
      <c r="C608" s="643">
        <f t="shared" si="29"/>
        <v>71.31</v>
      </c>
      <c r="D608" s="644"/>
      <c r="E608" s="445">
        <v>19400</v>
      </c>
      <c r="F608" s="444">
        <f t="shared" si="28"/>
        <v>4535</v>
      </c>
      <c r="G608" s="459">
        <f t="shared" si="27"/>
        <v>3265</v>
      </c>
      <c r="H608" s="445">
        <v>95</v>
      </c>
    </row>
    <row r="609" spans="1:8" x14ac:dyDescent="0.2">
      <c r="A609" s="642">
        <v>625</v>
      </c>
      <c r="B609" s="442"/>
      <c r="C609" s="643">
        <f t="shared" si="29"/>
        <v>71.33</v>
      </c>
      <c r="D609" s="644"/>
      <c r="E609" s="445">
        <v>19400</v>
      </c>
      <c r="F609" s="444">
        <f t="shared" si="28"/>
        <v>4534</v>
      </c>
      <c r="G609" s="459">
        <f t="shared" si="27"/>
        <v>3264</v>
      </c>
      <c r="H609" s="445">
        <v>95</v>
      </c>
    </row>
    <row r="610" spans="1:8" x14ac:dyDescent="0.2">
      <c r="A610" s="642">
        <v>626</v>
      </c>
      <c r="B610" s="442"/>
      <c r="C610" s="643">
        <f t="shared" si="29"/>
        <v>71.36</v>
      </c>
      <c r="D610" s="644"/>
      <c r="E610" s="445">
        <v>19400</v>
      </c>
      <c r="F610" s="444">
        <f t="shared" si="28"/>
        <v>4532</v>
      </c>
      <c r="G610" s="459">
        <f t="shared" si="27"/>
        <v>3262</v>
      </c>
      <c r="H610" s="445">
        <v>95</v>
      </c>
    </row>
    <row r="611" spans="1:8" x14ac:dyDescent="0.2">
      <c r="A611" s="642">
        <v>627</v>
      </c>
      <c r="B611" s="442"/>
      <c r="C611" s="643">
        <f t="shared" si="29"/>
        <v>71.38</v>
      </c>
      <c r="D611" s="644"/>
      <c r="E611" s="445">
        <v>19400</v>
      </c>
      <c r="F611" s="444">
        <f t="shared" si="28"/>
        <v>4531</v>
      </c>
      <c r="G611" s="459">
        <f t="shared" si="27"/>
        <v>3261</v>
      </c>
      <c r="H611" s="445">
        <v>95</v>
      </c>
    </row>
    <row r="612" spans="1:8" x14ac:dyDescent="0.2">
      <c r="A612" s="642">
        <v>628</v>
      </c>
      <c r="B612" s="442"/>
      <c r="C612" s="643">
        <f t="shared" si="29"/>
        <v>71.400000000000006</v>
      </c>
      <c r="D612" s="644"/>
      <c r="E612" s="445">
        <v>19400</v>
      </c>
      <c r="F612" s="444">
        <f t="shared" si="28"/>
        <v>4529</v>
      </c>
      <c r="G612" s="459">
        <f t="shared" si="27"/>
        <v>3261</v>
      </c>
      <c r="H612" s="445">
        <v>95</v>
      </c>
    </row>
    <row r="613" spans="1:8" x14ac:dyDescent="0.2">
      <c r="A613" s="642">
        <v>629</v>
      </c>
      <c r="B613" s="442"/>
      <c r="C613" s="643">
        <f t="shared" si="29"/>
        <v>71.430000000000007</v>
      </c>
      <c r="D613" s="644"/>
      <c r="E613" s="445">
        <v>19400</v>
      </c>
      <c r="F613" s="444">
        <f t="shared" si="28"/>
        <v>4527</v>
      </c>
      <c r="G613" s="459">
        <f t="shared" si="27"/>
        <v>3259</v>
      </c>
      <c r="H613" s="445">
        <v>95</v>
      </c>
    </row>
    <row r="614" spans="1:8" x14ac:dyDescent="0.2">
      <c r="A614" s="642">
        <v>630</v>
      </c>
      <c r="B614" s="442"/>
      <c r="C614" s="643">
        <f t="shared" si="29"/>
        <v>71.45</v>
      </c>
      <c r="D614" s="644"/>
      <c r="E614" s="445">
        <v>19400</v>
      </c>
      <c r="F614" s="444">
        <f t="shared" si="28"/>
        <v>4526</v>
      </c>
      <c r="G614" s="459">
        <f t="shared" si="27"/>
        <v>3258</v>
      </c>
      <c r="H614" s="445">
        <v>95</v>
      </c>
    </row>
    <row r="615" spans="1:8" x14ac:dyDescent="0.2">
      <c r="A615" s="642">
        <v>631</v>
      </c>
      <c r="B615" s="442"/>
      <c r="C615" s="643">
        <f t="shared" si="29"/>
        <v>71.48</v>
      </c>
      <c r="D615" s="644"/>
      <c r="E615" s="445">
        <v>19400</v>
      </c>
      <c r="F615" s="444">
        <f t="shared" si="28"/>
        <v>4524</v>
      </c>
      <c r="G615" s="459">
        <f t="shared" si="27"/>
        <v>3257</v>
      </c>
      <c r="H615" s="445">
        <v>95</v>
      </c>
    </row>
    <row r="616" spans="1:8" x14ac:dyDescent="0.2">
      <c r="A616" s="642">
        <v>632</v>
      </c>
      <c r="B616" s="442"/>
      <c r="C616" s="643">
        <f t="shared" si="29"/>
        <v>71.5</v>
      </c>
      <c r="D616" s="644"/>
      <c r="E616" s="445">
        <v>19400</v>
      </c>
      <c r="F616" s="444">
        <f t="shared" si="28"/>
        <v>4523</v>
      </c>
      <c r="G616" s="459">
        <f t="shared" si="27"/>
        <v>3256</v>
      </c>
      <c r="H616" s="445">
        <v>95</v>
      </c>
    </row>
    <row r="617" spans="1:8" x14ac:dyDescent="0.2">
      <c r="A617" s="642">
        <v>633</v>
      </c>
      <c r="B617" s="442"/>
      <c r="C617" s="643">
        <f t="shared" si="29"/>
        <v>71.52</v>
      </c>
      <c r="D617" s="644"/>
      <c r="E617" s="445">
        <v>19400</v>
      </c>
      <c r="F617" s="444">
        <f t="shared" si="28"/>
        <v>4522</v>
      </c>
      <c r="G617" s="459">
        <f t="shared" si="27"/>
        <v>3255</v>
      </c>
      <c r="H617" s="445">
        <v>95</v>
      </c>
    </row>
    <row r="618" spans="1:8" x14ac:dyDescent="0.2">
      <c r="A618" s="642">
        <v>634</v>
      </c>
      <c r="B618" s="442"/>
      <c r="C618" s="643">
        <f t="shared" si="29"/>
        <v>71.55</v>
      </c>
      <c r="D618" s="644"/>
      <c r="E618" s="445">
        <v>19400</v>
      </c>
      <c r="F618" s="444">
        <f t="shared" si="28"/>
        <v>4520</v>
      </c>
      <c r="G618" s="459">
        <f t="shared" si="27"/>
        <v>3254</v>
      </c>
      <c r="H618" s="445">
        <v>95</v>
      </c>
    </row>
    <row r="619" spans="1:8" x14ac:dyDescent="0.2">
      <c r="A619" s="642">
        <v>635</v>
      </c>
      <c r="B619" s="442"/>
      <c r="C619" s="643">
        <f t="shared" si="29"/>
        <v>71.569999999999993</v>
      </c>
      <c r="D619" s="644"/>
      <c r="E619" s="445">
        <v>19400</v>
      </c>
      <c r="F619" s="444">
        <f t="shared" si="28"/>
        <v>4519</v>
      </c>
      <c r="G619" s="459">
        <f t="shared" si="27"/>
        <v>3253</v>
      </c>
      <c r="H619" s="445">
        <v>95</v>
      </c>
    </row>
    <row r="620" spans="1:8" x14ac:dyDescent="0.2">
      <c r="A620" s="642">
        <v>636</v>
      </c>
      <c r="B620" s="442"/>
      <c r="C620" s="643">
        <f t="shared" si="29"/>
        <v>71.599999999999994</v>
      </c>
      <c r="D620" s="644"/>
      <c r="E620" s="445">
        <v>19400</v>
      </c>
      <c r="F620" s="444">
        <f t="shared" si="28"/>
        <v>4517</v>
      </c>
      <c r="G620" s="459">
        <f t="shared" si="27"/>
        <v>3251</v>
      </c>
      <c r="H620" s="445">
        <v>95</v>
      </c>
    </row>
    <row r="621" spans="1:8" x14ac:dyDescent="0.2">
      <c r="A621" s="642">
        <v>637</v>
      </c>
      <c r="B621" s="442"/>
      <c r="C621" s="643">
        <f t="shared" si="29"/>
        <v>71.62</v>
      </c>
      <c r="D621" s="644"/>
      <c r="E621" s="445">
        <v>19400</v>
      </c>
      <c r="F621" s="444">
        <f t="shared" si="28"/>
        <v>4516</v>
      </c>
      <c r="G621" s="459">
        <f t="shared" si="27"/>
        <v>3250</v>
      </c>
      <c r="H621" s="445">
        <v>95</v>
      </c>
    </row>
    <row r="622" spans="1:8" x14ac:dyDescent="0.2">
      <c r="A622" s="642">
        <v>638</v>
      </c>
      <c r="B622" s="442"/>
      <c r="C622" s="643">
        <f t="shared" si="29"/>
        <v>71.64</v>
      </c>
      <c r="D622" s="644"/>
      <c r="E622" s="445">
        <v>19400</v>
      </c>
      <c r="F622" s="444">
        <f t="shared" si="28"/>
        <v>4514</v>
      </c>
      <c r="G622" s="459">
        <f t="shared" si="27"/>
        <v>3250</v>
      </c>
      <c r="H622" s="445">
        <v>95</v>
      </c>
    </row>
    <row r="623" spans="1:8" x14ac:dyDescent="0.2">
      <c r="A623" s="642">
        <v>639</v>
      </c>
      <c r="B623" s="442"/>
      <c r="C623" s="643">
        <f t="shared" si="29"/>
        <v>71.67</v>
      </c>
      <c r="D623" s="644"/>
      <c r="E623" s="445">
        <v>19400</v>
      </c>
      <c r="F623" s="444">
        <f t="shared" si="28"/>
        <v>4513</v>
      </c>
      <c r="G623" s="459">
        <f t="shared" si="27"/>
        <v>3248</v>
      </c>
      <c r="H623" s="445">
        <v>95</v>
      </c>
    </row>
    <row r="624" spans="1:8" x14ac:dyDescent="0.2">
      <c r="A624" s="642">
        <v>640</v>
      </c>
      <c r="B624" s="442"/>
      <c r="C624" s="643">
        <f t="shared" si="29"/>
        <v>71.69</v>
      </c>
      <c r="D624" s="644"/>
      <c r="E624" s="445">
        <v>19400</v>
      </c>
      <c r="F624" s="444">
        <f t="shared" si="28"/>
        <v>4511</v>
      </c>
      <c r="G624" s="459">
        <f t="shared" si="27"/>
        <v>3247</v>
      </c>
      <c r="H624" s="445">
        <v>95</v>
      </c>
    </row>
    <row r="625" spans="1:8" x14ac:dyDescent="0.2">
      <c r="A625" s="642">
        <v>641</v>
      </c>
      <c r="B625" s="442"/>
      <c r="C625" s="643">
        <f t="shared" si="29"/>
        <v>71.709999999999994</v>
      </c>
      <c r="D625" s="644"/>
      <c r="E625" s="445">
        <v>19400</v>
      </c>
      <c r="F625" s="444">
        <f t="shared" si="28"/>
        <v>4510</v>
      </c>
      <c r="G625" s="459">
        <f t="shared" si="27"/>
        <v>3246</v>
      </c>
      <c r="H625" s="445">
        <v>95</v>
      </c>
    </row>
    <row r="626" spans="1:8" x14ac:dyDescent="0.2">
      <c r="A626" s="642">
        <v>642</v>
      </c>
      <c r="B626" s="442"/>
      <c r="C626" s="643">
        <f t="shared" si="29"/>
        <v>71.739999999999995</v>
      </c>
      <c r="D626" s="644"/>
      <c r="E626" s="445">
        <v>19400</v>
      </c>
      <c r="F626" s="444">
        <f t="shared" si="28"/>
        <v>4508</v>
      </c>
      <c r="G626" s="459">
        <f t="shared" si="27"/>
        <v>3245</v>
      </c>
      <c r="H626" s="445">
        <v>95</v>
      </c>
    </row>
    <row r="627" spans="1:8" x14ac:dyDescent="0.2">
      <c r="A627" s="642">
        <v>643</v>
      </c>
      <c r="B627" s="442"/>
      <c r="C627" s="643">
        <f t="shared" si="29"/>
        <v>71.760000000000005</v>
      </c>
      <c r="D627" s="644"/>
      <c r="E627" s="445">
        <v>19400</v>
      </c>
      <c r="F627" s="444">
        <f t="shared" si="28"/>
        <v>4507</v>
      </c>
      <c r="G627" s="459">
        <f t="shared" si="27"/>
        <v>3244</v>
      </c>
      <c r="H627" s="445">
        <v>95</v>
      </c>
    </row>
    <row r="628" spans="1:8" x14ac:dyDescent="0.2">
      <c r="A628" s="642">
        <v>644</v>
      </c>
      <c r="B628" s="442"/>
      <c r="C628" s="643">
        <f t="shared" si="29"/>
        <v>71.78</v>
      </c>
      <c r="D628" s="644"/>
      <c r="E628" s="445">
        <v>19400</v>
      </c>
      <c r="F628" s="444">
        <f t="shared" si="28"/>
        <v>4506</v>
      </c>
      <c r="G628" s="459">
        <f t="shared" si="27"/>
        <v>3243</v>
      </c>
      <c r="H628" s="445">
        <v>95</v>
      </c>
    </row>
    <row r="629" spans="1:8" x14ac:dyDescent="0.2">
      <c r="A629" s="642">
        <v>645</v>
      </c>
      <c r="B629" s="442"/>
      <c r="C629" s="643">
        <f t="shared" si="29"/>
        <v>71.81</v>
      </c>
      <c r="D629" s="644"/>
      <c r="E629" s="445">
        <v>19400</v>
      </c>
      <c r="F629" s="444">
        <f t="shared" si="28"/>
        <v>4504</v>
      </c>
      <c r="G629" s="459">
        <f t="shared" si="27"/>
        <v>3242</v>
      </c>
      <c r="H629" s="445">
        <v>95</v>
      </c>
    </row>
    <row r="630" spans="1:8" x14ac:dyDescent="0.2">
      <c r="A630" s="642">
        <v>646</v>
      </c>
      <c r="B630" s="442"/>
      <c r="C630" s="643">
        <f t="shared" si="29"/>
        <v>71.83</v>
      </c>
      <c r="D630" s="644"/>
      <c r="E630" s="445">
        <v>19400</v>
      </c>
      <c r="F630" s="444">
        <f t="shared" si="28"/>
        <v>4503</v>
      </c>
      <c r="G630" s="459">
        <f t="shared" si="27"/>
        <v>3241</v>
      </c>
      <c r="H630" s="445">
        <v>95</v>
      </c>
    </row>
    <row r="631" spans="1:8" x14ac:dyDescent="0.2">
      <c r="A631" s="642">
        <v>647</v>
      </c>
      <c r="B631" s="442"/>
      <c r="C631" s="643">
        <f t="shared" si="29"/>
        <v>71.86</v>
      </c>
      <c r="D631" s="644"/>
      <c r="E631" s="445">
        <v>19400</v>
      </c>
      <c r="F631" s="444">
        <f t="shared" si="28"/>
        <v>4501</v>
      </c>
      <c r="G631" s="459">
        <f t="shared" si="27"/>
        <v>3240</v>
      </c>
      <c r="H631" s="445">
        <v>95</v>
      </c>
    </row>
    <row r="632" spans="1:8" x14ac:dyDescent="0.2">
      <c r="A632" s="642">
        <v>648</v>
      </c>
      <c r="B632" s="442"/>
      <c r="C632" s="643">
        <f t="shared" si="29"/>
        <v>71.88</v>
      </c>
      <c r="D632" s="644"/>
      <c r="E632" s="445">
        <v>19400</v>
      </c>
      <c r="F632" s="444">
        <f t="shared" si="28"/>
        <v>4500</v>
      </c>
      <c r="G632" s="459">
        <f t="shared" si="27"/>
        <v>3239</v>
      </c>
      <c r="H632" s="445">
        <v>95</v>
      </c>
    </row>
    <row r="633" spans="1:8" x14ac:dyDescent="0.2">
      <c r="A633" s="642">
        <v>649</v>
      </c>
      <c r="B633" s="442"/>
      <c r="C633" s="643">
        <f t="shared" si="29"/>
        <v>71.900000000000006</v>
      </c>
      <c r="D633" s="644"/>
      <c r="E633" s="445">
        <v>19400</v>
      </c>
      <c r="F633" s="444">
        <f t="shared" si="28"/>
        <v>4498</v>
      </c>
      <c r="G633" s="459">
        <f t="shared" si="27"/>
        <v>3238</v>
      </c>
      <c r="H633" s="445">
        <v>95</v>
      </c>
    </row>
    <row r="634" spans="1:8" x14ac:dyDescent="0.2">
      <c r="A634" s="642">
        <v>650</v>
      </c>
      <c r="B634" s="442"/>
      <c r="C634" s="643">
        <f t="shared" si="29"/>
        <v>71.930000000000007</v>
      </c>
      <c r="D634" s="644"/>
      <c r="E634" s="445">
        <v>19400</v>
      </c>
      <c r="F634" s="444">
        <f t="shared" si="28"/>
        <v>4497</v>
      </c>
      <c r="G634" s="459">
        <f t="shared" si="27"/>
        <v>3236</v>
      </c>
      <c r="H634" s="445">
        <v>95</v>
      </c>
    </row>
    <row r="635" spans="1:8" x14ac:dyDescent="0.2">
      <c r="A635" s="642">
        <v>651</v>
      </c>
      <c r="B635" s="442"/>
      <c r="C635" s="643">
        <f t="shared" si="29"/>
        <v>71.95</v>
      </c>
      <c r="D635" s="644"/>
      <c r="E635" s="445">
        <v>19400</v>
      </c>
      <c r="F635" s="444">
        <f t="shared" si="28"/>
        <v>4495</v>
      </c>
      <c r="G635" s="459">
        <f t="shared" si="27"/>
        <v>3236</v>
      </c>
      <c r="H635" s="445">
        <v>95</v>
      </c>
    </row>
    <row r="636" spans="1:8" x14ac:dyDescent="0.2">
      <c r="A636" s="642">
        <v>652</v>
      </c>
      <c r="B636" s="442"/>
      <c r="C636" s="643">
        <f t="shared" si="29"/>
        <v>71.97</v>
      </c>
      <c r="D636" s="644"/>
      <c r="E636" s="445">
        <v>19400</v>
      </c>
      <c r="F636" s="444">
        <f t="shared" si="28"/>
        <v>4494</v>
      </c>
      <c r="G636" s="459">
        <f t="shared" si="27"/>
        <v>3235</v>
      </c>
      <c r="H636" s="445">
        <v>95</v>
      </c>
    </row>
    <row r="637" spans="1:8" x14ac:dyDescent="0.2">
      <c r="A637" s="642">
        <v>653</v>
      </c>
      <c r="B637" s="442"/>
      <c r="C637" s="643">
        <f t="shared" si="29"/>
        <v>72</v>
      </c>
      <c r="D637" s="644"/>
      <c r="E637" s="445">
        <v>19400</v>
      </c>
      <c r="F637" s="444">
        <f t="shared" si="28"/>
        <v>4492</v>
      </c>
      <c r="G637" s="459">
        <f t="shared" si="27"/>
        <v>3233</v>
      </c>
      <c r="H637" s="445">
        <v>95</v>
      </c>
    </row>
    <row r="638" spans="1:8" x14ac:dyDescent="0.2">
      <c r="A638" s="642">
        <v>654</v>
      </c>
      <c r="B638" s="442"/>
      <c r="C638" s="643">
        <f t="shared" si="29"/>
        <v>72.02</v>
      </c>
      <c r="D638" s="644"/>
      <c r="E638" s="445">
        <v>19400</v>
      </c>
      <c r="F638" s="444">
        <f t="shared" si="28"/>
        <v>4491</v>
      </c>
      <c r="G638" s="459">
        <f t="shared" si="27"/>
        <v>3232</v>
      </c>
      <c r="H638" s="445">
        <v>95</v>
      </c>
    </row>
    <row r="639" spans="1:8" x14ac:dyDescent="0.2">
      <c r="A639" s="642">
        <v>655</v>
      </c>
      <c r="B639" s="442"/>
      <c r="C639" s="643">
        <f t="shared" si="29"/>
        <v>72.040000000000006</v>
      </c>
      <c r="D639" s="644"/>
      <c r="E639" s="445">
        <v>19400</v>
      </c>
      <c r="F639" s="444">
        <f t="shared" si="28"/>
        <v>4490</v>
      </c>
      <c r="G639" s="459">
        <f t="shared" si="27"/>
        <v>3232</v>
      </c>
      <c r="H639" s="445">
        <v>95</v>
      </c>
    </row>
    <row r="640" spans="1:8" x14ac:dyDescent="0.2">
      <c r="A640" s="642">
        <v>656</v>
      </c>
      <c r="B640" s="442"/>
      <c r="C640" s="643">
        <f t="shared" si="29"/>
        <v>72.069999999999993</v>
      </c>
      <c r="D640" s="644"/>
      <c r="E640" s="445">
        <v>19400</v>
      </c>
      <c r="F640" s="444">
        <f t="shared" si="28"/>
        <v>4488</v>
      </c>
      <c r="G640" s="459">
        <f t="shared" si="27"/>
        <v>3230</v>
      </c>
      <c r="H640" s="445">
        <v>95</v>
      </c>
    </row>
    <row r="641" spans="1:8" x14ac:dyDescent="0.2">
      <c r="A641" s="642">
        <v>657</v>
      </c>
      <c r="B641" s="442"/>
      <c r="C641" s="643">
        <f t="shared" si="29"/>
        <v>72.09</v>
      </c>
      <c r="D641" s="644"/>
      <c r="E641" s="445">
        <v>19400</v>
      </c>
      <c r="F641" s="444">
        <f t="shared" si="28"/>
        <v>4487</v>
      </c>
      <c r="G641" s="459">
        <f t="shared" si="27"/>
        <v>3229</v>
      </c>
      <c r="H641" s="445">
        <v>95</v>
      </c>
    </row>
    <row r="642" spans="1:8" x14ac:dyDescent="0.2">
      <c r="A642" s="642">
        <v>658</v>
      </c>
      <c r="B642" s="442"/>
      <c r="C642" s="643">
        <f t="shared" si="29"/>
        <v>72.11</v>
      </c>
      <c r="D642" s="644"/>
      <c r="E642" s="445">
        <v>19400</v>
      </c>
      <c r="F642" s="444">
        <f t="shared" si="28"/>
        <v>4486</v>
      </c>
      <c r="G642" s="459">
        <f t="shared" si="27"/>
        <v>3228</v>
      </c>
      <c r="H642" s="445">
        <v>95</v>
      </c>
    </row>
    <row r="643" spans="1:8" x14ac:dyDescent="0.2">
      <c r="A643" s="642">
        <v>659</v>
      </c>
      <c r="B643" s="442"/>
      <c r="C643" s="643">
        <f t="shared" si="29"/>
        <v>72.14</v>
      </c>
      <c r="D643" s="644"/>
      <c r="E643" s="445">
        <v>19400</v>
      </c>
      <c r="F643" s="444">
        <f t="shared" si="28"/>
        <v>4484</v>
      </c>
      <c r="G643" s="459">
        <f t="shared" si="27"/>
        <v>3227</v>
      </c>
      <c r="H643" s="445">
        <v>95</v>
      </c>
    </row>
    <row r="644" spans="1:8" x14ac:dyDescent="0.2">
      <c r="A644" s="642">
        <v>660</v>
      </c>
      <c r="B644" s="442"/>
      <c r="C644" s="643">
        <f t="shared" si="29"/>
        <v>72.16</v>
      </c>
      <c r="D644" s="644"/>
      <c r="E644" s="445">
        <v>19400</v>
      </c>
      <c r="F644" s="444">
        <f t="shared" si="28"/>
        <v>4483</v>
      </c>
      <c r="G644" s="459">
        <f t="shared" si="27"/>
        <v>3226</v>
      </c>
      <c r="H644" s="445">
        <v>95</v>
      </c>
    </row>
    <row r="645" spans="1:8" x14ac:dyDescent="0.2">
      <c r="A645" s="642">
        <v>661</v>
      </c>
      <c r="B645" s="442"/>
      <c r="C645" s="643">
        <f t="shared" si="29"/>
        <v>72.180000000000007</v>
      </c>
      <c r="D645" s="644"/>
      <c r="E645" s="445">
        <v>19400</v>
      </c>
      <c r="F645" s="444">
        <f t="shared" si="28"/>
        <v>4481</v>
      </c>
      <c r="G645" s="459">
        <f t="shared" si="27"/>
        <v>3225</v>
      </c>
      <c r="H645" s="445">
        <v>95</v>
      </c>
    </row>
    <row r="646" spans="1:8" x14ac:dyDescent="0.2">
      <c r="A646" s="642">
        <v>662</v>
      </c>
      <c r="B646" s="442"/>
      <c r="C646" s="643">
        <f t="shared" si="29"/>
        <v>72.209999999999994</v>
      </c>
      <c r="D646" s="644"/>
      <c r="E646" s="445">
        <v>19400</v>
      </c>
      <c r="F646" s="444">
        <f t="shared" si="28"/>
        <v>4480</v>
      </c>
      <c r="G646" s="459">
        <f t="shared" si="27"/>
        <v>3224</v>
      </c>
      <c r="H646" s="445">
        <v>95</v>
      </c>
    </row>
    <row r="647" spans="1:8" x14ac:dyDescent="0.2">
      <c r="A647" s="642">
        <v>663</v>
      </c>
      <c r="B647" s="442"/>
      <c r="C647" s="643">
        <f t="shared" si="29"/>
        <v>72.23</v>
      </c>
      <c r="D647" s="644"/>
      <c r="E647" s="445">
        <v>19400</v>
      </c>
      <c r="F647" s="444">
        <f t="shared" si="28"/>
        <v>4478</v>
      </c>
      <c r="G647" s="459">
        <f t="shared" si="27"/>
        <v>3223</v>
      </c>
      <c r="H647" s="445">
        <v>95</v>
      </c>
    </row>
    <row r="648" spans="1:8" x14ac:dyDescent="0.2">
      <c r="A648" s="642">
        <v>664</v>
      </c>
      <c r="B648" s="442"/>
      <c r="C648" s="643">
        <f t="shared" si="29"/>
        <v>72.25</v>
      </c>
      <c r="D648" s="644"/>
      <c r="E648" s="445">
        <v>19400</v>
      </c>
      <c r="F648" s="444">
        <f t="shared" si="28"/>
        <v>4477</v>
      </c>
      <c r="G648" s="459">
        <f t="shared" si="27"/>
        <v>3222</v>
      </c>
      <c r="H648" s="445">
        <v>95</v>
      </c>
    </row>
    <row r="649" spans="1:8" x14ac:dyDescent="0.2">
      <c r="A649" s="642">
        <v>665</v>
      </c>
      <c r="B649" s="442"/>
      <c r="C649" s="643">
        <f t="shared" si="29"/>
        <v>72.27</v>
      </c>
      <c r="D649" s="644"/>
      <c r="E649" s="445">
        <v>19400</v>
      </c>
      <c r="F649" s="444">
        <f t="shared" si="28"/>
        <v>4476</v>
      </c>
      <c r="G649" s="459">
        <f t="shared" si="27"/>
        <v>3221</v>
      </c>
      <c r="H649" s="445">
        <v>95</v>
      </c>
    </row>
    <row r="650" spans="1:8" x14ac:dyDescent="0.2">
      <c r="A650" s="642">
        <v>666</v>
      </c>
      <c r="B650" s="442"/>
      <c r="C650" s="643">
        <f t="shared" si="29"/>
        <v>72.3</v>
      </c>
      <c r="D650" s="644"/>
      <c r="E650" s="445">
        <v>19400</v>
      </c>
      <c r="F650" s="444">
        <f t="shared" si="28"/>
        <v>4474</v>
      </c>
      <c r="G650" s="459">
        <f t="shared" si="27"/>
        <v>3220</v>
      </c>
      <c r="H650" s="445">
        <v>95</v>
      </c>
    </row>
    <row r="651" spans="1:8" x14ac:dyDescent="0.2">
      <c r="A651" s="642">
        <v>667</v>
      </c>
      <c r="B651" s="442"/>
      <c r="C651" s="643">
        <f t="shared" si="29"/>
        <v>72.319999999999993</v>
      </c>
      <c r="D651" s="644"/>
      <c r="E651" s="445">
        <v>19400</v>
      </c>
      <c r="F651" s="444">
        <f t="shared" si="28"/>
        <v>4473</v>
      </c>
      <c r="G651" s="459">
        <f t="shared" si="27"/>
        <v>3219</v>
      </c>
      <c r="H651" s="445">
        <v>95</v>
      </c>
    </row>
    <row r="652" spans="1:8" x14ac:dyDescent="0.2">
      <c r="A652" s="642">
        <v>668</v>
      </c>
      <c r="B652" s="442"/>
      <c r="C652" s="643">
        <f t="shared" si="29"/>
        <v>72.34</v>
      </c>
      <c r="D652" s="644"/>
      <c r="E652" s="445">
        <v>19400</v>
      </c>
      <c r="F652" s="444">
        <f t="shared" si="28"/>
        <v>4472</v>
      </c>
      <c r="G652" s="459">
        <f t="shared" si="27"/>
        <v>3218</v>
      </c>
      <c r="H652" s="445">
        <v>95</v>
      </c>
    </row>
    <row r="653" spans="1:8" x14ac:dyDescent="0.2">
      <c r="A653" s="642">
        <v>669</v>
      </c>
      <c r="B653" s="442"/>
      <c r="C653" s="643">
        <f t="shared" si="29"/>
        <v>72.37</v>
      </c>
      <c r="D653" s="644"/>
      <c r="E653" s="445">
        <v>19400</v>
      </c>
      <c r="F653" s="444">
        <f t="shared" si="28"/>
        <v>4470</v>
      </c>
      <c r="G653" s="459">
        <f t="shared" ref="G653:G716" si="30">ROUND(12*(1/C653*E653),0)</f>
        <v>3217</v>
      </c>
      <c r="H653" s="445">
        <v>95</v>
      </c>
    </row>
    <row r="654" spans="1:8" x14ac:dyDescent="0.2">
      <c r="A654" s="642">
        <v>670</v>
      </c>
      <c r="B654" s="442"/>
      <c r="C654" s="643">
        <f t="shared" si="29"/>
        <v>72.39</v>
      </c>
      <c r="D654" s="644"/>
      <c r="E654" s="445">
        <v>19400</v>
      </c>
      <c r="F654" s="444">
        <f t="shared" ref="F654:F717" si="31">ROUND(12*1.36*(1/C654*E654)+H654,0)</f>
        <v>4469</v>
      </c>
      <c r="G654" s="459">
        <f t="shared" si="30"/>
        <v>3216</v>
      </c>
      <c r="H654" s="445">
        <v>95</v>
      </c>
    </row>
    <row r="655" spans="1:8" x14ac:dyDescent="0.2">
      <c r="A655" s="642">
        <v>671</v>
      </c>
      <c r="B655" s="442"/>
      <c r="C655" s="643">
        <f t="shared" ref="C655:C718" si="32">ROUND(10.899*LN(A655)+A655/150-3,2)</f>
        <v>72.41</v>
      </c>
      <c r="D655" s="644"/>
      <c r="E655" s="445">
        <v>19400</v>
      </c>
      <c r="F655" s="444">
        <f t="shared" si="31"/>
        <v>4467</v>
      </c>
      <c r="G655" s="459">
        <f t="shared" si="30"/>
        <v>3215</v>
      </c>
      <c r="H655" s="445">
        <v>95</v>
      </c>
    </row>
    <row r="656" spans="1:8" x14ac:dyDescent="0.2">
      <c r="A656" s="642">
        <v>672</v>
      </c>
      <c r="B656" s="442"/>
      <c r="C656" s="643">
        <f t="shared" si="32"/>
        <v>72.44</v>
      </c>
      <c r="D656" s="644"/>
      <c r="E656" s="445">
        <v>19400</v>
      </c>
      <c r="F656" s="444">
        <f t="shared" si="31"/>
        <v>4466</v>
      </c>
      <c r="G656" s="459">
        <f t="shared" si="30"/>
        <v>3214</v>
      </c>
      <c r="H656" s="445">
        <v>95</v>
      </c>
    </row>
    <row r="657" spans="1:8" x14ac:dyDescent="0.2">
      <c r="A657" s="642">
        <v>673</v>
      </c>
      <c r="B657" s="442"/>
      <c r="C657" s="643">
        <f t="shared" si="32"/>
        <v>72.459999999999994</v>
      </c>
      <c r="D657" s="644"/>
      <c r="E657" s="445">
        <v>19400</v>
      </c>
      <c r="F657" s="444">
        <f t="shared" si="31"/>
        <v>4464</v>
      </c>
      <c r="G657" s="459">
        <f t="shared" si="30"/>
        <v>3213</v>
      </c>
      <c r="H657" s="445">
        <v>95</v>
      </c>
    </row>
    <row r="658" spans="1:8" x14ac:dyDescent="0.2">
      <c r="A658" s="642">
        <v>674</v>
      </c>
      <c r="B658" s="442"/>
      <c r="C658" s="643">
        <f t="shared" si="32"/>
        <v>72.48</v>
      </c>
      <c r="D658" s="644"/>
      <c r="E658" s="445">
        <v>19400</v>
      </c>
      <c r="F658" s="444">
        <f t="shared" si="31"/>
        <v>4463</v>
      </c>
      <c r="G658" s="459">
        <f t="shared" si="30"/>
        <v>3212</v>
      </c>
      <c r="H658" s="445">
        <v>95</v>
      </c>
    </row>
    <row r="659" spans="1:8" x14ac:dyDescent="0.2">
      <c r="A659" s="642">
        <v>675</v>
      </c>
      <c r="B659" s="442"/>
      <c r="C659" s="643">
        <f t="shared" si="32"/>
        <v>72.5</v>
      </c>
      <c r="D659" s="644"/>
      <c r="E659" s="445">
        <v>19400</v>
      </c>
      <c r="F659" s="444">
        <f t="shared" si="31"/>
        <v>4462</v>
      </c>
      <c r="G659" s="459">
        <f t="shared" si="30"/>
        <v>3211</v>
      </c>
      <c r="H659" s="445">
        <v>95</v>
      </c>
    </row>
    <row r="660" spans="1:8" x14ac:dyDescent="0.2">
      <c r="A660" s="642">
        <v>676</v>
      </c>
      <c r="B660" s="442"/>
      <c r="C660" s="643">
        <f t="shared" si="32"/>
        <v>72.53</v>
      </c>
      <c r="D660" s="644"/>
      <c r="E660" s="445">
        <v>19400</v>
      </c>
      <c r="F660" s="444">
        <f t="shared" si="31"/>
        <v>4460</v>
      </c>
      <c r="G660" s="459">
        <f t="shared" si="30"/>
        <v>3210</v>
      </c>
      <c r="H660" s="445">
        <v>95</v>
      </c>
    </row>
    <row r="661" spans="1:8" x14ac:dyDescent="0.2">
      <c r="A661" s="642">
        <v>677</v>
      </c>
      <c r="B661" s="442"/>
      <c r="C661" s="643">
        <f t="shared" si="32"/>
        <v>72.55</v>
      </c>
      <c r="D661" s="644"/>
      <c r="E661" s="445">
        <v>19400</v>
      </c>
      <c r="F661" s="444">
        <f t="shared" si="31"/>
        <v>4459</v>
      </c>
      <c r="G661" s="459">
        <f t="shared" si="30"/>
        <v>3209</v>
      </c>
      <c r="H661" s="445">
        <v>95</v>
      </c>
    </row>
    <row r="662" spans="1:8" x14ac:dyDescent="0.2">
      <c r="A662" s="642">
        <v>678</v>
      </c>
      <c r="B662" s="442"/>
      <c r="C662" s="643">
        <f t="shared" si="32"/>
        <v>72.569999999999993</v>
      </c>
      <c r="D662" s="644"/>
      <c r="E662" s="445">
        <v>19400</v>
      </c>
      <c r="F662" s="444">
        <f t="shared" si="31"/>
        <v>4458</v>
      </c>
      <c r="G662" s="459">
        <f t="shared" si="30"/>
        <v>3208</v>
      </c>
      <c r="H662" s="445">
        <v>95</v>
      </c>
    </row>
    <row r="663" spans="1:8" x14ac:dyDescent="0.2">
      <c r="A663" s="642">
        <v>679</v>
      </c>
      <c r="B663" s="442"/>
      <c r="C663" s="643">
        <f t="shared" si="32"/>
        <v>72.59</v>
      </c>
      <c r="D663" s="644"/>
      <c r="E663" s="445">
        <v>19400</v>
      </c>
      <c r="F663" s="444">
        <f t="shared" si="31"/>
        <v>4457</v>
      </c>
      <c r="G663" s="459">
        <f t="shared" si="30"/>
        <v>3207</v>
      </c>
      <c r="H663" s="445">
        <v>95</v>
      </c>
    </row>
    <row r="664" spans="1:8" x14ac:dyDescent="0.2">
      <c r="A664" s="642">
        <v>680</v>
      </c>
      <c r="B664" s="442"/>
      <c r="C664" s="643">
        <f t="shared" si="32"/>
        <v>72.62</v>
      </c>
      <c r="D664" s="644"/>
      <c r="E664" s="445">
        <v>19400</v>
      </c>
      <c r="F664" s="444">
        <f t="shared" si="31"/>
        <v>4455</v>
      </c>
      <c r="G664" s="459">
        <f t="shared" si="30"/>
        <v>3206</v>
      </c>
      <c r="H664" s="445">
        <v>95</v>
      </c>
    </row>
    <row r="665" spans="1:8" x14ac:dyDescent="0.2">
      <c r="A665" s="642">
        <v>681</v>
      </c>
      <c r="B665" s="442"/>
      <c r="C665" s="643">
        <f t="shared" si="32"/>
        <v>72.64</v>
      </c>
      <c r="D665" s="644"/>
      <c r="E665" s="445">
        <v>19400</v>
      </c>
      <c r="F665" s="444">
        <f t="shared" si="31"/>
        <v>4454</v>
      </c>
      <c r="G665" s="459">
        <f t="shared" si="30"/>
        <v>3205</v>
      </c>
      <c r="H665" s="445">
        <v>95</v>
      </c>
    </row>
    <row r="666" spans="1:8" x14ac:dyDescent="0.2">
      <c r="A666" s="642">
        <v>682</v>
      </c>
      <c r="B666" s="442"/>
      <c r="C666" s="643">
        <f t="shared" si="32"/>
        <v>72.66</v>
      </c>
      <c r="D666" s="644"/>
      <c r="E666" s="445">
        <v>19400</v>
      </c>
      <c r="F666" s="444">
        <f t="shared" si="31"/>
        <v>4452</v>
      </c>
      <c r="G666" s="459">
        <f t="shared" si="30"/>
        <v>3204</v>
      </c>
      <c r="H666" s="445">
        <v>95</v>
      </c>
    </row>
    <row r="667" spans="1:8" x14ac:dyDescent="0.2">
      <c r="A667" s="642">
        <v>683</v>
      </c>
      <c r="B667" s="442"/>
      <c r="C667" s="643">
        <f t="shared" si="32"/>
        <v>72.69</v>
      </c>
      <c r="D667" s="644"/>
      <c r="E667" s="445">
        <v>19400</v>
      </c>
      <c r="F667" s="444">
        <f t="shared" si="31"/>
        <v>4451</v>
      </c>
      <c r="G667" s="459">
        <f t="shared" si="30"/>
        <v>3203</v>
      </c>
      <c r="H667" s="445">
        <v>95</v>
      </c>
    </row>
    <row r="668" spans="1:8" x14ac:dyDescent="0.2">
      <c r="A668" s="642">
        <v>684</v>
      </c>
      <c r="B668" s="442"/>
      <c r="C668" s="643">
        <f t="shared" si="32"/>
        <v>72.709999999999994</v>
      </c>
      <c r="D668" s="644"/>
      <c r="E668" s="445">
        <v>19400</v>
      </c>
      <c r="F668" s="444">
        <f t="shared" si="31"/>
        <v>4449</v>
      </c>
      <c r="G668" s="459">
        <f t="shared" si="30"/>
        <v>3202</v>
      </c>
      <c r="H668" s="445">
        <v>95</v>
      </c>
    </row>
    <row r="669" spans="1:8" x14ac:dyDescent="0.2">
      <c r="A669" s="642">
        <v>685</v>
      </c>
      <c r="B669" s="442"/>
      <c r="C669" s="643">
        <f t="shared" si="32"/>
        <v>72.73</v>
      </c>
      <c r="D669" s="644"/>
      <c r="E669" s="445">
        <v>19400</v>
      </c>
      <c r="F669" s="444">
        <f t="shared" si="31"/>
        <v>4448</v>
      </c>
      <c r="G669" s="459">
        <f t="shared" si="30"/>
        <v>3201</v>
      </c>
      <c r="H669" s="445">
        <v>95</v>
      </c>
    </row>
    <row r="670" spans="1:8" x14ac:dyDescent="0.2">
      <c r="A670" s="642">
        <v>686</v>
      </c>
      <c r="B670" s="442"/>
      <c r="C670" s="643">
        <f t="shared" si="32"/>
        <v>72.75</v>
      </c>
      <c r="D670" s="644"/>
      <c r="E670" s="445">
        <v>19400</v>
      </c>
      <c r="F670" s="444">
        <f t="shared" si="31"/>
        <v>4447</v>
      </c>
      <c r="G670" s="459">
        <f t="shared" si="30"/>
        <v>3200</v>
      </c>
      <c r="H670" s="445">
        <v>95</v>
      </c>
    </row>
    <row r="671" spans="1:8" x14ac:dyDescent="0.2">
      <c r="A671" s="642">
        <v>687</v>
      </c>
      <c r="B671" s="442"/>
      <c r="C671" s="643">
        <f t="shared" si="32"/>
        <v>72.78</v>
      </c>
      <c r="D671" s="644"/>
      <c r="E671" s="445">
        <v>19400</v>
      </c>
      <c r="F671" s="444">
        <f t="shared" si="31"/>
        <v>4445</v>
      </c>
      <c r="G671" s="459">
        <f t="shared" si="30"/>
        <v>3199</v>
      </c>
      <c r="H671" s="445">
        <v>95</v>
      </c>
    </row>
    <row r="672" spans="1:8" x14ac:dyDescent="0.2">
      <c r="A672" s="642">
        <v>688</v>
      </c>
      <c r="B672" s="442"/>
      <c r="C672" s="643">
        <f t="shared" si="32"/>
        <v>72.8</v>
      </c>
      <c r="D672" s="644"/>
      <c r="E672" s="445">
        <v>19400</v>
      </c>
      <c r="F672" s="444">
        <f t="shared" si="31"/>
        <v>4444</v>
      </c>
      <c r="G672" s="459">
        <f t="shared" si="30"/>
        <v>3198</v>
      </c>
      <c r="H672" s="445">
        <v>95</v>
      </c>
    </row>
    <row r="673" spans="1:8" x14ac:dyDescent="0.2">
      <c r="A673" s="642">
        <v>689</v>
      </c>
      <c r="B673" s="442"/>
      <c r="C673" s="643">
        <f t="shared" si="32"/>
        <v>72.819999999999993</v>
      </c>
      <c r="D673" s="644"/>
      <c r="E673" s="445">
        <v>19400</v>
      </c>
      <c r="F673" s="444">
        <f t="shared" si="31"/>
        <v>4443</v>
      </c>
      <c r="G673" s="459">
        <f t="shared" si="30"/>
        <v>3197</v>
      </c>
      <c r="H673" s="445">
        <v>95</v>
      </c>
    </row>
    <row r="674" spans="1:8" x14ac:dyDescent="0.2">
      <c r="A674" s="642">
        <v>690</v>
      </c>
      <c r="B674" s="442"/>
      <c r="C674" s="643">
        <f t="shared" si="32"/>
        <v>72.84</v>
      </c>
      <c r="D674" s="644"/>
      <c r="E674" s="445">
        <v>19400</v>
      </c>
      <c r="F674" s="444">
        <f t="shared" si="31"/>
        <v>4442</v>
      </c>
      <c r="G674" s="459">
        <f t="shared" si="30"/>
        <v>3196</v>
      </c>
      <c r="H674" s="445">
        <v>95</v>
      </c>
    </row>
    <row r="675" spans="1:8" x14ac:dyDescent="0.2">
      <c r="A675" s="642">
        <v>691</v>
      </c>
      <c r="B675" s="442"/>
      <c r="C675" s="643">
        <f t="shared" si="32"/>
        <v>72.87</v>
      </c>
      <c r="D675" s="644"/>
      <c r="E675" s="445">
        <v>19400</v>
      </c>
      <c r="F675" s="444">
        <f t="shared" si="31"/>
        <v>4440</v>
      </c>
      <c r="G675" s="459">
        <f t="shared" si="30"/>
        <v>3195</v>
      </c>
      <c r="H675" s="445">
        <v>95</v>
      </c>
    </row>
    <row r="676" spans="1:8" x14ac:dyDescent="0.2">
      <c r="A676" s="642">
        <v>692</v>
      </c>
      <c r="B676" s="442"/>
      <c r="C676" s="643">
        <f t="shared" si="32"/>
        <v>72.89</v>
      </c>
      <c r="D676" s="644"/>
      <c r="E676" s="445">
        <v>19400</v>
      </c>
      <c r="F676" s="444">
        <f t="shared" si="31"/>
        <v>4439</v>
      </c>
      <c r="G676" s="459">
        <f t="shared" si="30"/>
        <v>3194</v>
      </c>
      <c r="H676" s="445">
        <v>95</v>
      </c>
    </row>
    <row r="677" spans="1:8" x14ac:dyDescent="0.2">
      <c r="A677" s="642">
        <v>693</v>
      </c>
      <c r="B677" s="442"/>
      <c r="C677" s="643">
        <f t="shared" si="32"/>
        <v>72.91</v>
      </c>
      <c r="D677" s="644"/>
      <c r="E677" s="445">
        <v>19400</v>
      </c>
      <c r="F677" s="444">
        <f t="shared" si="31"/>
        <v>4437</v>
      </c>
      <c r="G677" s="459">
        <f t="shared" si="30"/>
        <v>3193</v>
      </c>
      <c r="H677" s="445">
        <v>95</v>
      </c>
    </row>
    <row r="678" spans="1:8" x14ac:dyDescent="0.2">
      <c r="A678" s="642">
        <v>694</v>
      </c>
      <c r="B678" s="442"/>
      <c r="C678" s="643">
        <f t="shared" si="32"/>
        <v>72.930000000000007</v>
      </c>
      <c r="D678" s="644"/>
      <c r="E678" s="445">
        <v>19400</v>
      </c>
      <c r="F678" s="444">
        <f t="shared" si="31"/>
        <v>4436</v>
      </c>
      <c r="G678" s="459">
        <f t="shared" si="30"/>
        <v>3192</v>
      </c>
      <c r="H678" s="445">
        <v>95</v>
      </c>
    </row>
    <row r="679" spans="1:8" x14ac:dyDescent="0.2">
      <c r="A679" s="642">
        <v>695</v>
      </c>
      <c r="B679" s="442"/>
      <c r="C679" s="643">
        <f t="shared" si="32"/>
        <v>72.959999999999994</v>
      </c>
      <c r="D679" s="644"/>
      <c r="E679" s="445">
        <v>19400</v>
      </c>
      <c r="F679" s="444">
        <f t="shared" si="31"/>
        <v>4434</v>
      </c>
      <c r="G679" s="459">
        <f t="shared" si="30"/>
        <v>3191</v>
      </c>
      <c r="H679" s="445">
        <v>95</v>
      </c>
    </row>
    <row r="680" spans="1:8" x14ac:dyDescent="0.2">
      <c r="A680" s="642">
        <v>696</v>
      </c>
      <c r="B680" s="442"/>
      <c r="C680" s="643">
        <f t="shared" si="32"/>
        <v>72.98</v>
      </c>
      <c r="D680" s="644"/>
      <c r="E680" s="445">
        <v>19400</v>
      </c>
      <c r="F680" s="444">
        <f t="shared" si="31"/>
        <v>4433</v>
      </c>
      <c r="G680" s="459">
        <f t="shared" si="30"/>
        <v>3190</v>
      </c>
      <c r="H680" s="445">
        <v>95</v>
      </c>
    </row>
    <row r="681" spans="1:8" x14ac:dyDescent="0.2">
      <c r="A681" s="642">
        <v>697</v>
      </c>
      <c r="B681" s="442"/>
      <c r="C681" s="643">
        <f t="shared" si="32"/>
        <v>73</v>
      </c>
      <c r="D681" s="644"/>
      <c r="E681" s="445">
        <v>19400</v>
      </c>
      <c r="F681" s="444">
        <f t="shared" si="31"/>
        <v>4432</v>
      </c>
      <c r="G681" s="459">
        <f t="shared" si="30"/>
        <v>3189</v>
      </c>
      <c r="H681" s="445">
        <v>95</v>
      </c>
    </row>
    <row r="682" spans="1:8" x14ac:dyDescent="0.2">
      <c r="A682" s="642">
        <v>698</v>
      </c>
      <c r="B682" s="442"/>
      <c r="C682" s="643">
        <f t="shared" si="32"/>
        <v>73.02</v>
      </c>
      <c r="D682" s="644"/>
      <c r="E682" s="445">
        <v>19400</v>
      </c>
      <c r="F682" s="444">
        <f t="shared" si="31"/>
        <v>4431</v>
      </c>
      <c r="G682" s="459">
        <f t="shared" si="30"/>
        <v>3188</v>
      </c>
      <c r="H682" s="445">
        <v>95</v>
      </c>
    </row>
    <row r="683" spans="1:8" x14ac:dyDescent="0.2">
      <c r="A683" s="642">
        <v>699</v>
      </c>
      <c r="B683" s="442"/>
      <c r="C683" s="643">
        <f t="shared" si="32"/>
        <v>73.040000000000006</v>
      </c>
      <c r="D683" s="644"/>
      <c r="E683" s="445">
        <v>19400</v>
      </c>
      <c r="F683" s="444">
        <f t="shared" si="31"/>
        <v>4430</v>
      </c>
      <c r="G683" s="459">
        <f t="shared" si="30"/>
        <v>3187</v>
      </c>
      <c r="H683" s="445">
        <v>95</v>
      </c>
    </row>
    <row r="684" spans="1:8" x14ac:dyDescent="0.2">
      <c r="A684" s="642">
        <v>700</v>
      </c>
      <c r="B684" s="442"/>
      <c r="C684" s="643">
        <f t="shared" si="32"/>
        <v>73.069999999999993</v>
      </c>
      <c r="D684" s="644"/>
      <c r="E684" s="445">
        <v>19400</v>
      </c>
      <c r="F684" s="444">
        <f t="shared" si="31"/>
        <v>4428</v>
      </c>
      <c r="G684" s="459">
        <f t="shared" si="30"/>
        <v>3186</v>
      </c>
      <c r="H684" s="445">
        <v>95</v>
      </c>
    </row>
    <row r="685" spans="1:8" x14ac:dyDescent="0.2">
      <c r="A685" s="642">
        <v>701</v>
      </c>
      <c r="B685" s="442"/>
      <c r="C685" s="643">
        <f t="shared" si="32"/>
        <v>73.09</v>
      </c>
      <c r="D685" s="644"/>
      <c r="E685" s="445">
        <v>19400</v>
      </c>
      <c r="F685" s="444">
        <f t="shared" si="31"/>
        <v>4427</v>
      </c>
      <c r="G685" s="459">
        <f t="shared" si="30"/>
        <v>3185</v>
      </c>
      <c r="H685" s="445">
        <v>95</v>
      </c>
    </row>
    <row r="686" spans="1:8" x14ac:dyDescent="0.2">
      <c r="A686" s="642">
        <v>702</v>
      </c>
      <c r="B686" s="442"/>
      <c r="C686" s="643">
        <f t="shared" si="32"/>
        <v>73.11</v>
      </c>
      <c r="D686" s="644"/>
      <c r="E686" s="445">
        <v>19400</v>
      </c>
      <c r="F686" s="444">
        <f t="shared" si="31"/>
        <v>4426</v>
      </c>
      <c r="G686" s="459">
        <f t="shared" si="30"/>
        <v>3184</v>
      </c>
      <c r="H686" s="445">
        <v>95</v>
      </c>
    </row>
    <row r="687" spans="1:8" x14ac:dyDescent="0.2">
      <c r="A687" s="642">
        <v>703</v>
      </c>
      <c r="B687" s="442"/>
      <c r="C687" s="643">
        <f t="shared" si="32"/>
        <v>73.13</v>
      </c>
      <c r="D687" s="644"/>
      <c r="E687" s="445">
        <v>19400</v>
      </c>
      <c r="F687" s="444">
        <f t="shared" si="31"/>
        <v>4424</v>
      </c>
      <c r="G687" s="459">
        <f t="shared" si="30"/>
        <v>3183</v>
      </c>
      <c r="H687" s="445">
        <v>95</v>
      </c>
    </row>
    <row r="688" spans="1:8" x14ac:dyDescent="0.2">
      <c r="A688" s="642">
        <v>704</v>
      </c>
      <c r="B688" s="442"/>
      <c r="C688" s="643">
        <f t="shared" si="32"/>
        <v>73.16</v>
      </c>
      <c r="D688" s="644"/>
      <c r="E688" s="445">
        <v>19400</v>
      </c>
      <c r="F688" s="444">
        <f t="shared" si="31"/>
        <v>4423</v>
      </c>
      <c r="G688" s="459">
        <f t="shared" si="30"/>
        <v>3182</v>
      </c>
      <c r="H688" s="445">
        <v>95</v>
      </c>
    </row>
    <row r="689" spans="1:8" x14ac:dyDescent="0.2">
      <c r="A689" s="642">
        <v>705</v>
      </c>
      <c r="B689" s="442"/>
      <c r="C689" s="643">
        <f t="shared" si="32"/>
        <v>73.180000000000007</v>
      </c>
      <c r="D689" s="644"/>
      <c r="E689" s="445">
        <v>19400</v>
      </c>
      <c r="F689" s="444">
        <f t="shared" si="31"/>
        <v>4421</v>
      </c>
      <c r="G689" s="459">
        <f t="shared" si="30"/>
        <v>3181</v>
      </c>
      <c r="H689" s="445">
        <v>95</v>
      </c>
    </row>
    <row r="690" spans="1:8" x14ac:dyDescent="0.2">
      <c r="A690" s="642">
        <v>706</v>
      </c>
      <c r="B690" s="442"/>
      <c r="C690" s="643">
        <f t="shared" si="32"/>
        <v>73.2</v>
      </c>
      <c r="D690" s="644"/>
      <c r="E690" s="445">
        <v>19400</v>
      </c>
      <c r="F690" s="444">
        <f t="shared" si="31"/>
        <v>4420</v>
      </c>
      <c r="G690" s="459">
        <f t="shared" si="30"/>
        <v>3180</v>
      </c>
      <c r="H690" s="445">
        <v>95</v>
      </c>
    </row>
    <row r="691" spans="1:8" x14ac:dyDescent="0.2">
      <c r="A691" s="642">
        <v>707</v>
      </c>
      <c r="B691" s="442"/>
      <c r="C691" s="643">
        <f t="shared" si="32"/>
        <v>73.22</v>
      </c>
      <c r="D691" s="644"/>
      <c r="E691" s="445">
        <v>19400</v>
      </c>
      <c r="F691" s="444">
        <f t="shared" si="31"/>
        <v>4419</v>
      </c>
      <c r="G691" s="459">
        <f t="shared" si="30"/>
        <v>3179</v>
      </c>
      <c r="H691" s="445">
        <v>95</v>
      </c>
    </row>
    <row r="692" spans="1:8" x14ac:dyDescent="0.2">
      <c r="A692" s="642">
        <v>708</v>
      </c>
      <c r="B692" s="442"/>
      <c r="C692" s="643">
        <f t="shared" si="32"/>
        <v>73.239999999999995</v>
      </c>
      <c r="D692" s="644"/>
      <c r="E692" s="445">
        <v>19400</v>
      </c>
      <c r="F692" s="444">
        <f t="shared" si="31"/>
        <v>4418</v>
      </c>
      <c r="G692" s="459">
        <f t="shared" si="30"/>
        <v>3179</v>
      </c>
      <c r="H692" s="445">
        <v>95</v>
      </c>
    </row>
    <row r="693" spans="1:8" x14ac:dyDescent="0.2">
      <c r="A693" s="642">
        <v>709</v>
      </c>
      <c r="B693" s="442"/>
      <c r="C693" s="643">
        <f t="shared" si="32"/>
        <v>73.27</v>
      </c>
      <c r="D693" s="644"/>
      <c r="E693" s="445">
        <v>19400</v>
      </c>
      <c r="F693" s="444">
        <f t="shared" si="31"/>
        <v>4416</v>
      </c>
      <c r="G693" s="459">
        <f t="shared" si="30"/>
        <v>3177</v>
      </c>
      <c r="H693" s="445">
        <v>95</v>
      </c>
    </row>
    <row r="694" spans="1:8" x14ac:dyDescent="0.2">
      <c r="A694" s="642">
        <v>710</v>
      </c>
      <c r="B694" s="442"/>
      <c r="C694" s="643">
        <f t="shared" si="32"/>
        <v>73.290000000000006</v>
      </c>
      <c r="D694" s="644"/>
      <c r="E694" s="445">
        <v>19400</v>
      </c>
      <c r="F694" s="444">
        <f t="shared" si="31"/>
        <v>4415</v>
      </c>
      <c r="G694" s="459">
        <f t="shared" si="30"/>
        <v>3176</v>
      </c>
      <c r="H694" s="445">
        <v>95</v>
      </c>
    </row>
    <row r="695" spans="1:8" x14ac:dyDescent="0.2">
      <c r="A695" s="642">
        <v>711</v>
      </c>
      <c r="B695" s="442"/>
      <c r="C695" s="643">
        <f t="shared" si="32"/>
        <v>73.31</v>
      </c>
      <c r="D695" s="644"/>
      <c r="E695" s="445">
        <v>19400</v>
      </c>
      <c r="F695" s="444">
        <f t="shared" si="31"/>
        <v>4414</v>
      </c>
      <c r="G695" s="459">
        <f t="shared" si="30"/>
        <v>3176</v>
      </c>
      <c r="H695" s="445">
        <v>95</v>
      </c>
    </row>
    <row r="696" spans="1:8" x14ac:dyDescent="0.2">
      <c r="A696" s="642">
        <v>712</v>
      </c>
      <c r="B696" s="442"/>
      <c r="C696" s="643">
        <f t="shared" si="32"/>
        <v>73.33</v>
      </c>
      <c r="D696" s="644"/>
      <c r="E696" s="445">
        <v>19400</v>
      </c>
      <c r="F696" s="444">
        <f t="shared" si="31"/>
        <v>4413</v>
      </c>
      <c r="G696" s="459">
        <f t="shared" si="30"/>
        <v>3175</v>
      </c>
      <c r="H696" s="445">
        <v>95</v>
      </c>
    </row>
    <row r="697" spans="1:8" x14ac:dyDescent="0.2">
      <c r="A697" s="642">
        <v>713</v>
      </c>
      <c r="B697" s="442"/>
      <c r="C697" s="643">
        <f t="shared" si="32"/>
        <v>73.349999999999994</v>
      </c>
      <c r="D697" s="644"/>
      <c r="E697" s="445">
        <v>19400</v>
      </c>
      <c r="F697" s="444">
        <f t="shared" si="31"/>
        <v>4411</v>
      </c>
      <c r="G697" s="459">
        <f t="shared" si="30"/>
        <v>3174</v>
      </c>
      <c r="H697" s="445">
        <v>95</v>
      </c>
    </row>
    <row r="698" spans="1:8" x14ac:dyDescent="0.2">
      <c r="A698" s="642">
        <v>714</v>
      </c>
      <c r="B698" s="442"/>
      <c r="C698" s="643">
        <f t="shared" si="32"/>
        <v>73.38</v>
      </c>
      <c r="D698" s="644"/>
      <c r="E698" s="445">
        <v>19400</v>
      </c>
      <c r="F698" s="444">
        <f t="shared" si="31"/>
        <v>4410</v>
      </c>
      <c r="G698" s="459">
        <f t="shared" si="30"/>
        <v>3173</v>
      </c>
      <c r="H698" s="445">
        <v>95</v>
      </c>
    </row>
    <row r="699" spans="1:8" x14ac:dyDescent="0.2">
      <c r="A699" s="642">
        <v>715</v>
      </c>
      <c r="B699" s="442"/>
      <c r="C699" s="643">
        <f t="shared" si="32"/>
        <v>73.400000000000006</v>
      </c>
      <c r="D699" s="644"/>
      <c r="E699" s="445">
        <v>19400</v>
      </c>
      <c r="F699" s="444">
        <f t="shared" si="31"/>
        <v>4408</v>
      </c>
      <c r="G699" s="459">
        <f t="shared" si="30"/>
        <v>3172</v>
      </c>
      <c r="H699" s="445">
        <v>95</v>
      </c>
    </row>
    <row r="700" spans="1:8" x14ac:dyDescent="0.2">
      <c r="A700" s="642">
        <v>716</v>
      </c>
      <c r="B700" s="442"/>
      <c r="C700" s="643">
        <f t="shared" si="32"/>
        <v>73.42</v>
      </c>
      <c r="D700" s="644"/>
      <c r="E700" s="445">
        <v>19400</v>
      </c>
      <c r="F700" s="444">
        <f t="shared" si="31"/>
        <v>4407</v>
      </c>
      <c r="G700" s="459">
        <f t="shared" si="30"/>
        <v>3171</v>
      </c>
      <c r="H700" s="445">
        <v>95</v>
      </c>
    </row>
    <row r="701" spans="1:8" x14ac:dyDescent="0.2">
      <c r="A701" s="642">
        <v>717</v>
      </c>
      <c r="B701" s="442"/>
      <c r="C701" s="643">
        <f t="shared" si="32"/>
        <v>73.44</v>
      </c>
      <c r="D701" s="644"/>
      <c r="E701" s="445">
        <v>19400</v>
      </c>
      <c r="F701" s="444">
        <f t="shared" si="31"/>
        <v>4406</v>
      </c>
      <c r="G701" s="459">
        <f t="shared" si="30"/>
        <v>3170</v>
      </c>
      <c r="H701" s="445">
        <v>95</v>
      </c>
    </row>
    <row r="702" spans="1:8" x14ac:dyDescent="0.2">
      <c r="A702" s="642">
        <v>718</v>
      </c>
      <c r="B702" s="442"/>
      <c r="C702" s="643">
        <f t="shared" si="32"/>
        <v>73.459999999999994</v>
      </c>
      <c r="D702" s="644"/>
      <c r="E702" s="445">
        <v>19400</v>
      </c>
      <c r="F702" s="444">
        <f t="shared" si="31"/>
        <v>4405</v>
      </c>
      <c r="G702" s="459">
        <f t="shared" si="30"/>
        <v>3169</v>
      </c>
      <c r="H702" s="445">
        <v>95</v>
      </c>
    </row>
    <row r="703" spans="1:8" x14ac:dyDescent="0.2">
      <c r="A703" s="642">
        <v>719</v>
      </c>
      <c r="B703" s="442"/>
      <c r="C703" s="643">
        <f t="shared" si="32"/>
        <v>73.489999999999995</v>
      </c>
      <c r="D703" s="644"/>
      <c r="E703" s="445">
        <v>19400</v>
      </c>
      <c r="F703" s="444">
        <f t="shared" si="31"/>
        <v>4403</v>
      </c>
      <c r="G703" s="459">
        <f t="shared" si="30"/>
        <v>3168</v>
      </c>
      <c r="H703" s="445">
        <v>95</v>
      </c>
    </row>
    <row r="704" spans="1:8" x14ac:dyDescent="0.2">
      <c r="A704" s="642">
        <v>720</v>
      </c>
      <c r="B704" s="442"/>
      <c r="C704" s="643">
        <f t="shared" si="32"/>
        <v>73.510000000000005</v>
      </c>
      <c r="D704" s="644"/>
      <c r="E704" s="445">
        <v>19400</v>
      </c>
      <c r="F704" s="444">
        <f t="shared" si="31"/>
        <v>4402</v>
      </c>
      <c r="G704" s="459">
        <f t="shared" si="30"/>
        <v>3167</v>
      </c>
      <c r="H704" s="445">
        <v>95</v>
      </c>
    </row>
    <row r="705" spans="1:8" x14ac:dyDescent="0.2">
      <c r="A705" s="642">
        <v>721</v>
      </c>
      <c r="B705" s="442"/>
      <c r="C705" s="643">
        <f t="shared" si="32"/>
        <v>73.53</v>
      </c>
      <c r="D705" s="644"/>
      <c r="E705" s="445">
        <v>19400</v>
      </c>
      <c r="F705" s="444">
        <f t="shared" si="31"/>
        <v>4401</v>
      </c>
      <c r="G705" s="459">
        <f t="shared" si="30"/>
        <v>3166</v>
      </c>
      <c r="H705" s="445">
        <v>95</v>
      </c>
    </row>
    <row r="706" spans="1:8" x14ac:dyDescent="0.2">
      <c r="A706" s="642">
        <v>722</v>
      </c>
      <c r="B706" s="442"/>
      <c r="C706" s="643">
        <f t="shared" si="32"/>
        <v>73.55</v>
      </c>
      <c r="D706" s="644"/>
      <c r="E706" s="445">
        <v>19400</v>
      </c>
      <c r="F706" s="444">
        <f t="shared" si="31"/>
        <v>4400</v>
      </c>
      <c r="G706" s="459">
        <f t="shared" si="30"/>
        <v>3165</v>
      </c>
      <c r="H706" s="445">
        <v>95</v>
      </c>
    </row>
    <row r="707" spans="1:8" x14ac:dyDescent="0.2">
      <c r="A707" s="642">
        <v>723</v>
      </c>
      <c r="B707" s="442"/>
      <c r="C707" s="643">
        <f t="shared" si="32"/>
        <v>73.569999999999993</v>
      </c>
      <c r="D707" s="644"/>
      <c r="E707" s="445">
        <v>19400</v>
      </c>
      <c r="F707" s="444">
        <f t="shared" si="31"/>
        <v>4398</v>
      </c>
      <c r="G707" s="459">
        <f t="shared" si="30"/>
        <v>3164</v>
      </c>
      <c r="H707" s="445">
        <v>95</v>
      </c>
    </row>
    <row r="708" spans="1:8" x14ac:dyDescent="0.2">
      <c r="A708" s="642">
        <v>724</v>
      </c>
      <c r="B708" s="442"/>
      <c r="C708" s="643">
        <f t="shared" si="32"/>
        <v>73.59</v>
      </c>
      <c r="D708" s="644"/>
      <c r="E708" s="445">
        <v>19400</v>
      </c>
      <c r="F708" s="444">
        <f t="shared" si="31"/>
        <v>4397</v>
      </c>
      <c r="G708" s="459">
        <f t="shared" si="30"/>
        <v>3163</v>
      </c>
      <c r="H708" s="445">
        <v>95</v>
      </c>
    </row>
    <row r="709" spans="1:8" x14ac:dyDescent="0.2">
      <c r="A709" s="642">
        <v>725</v>
      </c>
      <c r="B709" s="442"/>
      <c r="C709" s="643">
        <f t="shared" si="32"/>
        <v>73.62</v>
      </c>
      <c r="D709" s="644"/>
      <c r="E709" s="445">
        <v>19400</v>
      </c>
      <c r="F709" s="444">
        <f t="shared" si="31"/>
        <v>4396</v>
      </c>
      <c r="G709" s="459">
        <f t="shared" si="30"/>
        <v>3162</v>
      </c>
      <c r="H709" s="445">
        <v>95</v>
      </c>
    </row>
    <row r="710" spans="1:8" x14ac:dyDescent="0.2">
      <c r="A710" s="642">
        <v>726</v>
      </c>
      <c r="B710" s="442"/>
      <c r="C710" s="643">
        <f t="shared" si="32"/>
        <v>73.64</v>
      </c>
      <c r="D710" s="644"/>
      <c r="E710" s="445">
        <v>19400</v>
      </c>
      <c r="F710" s="444">
        <f t="shared" si="31"/>
        <v>4394</v>
      </c>
      <c r="G710" s="459">
        <f t="shared" si="30"/>
        <v>3161</v>
      </c>
      <c r="H710" s="445">
        <v>95</v>
      </c>
    </row>
    <row r="711" spans="1:8" x14ac:dyDescent="0.2">
      <c r="A711" s="642">
        <v>727</v>
      </c>
      <c r="B711" s="442"/>
      <c r="C711" s="643">
        <f t="shared" si="32"/>
        <v>73.66</v>
      </c>
      <c r="D711" s="644"/>
      <c r="E711" s="445">
        <v>19400</v>
      </c>
      <c r="F711" s="444">
        <f t="shared" si="31"/>
        <v>4393</v>
      </c>
      <c r="G711" s="459">
        <f t="shared" si="30"/>
        <v>3160</v>
      </c>
      <c r="H711" s="445">
        <v>95</v>
      </c>
    </row>
    <row r="712" spans="1:8" x14ac:dyDescent="0.2">
      <c r="A712" s="642">
        <v>728</v>
      </c>
      <c r="B712" s="442"/>
      <c r="C712" s="643">
        <f t="shared" si="32"/>
        <v>73.680000000000007</v>
      </c>
      <c r="D712" s="644"/>
      <c r="E712" s="445">
        <v>19400</v>
      </c>
      <c r="F712" s="444">
        <f t="shared" si="31"/>
        <v>4392</v>
      </c>
      <c r="G712" s="459">
        <f t="shared" si="30"/>
        <v>3160</v>
      </c>
      <c r="H712" s="445">
        <v>95</v>
      </c>
    </row>
    <row r="713" spans="1:8" x14ac:dyDescent="0.2">
      <c r="A713" s="642">
        <v>729</v>
      </c>
      <c r="B713" s="442"/>
      <c r="C713" s="643">
        <f t="shared" si="32"/>
        <v>73.7</v>
      </c>
      <c r="D713" s="644"/>
      <c r="E713" s="445">
        <v>19400</v>
      </c>
      <c r="F713" s="444">
        <f t="shared" si="31"/>
        <v>4391</v>
      </c>
      <c r="G713" s="459">
        <f t="shared" si="30"/>
        <v>3159</v>
      </c>
      <c r="H713" s="445">
        <v>95</v>
      </c>
    </row>
    <row r="714" spans="1:8" x14ac:dyDescent="0.2">
      <c r="A714" s="642">
        <v>730</v>
      </c>
      <c r="B714" s="442"/>
      <c r="C714" s="643">
        <f t="shared" si="32"/>
        <v>73.72</v>
      </c>
      <c r="D714" s="644"/>
      <c r="E714" s="445">
        <v>19400</v>
      </c>
      <c r="F714" s="444">
        <f t="shared" si="31"/>
        <v>4390</v>
      </c>
      <c r="G714" s="459">
        <f t="shared" si="30"/>
        <v>3158</v>
      </c>
      <c r="H714" s="445">
        <v>95</v>
      </c>
    </row>
    <row r="715" spans="1:8" x14ac:dyDescent="0.2">
      <c r="A715" s="642">
        <v>731</v>
      </c>
      <c r="B715" s="442"/>
      <c r="C715" s="643">
        <f t="shared" si="32"/>
        <v>73.75</v>
      </c>
      <c r="D715" s="644"/>
      <c r="E715" s="445">
        <v>19400</v>
      </c>
      <c r="F715" s="444">
        <f t="shared" si="31"/>
        <v>4388</v>
      </c>
      <c r="G715" s="459">
        <f t="shared" si="30"/>
        <v>3157</v>
      </c>
      <c r="H715" s="445">
        <v>95</v>
      </c>
    </row>
    <row r="716" spans="1:8" x14ac:dyDescent="0.2">
      <c r="A716" s="642">
        <v>732</v>
      </c>
      <c r="B716" s="442"/>
      <c r="C716" s="643">
        <f t="shared" si="32"/>
        <v>73.77</v>
      </c>
      <c r="D716" s="644"/>
      <c r="E716" s="445">
        <v>19400</v>
      </c>
      <c r="F716" s="444">
        <f t="shared" si="31"/>
        <v>4387</v>
      </c>
      <c r="G716" s="459">
        <f t="shared" si="30"/>
        <v>3156</v>
      </c>
      <c r="H716" s="445">
        <v>95</v>
      </c>
    </row>
    <row r="717" spans="1:8" x14ac:dyDescent="0.2">
      <c r="A717" s="642">
        <v>733</v>
      </c>
      <c r="B717" s="442"/>
      <c r="C717" s="643">
        <f t="shared" si="32"/>
        <v>73.790000000000006</v>
      </c>
      <c r="D717" s="644"/>
      <c r="E717" s="445">
        <v>19400</v>
      </c>
      <c r="F717" s="444">
        <f t="shared" si="31"/>
        <v>4386</v>
      </c>
      <c r="G717" s="459">
        <f t="shared" ref="G717:G780" si="33">ROUND(12*(1/C717*E717),0)</f>
        <v>3155</v>
      </c>
      <c r="H717" s="445">
        <v>95</v>
      </c>
    </row>
    <row r="718" spans="1:8" x14ac:dyDescent="0.2">
      <c r="A718" s="642">
        <v>734</v>
      </c>
      <c r="B718" s="442"/>
      <c r="C718" s="643">
        <f t="shared" si="32"/>
        <v>73.81</v>
      </c>
      <c r="D718" s="644"/>
      <c r="E718" s="445">
        <v>19400</v>
      </c>
      <c r="F718" s="444">
        <f t="shared" ref="F718:F781" si="34">ROUND(12*1.36*(1/C718*E718)+H718,0)</f>
        <v>4385</v>
      </c>
      <c r="G718" s="459">
        <f t="shared" si="33"/>
        <v>3154</v>
      </c>
      <c r="H718" s="445">
        <v>95</v>
      </c>
    </row>
    <row r="719" spans="1:8" x14ac:dyDescent="0.2">
      <c r="A719" s="642">
        <v>735</v>
      </c>
      <c r="B719" s="442"/>
      <c r="C719" s="643">
        <f t="shared" ref="C719:C782" si="35">ROUND(10.899*LN(A719)+A719/150-3,2)</f>
        <v>73.83</v>
      </c>
      <c r="D719" s="644"/>
      <c r="E719" s="445">
        <v>19400</v>
      </c>
      <c r="F719" s="444">
        <f t="shared" si="34"/>
        <v>4383</v>
      </c>
      <c r="G719" s="459">
        <f t="shared" si="33"/>
        <v>3153</v>
      </c>
      <c r="H719" s="445">
        <v>95</v>
      </c>
    </row>
    <row r="720" spans="1:8" x14ac:dyDescent="0.2">
      <c r="A720" s="642">
        <v>736</v>
      </c>
      <c r="B720" s="442"/>
      <c r="C720" s="643">
        <f t="shared" si="35"/>
        <v>73.849999999999994</v>
      </c>
      <c r="D720" s="644"/>
      <c r="E720" s="445">
        <v>19400</v>
      </c>
      <c r="F720" s="444">
        <f t="shared" si="34"/>
        <v>4382</v>
      </c>
      <c r="G720" s="459">
        <f t="shared" si="33"/>
        <v>3152</v>
      </c>
      <c r="H720" s="445">
        <v>95</v>
      </c>
    </row>
    <row r="721" spans="1:8" x14ac:dyDescent="0.2">
      <c r="A721" s="642">
        <v>737</v>
      </c>
      <c r="B721" s="442"/>
      <c r="C721" s="643">
        <f t="shared" si="35"/>
        <v>73.87</v>
      </c>
      <c r="D721" s="644"/>
      <c r="E721" s="445">
        <v>19400</v>
      </c>
      <c r="F721" s="444">
        <f t="shared" si="34"/>
        <v>4381</v>
      </c>
      <c r="G721" s="459">
        <f t="shared" si="33"/>
        <v>3151</v>
      </c>
      <c r="H721" s="445">
        <v>95</v>
      </c>
    </row>
    <row r="722" spans="1:8" x14ac:dyDescent="0.2">
      <c r="A722" s="642">
        <v>738</v>
      </c>
      <c r="B722" s="442"/>
      <c r="C722" s="643">
        <f t="shared" si="35"/>
        <v>73.900000000000006</v>
      </c>
      <c r="D722" s="644"/>
      <c r="E722" s="445">
        <v>19400</v>
      </c>
      <c r="F722" s="444">
        <f t="shared" si="34"/>
        <v>4379</v>
      </c>
      <c r="G722" s="459">
        <f t="shared" si="33"/>
        <v>3150</v>
      </c>
      <c r="H722" s="445">
        <v>95</v>
      </c>
    </row>
    <row r="723" spans="1:8" x14ac:dyDescent="0.2">
      <c r="A723" s="642">
        <v>739</v>
      </c>
      <c r="B723" s="442"/>
      <c r="C723" s="643">
        <f t="shared" si="35"/>
        <v>73.92</v>
      </c>
      <c r="D723" s="644"/>
      <c r="E723" s="445">
        <v>19400</v>
      </c>
      <c r="F723" s="444">
        <f t="shared" si="34"/>
        <v>4378</v>
      </c>
      <c r="G723" s="459">
        <f t="shared" si="33"/>
        <v>3149</v>
      </c>
      <c r="H723" s="445">
        <v>95</v>
      </c>
    </row>
    <row r="724" spans="1:8" x14ac:dyDescent="0.2">
      <c r="A724" s="642">
        <v>740</v>
      </c>
      <c r="B724" s="442"/>
      <c r="C724" s="643">
        <f t="shared" si="35"/>
        <v>73.94</v>
      </c>
      <c r="D724" s="644"/>
      <c r="E724" s="445">
        <v>19400</v>
      </c>
      <c r="F724" s="444">
        <f t="shared" si="34"/>
        <v>4377</v>
      </c>
      <c r="G724" s="459">
        <f t="shared" si="33"/>
        <v>3148</v>
      </c>
      <c r="H724" s="445">
        <v>95</v>
      </c>
    </row>
    <row r="725" spans="1:8" x14ac:dyDescent="0.2">
      <c r="A725" s="642">
        <v>741</v>
      </c>
      <c r="B725" s="442"/>
      <c r="C725" s="643">
        <f t="shared" si="35"/>
        <v>73.959999999999994</v>
      </c>
      <c r="D725" s="644"/>
      <c r="E725" s="445">
        <v>19400</v>
      </c>
      <c r="F725" s="444">
        <f t="shared" si="34"/>
        <v>4376</v>
      </c>
      <c r="G725" s="459">
        <f t="shared" si="33"/>
        <v>3148</v>
      </c>
      <c r="H725" s="445">
        <v>95</v>
      </c>
    </row>
    <row r="726" spans="1:8" x14ac:dyDescent="0.2">
      <c r="A726" s="642">
        <v>742</v>
      </c>
      <c r="B726" s="442"/>
      <c r="C726" s="643">
        <f t="shared" si="35"/>
        <v>73.98</v>
      </c>
      <c r="D726" s="644"/>
      <c r="E726" s="445">
        <v>19400</v>
      </c>
      <c r="F726" s="444">
        <f t="shared" si="34"/>
        <v>4375</v>
      </c>
      <c r="G726" s="459">
        <f t="shared" si="33"/>
        <v>3147</v>
      </c>
      <c r="H726" s="445">
        <v>95</v>
      </c>
    </row>
    <row r="727" spans="1:8" x14ac:dyDescent="0.2">
      <c r="A727" s="642">
        <v>743</v>
      </c>
      <c r="B727" s="442"/>
      <c r="C727" s="643">
        <f t="shared" si="35"/>
        <v>74</v>
      </c>
      <c r="D727" s="644"/>
      <c r="E727" s="445">
        <v>19400</v>
      </c>
      <c r="F727" s="444">
        <f t="shared" si="34"/>
        <v>4373</v>
      </c>
      <c r="G727" s="459">
        <f t="shared" si="33"/>
        <v>3146</v>
      </c>
      <c r="H727" s="445">
        <v>95</v>
      </c>
    </row>
    <row r="728" spans="1:8" x14ac:dyDescent="0.2">
      <c r="A728" s="642">
        <v>744</v>
      </c>
      <c r="B728" s="442"/>
      <c r="C728" s="643">
        <f t="shared" si="35"/>
        <v>74.02</v>
      </c>
      <c r="D728" s="644"/>
      <c r="E728" s="445">
        <v>19400</v>
      </c>
      <c r="F728" s="444">
        <f t="shared" si="34"/>
        <v>4372</v>
      </c>
      <c r="G728" s="459">
        <f t="shared" si="33"/>
        <v>3145</v>
      </c>
      <c r="H728" s="445">
        <v>95</v>
      </c>
    </row>
    <row r="729" spans="1:8" x14ac:dyDescent="0.2">
      <c r="A729" s="642">
        <v>745</v>
      </c>
      <c r="B729" s="442"/>
      <c r="C729" s="643">
        <f t="shared" si="35"/>
        <v>74.05</v>
      </c>
      <c r="D729" s="644"/>
      <c r="E729" s="445">
        <v>19400</v>
      </c>
      <c r="F729" s="444">
        <f t="shared" si="34"/>
        <v>4371</v>
      </c>
      <c r="G729" s="459">
        <f t="shared" si="33"/>
        <v>3144</v>
      </c>
      <c r="H729" s="445">
        <v>95</v>
      </c>
    </row>
    <row r="730" spans="1:8" x14ac:dyDescent="0.2">
      <c r="A730" s="642">
        <v>746</v>
      </c>
      <c r="B730" s="442"/>
      <c r="C730" s="643">
        <f t="shared" si="35"/>
        <v>74.069999999999993</v>
      </c>
      <c r="D730" s="644"/>
      <c r="E730" s="445">
        <v>19400</v>
      </c>
      <c r="F730" s="444">
        <f t="shared" si="34"/>
        <v>4369</v>
      </c>
      <c r="G730" s="459">
        <f t="shared" si="33"/>
        <v>3143</v>
      </c>
      <c r="H730" s="445">
        <v>95</v>
      </c>
    </row>
    <row r="731" spans="1:8" x14ac:dyDescent="0.2">
      <c r="A731" s="642">
        <v>747</v>
      </c>
      <c r="B731" s="442"/>
      <c r="C731" s="643">
        <f t="shared" si="35"/>
        <v>74.09</v>
      </c>
      <c r="D731" s="644"/>
      <c r="E731" s="445">
        <v>19400</v>
      </c>
      <c r="F731" s="444">
        <f t="shared" si="34"/>
        <v>4368</v>
      </c>
      <c r="G731" s="459">
        <f t="shared" si="33"/>
        <v>3142</v>
      </c>
      <c r="H731" s="445">
        <v>95</v>
      </c>
    </row>
    <row r="732" spans="1:8" x14ac:dyDescent="0.2">
      <c r="A732" s="642">
        <v>748</v>
      </c>
      <c r="B732" s="442"/>
      <c r="C732" s="643">
        <f t="shared" si="35"/>
        <v>74.11</v>
      </c>
      <c r="D732" s="644"/>
      <c r="E732" s="445">
        <v>19400</v>
      </c>
      <c r="F732" s="444">
        <f t="shared" si="34"/>
        <v>4367</v>
      </c>
      <c r="G732" s="459">
        <f t="shared" si="33"/>
        <v>3141</v>
      </c>
      <c r="H732" s="445">
        <v>95</v>
      </c>
    </row>
    <row r="733" spans="1:8" x14ac:dyDescent="0.2">
      <c r="A733" s="642">
        <v>749</v>
      </c>
      <c r="B733" s="442"/>
      <c r="C733" s="643">
        <f t="shared" si="35"/>
        <v>74.13</v>
      </c>
      <c r="D733" s="644"/>
      <c r="E733" s="445">
        <v>19400</v>
      </c>
      <c r="F733" s="444">
        <f t="shared" si="34"/>
        <v>4366</v>
      </c>
      <c r="G733" s="459">
        <f t="shared" si="33"/>
        <v>3140</v>
      </c>
      <c r="H733" s="445">
        <v>95</v>
      </c>
    </row>
    <row r="734" spans="1:8" x14ac:dyDescent="0.2">
      <c r="A734" s="642">
        <v>750</v>
      </c>
      <c r="B734" s="442"/>
      <c r="C734" s="643">
        <f t="shared" si="35"/>
        <v>74.150000000000006</v>
      </c>
      <c r="D734" s="644"/>
      <c r="E734" s="445">
        <v>19400</v>
      </c>
      <c r="F734" s="444">
        <f t="shared" si="34"/>
        <v>4365</v>
      </c>
      <c r="G734" s="459">
        <f t="shared" si="33"/>
        <v>3140</v>
      </c>
      <c r="H734" s="445">
        <v>95</v>
      </c>
    </row>
    <row r="735" spans="1:8" x14ac:dyDescent="0.2">
      <c r="A735" s="642">
        <v>751</v>
      </c>
      <c r="B735" s="442"/>
      <c r="C735" s="643">
        <f t="shared" si="35"/>
        <v>74.17</v>
      </c>
      <c r="D735" s="644"/>
      <c r="E735" s="445">
        <v>19400</v>
      </c>
      <c r="F735" s="444">
        <f t="shared" si="34"/>
        <v>4364</v>
      </c>
      <c r="G735" s="459">
        <f t="shared" si="33"/>
        <v>3139</v>
      </c>
      <c r="H735" s="445">
        <v>95</v>
      </c>
    </row>
    <row r="736" spans="1:8" x14ac:dyDescent="0.2">
      <c r="A736" s="642">
        <v>752</v>
      </c>
      <c r="B736" s="442"/>
      <c r="C736" s="643">
        <f t="shared" si="35"/>
        <v>74.19</v>
      </c>
      <c r="D736" s="644"/>
      <c r="E736" s="445">
        <v>19400</v>
      </c>
      <c r="F736" s="444">
        <f t="shared" si="34"/>
        <v>4363</v>
      </c>
      <c r="G736" s="459">
        <f t="shared" si="33"/>
        <v>3138</v>
      </c>
      <c r="H736" s="445">
        <v>95</v>
      </c>
    </row>
    <row r="737" spans="1:8" x14ac:dyDescent="0.2">
      <c r="A737" s="642">
        <v>753</v>
      </c>
      <c r="B737" s="442"/>
      <c r="C737" s="643">
        <f t="shared" si="35"/>
        <v>74.22</v>
      </c>
      <c r="D737" s="644"/>
      <c r="E737" s="445">
        <v>19400</v>
      </c>
      <c r="F737" s="444">
        <f t="shared" si="34"/>
        <v>4361</v>
      </c>
      <c r="G737" s="459">
        <f t="shared" si="33"/>
        <v>3137</v>
      </c>
      <c r="H737" s="445">
        <v>95</v>
      </c>
    </row>
    <row r="738" spans="1:8" x14ac:dyDescent="0.2">
      <c r="A738" s="642">
        <v>754</v>
      </c>
      <c r="B738" s="442"/>
      <c r="C738" s="643">
        <f t="shared" si="35"/>
        <v>74.239999999999995</v>
      </c>
      <c r="D738" s="644"/>
      <c r="E738" s="445">
        <v>19400</v>
      </c>
      <c r="F738" s="444">
        <f t="shared" si="34"/>
        <v>4360</v>
      </c>
      <c r="G738" s="459">
        <f t="shared" si="33"/>
        <v>3136</v>
      </c>
      <c r="H738" s="445">
        <v>95</v>
      </c>
    </row>
    <row r="739" spans="1:8" x14ac:dyDescent="0.2">
      <c r="A739" s="642">
        <v>755</v>
      </c>
      <c r="B739" s="442"/>
      <c r="C739" s="643">
        <f t="shared" si="35"/>
        <v>74.260000000000005</v>
      </c>
      <c r="D739" s="644"/>
      <c r="E739" s="445">
        <v>19400</v>
      </c>
      <c r="F739" s="444">
        <f t="shared" si="34"/>
        <v>4359</v>
      </c>
      <c r="G739" s="459">
        <f t="shared" si="33"/>
        <v>3135</v>
      </c>
      <c r="H739" s="445">
        <v>95</v>
      </c>
    </row>
    <row r="740" spans="1:8" x14ac:dyDescent="0.2">
      <c r="A740" s="642">
        <v>756</v>
      </c>
      <c r="B740" s="442"/>
      <c r="C740" s="643">
        <f t="shared" si="35"/>
        <v>74.28</v>
      </c>
      <c r="D740" s="644"/>
      <c r="E740" s="445">
        <v>19400</v>
      </c>
      <c r="F740" s="444">
        <f t="shared" si="34"/>
        <v>4357</v>
      </c>
      <c r="G740" s="459">
        <f t="shared" si="33"/>
        <v>3134</v>
      </c>
      <c r="H740" s="445">
        <v>95</v>
      </c>
    </row>
    <row r="741" spans="1:8" x14ac:dyDescent="0.2">
      <c r="A741" s="642">
        <v>757</v>
      </c>
      <c r="B741" s="442"/>
      <c r="C741" s="643">
        <f t="shared" si="35"/>
        <v>74.3</v>
      </c>
      <c r="D741" s="644"/>
      <c r="E741" s="445">
        <v>19400</v>
      </c>
      <c r="F741" s="444">
        <f t="shared" si="34"/>
        <v>4356</v>
      </c>
      <c r="G741" s="459">
        <f t="shared" si="33"/>
        <v>3133</v>
      </c>
      <c r="H741" s="445">
        <v>95</v>
      </c>
    </row>
    <row r="742" spans="1:8" x14ac:dyDescent="0.2">
      <c r="A742" s="642">
        <v>758</v>
      </c>
      <c r="B742" s="442"/>
      <c r="C742" s="643">
        <f t="shared" si="35"/>
        <v>74.319999999999993</v>
      </c>
      <c r="D742" s="644"/>
      <c r="E742" s="445">
        <v>19400</v>
      </c>
      <c r="F742" s="444">
        <f t="shared" si="34"/>
        <v>4355</v>
      </c>
      <c r="G742" s="459">
        <f t="shared" si="33"/>
        <v>3132</v>
      </c>
      <c r="H742" s="445">
        <v>95</v>
      </c>
    </row>
    <row r="743" spans="1:8" x14ac:dyDescent="0.2">
      <c r="A743" s="642">
        <v>759</v>
      </c>
      <c r="B743" s="442"/>
      <c r="C743" s="643">
        <f t="shared" si="35"/>
        <v>74.34</v>
      </c>
      <c r="D743" s="644"/>
      <c r="E743" s="445">
        <v>19400</v>
      </c>
      <c r="F743" s="444">
        <f t="shared" si="34"/>
        <v>4354</v>
      </c>
      <c r="G743" s="459">
        <f t="shared" si="33"/>
        <v>3132</v>
      </c>
      <c r="H743" s="445">
        <v>95</v>
      </c>
    </row>
    <row r="744" spans="1:8" x14ac:dyDescent="0.2">
      <c r="A744" s="642">
        <v>760</v>
      </c>
      <c r="B744" s="442"/>
      <c r="C744" s="643">
        <f t="shared" si="35"/>
        <v>74.36</v>
      </c>
      <c r="D744" s="644"/>
      <c r="E744" s="445">
        <v>19400</v>
      </c>
      <c r="F744" s="444">
        <f t="shared" si="34"/>
        <v>4353</v>
      </c>
      <c r="G744" s="459">
        <f t="shared" si="33"/>
        <v>3131</v>
      </c>
      <c r="H744" s="445">
        <v>95</v>
      </c>
    </row>
    <row r="745" spans="1:8" x14ac:dyDescent="0.2">
      <c r="A745" s="642">
        <v>761</v>
      </c>
      <c r="B745" s="442"/>
      <c r="C745" s="643">
        <f t="shared" si="35"/>
        <v>74.38</v>
      </c>
      <c r="D745" s="644"/>
      <c r="E745" s="445">
        <v>19400</v>
      </c>
      <c r="F745" s="444">
        <f t="shared" si="34"/>
        <v>4352</v>
      </c>
      <c r="G745" s="459">
        <f t="shared" si="33"/>
        <v>3130</v>
      </c>
      <c r="H745" s="445">
        <v>95</v>
      </c>
    </row>
    <row r="746" spans="1:8" x14ac:dyDescent="0.2">
      <c r="A746" s="642">
        <v>762</v>
      </c>
      <c r="B746" s="442"/>
      <c r="C746" s="643">
        <f t="shared" si="35"/>
        <v>74.41</v>
      </c>
      <c r="D746" s="644"/>
      <c r="E746" s="445">
        <v>19400</v>
      </c>
      <c r="F746" s="444">
        <f t="shared" si="34"/>
        <v>4350</v>
      </c>
      <c r="G746" s="459">
        <f t="shared" si="33"/>
        <v>3129</v>
      </c>
      <c r="H746" s="445">
        <v>95</v>
      </c>
    </row>
    <row r="747" spans="1:8" x14ac:dyDescent="0.2">
      <c r="A747" s="642">
        <v>763</v>
      </c>
      <c r="B747" s="442"/>
      <c r="C747" s="643">
        <f t="shared" si="35"/>
        <v>74.430000000000007</v>
      </c>
      <c r="D747" s="644"/>
      <c r="E747" s="445">
        <v>19400</v>
      </c>
      <c r="F747" s="444">
        <f t="shared" si="34"/>
        <v>4349</v>
      </c>
      <c r="G747" s="459">
        <f t="shared" si="33"/>
        <v>3128</v>
      </c>
      <c r="H747" s="445">
        <v>95</v>
      </c>
    </row>
    <row r="748" spans="1:8" x14ac:dyDescent="0.2">
      <c r="A748" s="642">
        <v>764</v>
      </c>
      <c r="B748" s="442"/>
      <c r="C748" s="643">
        <f t="shared" si="35"/>
        <v>74.45</v>
      </c>
      <c r="D748" s="644"/>
      <c r="E748" s="445">
        <v>19400</v>
      </c>
      <c r="F748" s="444">
        <f t="shared" si="34"/>
        <v>4348</v>
      </c>
      <c r="G748" s="459">
        <f t="shared" si="33"/>
        <v>3127</v>
      </c>
      <c r="H748" s="445">
        <v>95</v>
      </c>
    </row>
    <row r="749" spans="1:8" x14ac:dyDescent="0.2">
      <c r="A749" s="642">
        <v>765</v>
      </c>
      <c r="B749" s="442"/>
      <c r="C749" s="643">
        <f t="shared" si="35"/>
        <v>74.47</v>
      </c>
      <c r="D749" s="644"/>
      <c r="E749" s="445">
        <v>19400</v>
      </c>
      <c r="F749" s="444">
        <f t="shared" si="34"/>
        <v>4346</v>
      </c>
      <c r="G749" s="459">
        <f t="shared" si="33"/>
        <v>3126</v>
      </c>
      <c r="H749" s="445">
        <v>95</v>
      </c>
    </row>
    <row r="750" spans="1:8" x14ac:dyDescent="0.2">
      <c r="A750" s="642">
        <v>766</v>
      </c>
      <c r="B750" s="442"/>
      <c r="C750" s="643">
        <f t="shared" si="35"/>
        <v>74.489999999999995</v>
      </c>
      <c r="D750" s="644"/>
      <c r="E750" s="445">
        <v>19400</v>
      </c>
      <c r="F750" s="444">
        <f t="shared" si="34"/>
        <v>4345</v>
      </c>
      <c r="G750" s="459">
        <f t="shared" si="33"/>
        <v>3125</v>
      </c>
      <c r="H750" s="445">
        <v>95</v>
      </c>
    </row>
    <row r="751" spans="1:8" x14ac:dyDescent="0.2">
      <c r="A751" s="642">
        <v>767</v>
      </c>
      <c r="B751" s="442"/>
      <c r="C751" s="643">
        <f t="shared" si="35"/>
        <v>74.510000000000005</v>
      </c>
      <c r="D751" s="644"/>
      <c r="E751" s="445">
        <v>19400</v>
      </c>
      <c r="F751" s="444">
        <f t="shared" si="34"/>
        <v>4344</v>
      </c>
      <c r="G751" s="459">
        <f t="shared" si="33"/>
        <v>3124</v>
      </c>
      <c r="H751" s="445">
        <v>95</v>
      </c>
    </row>
    <row r="752" spans="1:8" x14ac:dyDescent="0.2">
      <c r="A752" s="642">
        <v>768</v>
      </c>
      <c r="B752" s="442"/>
      <c r="C752" s="643">
        <f t="shared" si="35"/>
        <v>74.53</v>
      </c>
      <c r="D752" s="644"/>
      <c r="E752" s="445">
        <v>19400</v>
      </c>
      <c r="F752" s="444">
        <f t="shared" si="34"/>
        <v>4343</v>
      </c>
      <c r="G752" s="459">
        <f t="shared" si="33"/>
        <v>3124</v>
      </c>
      <c r="H752" s="445">
        <v>95</v>
      </c>
    </row>
    <row r="753" spans="1:8" x14ac:dyDescent="0.2">
      <c r="A753" s="642">
        <v>769</v>
      </c>
      <c r="B753" s="442"/>
      <c r="C753" s="643">
        <f t="shared" si="35"/>
        <v>74.55</v>
      </c>
      <c r="D753" s="644"/>
      <c r="E753" s="445">
        <v>19400</v>
      </c>
      <c r="F753" s="444">
        <f t="shared" si="34"/>
        <v>4342</v>
      </c>
      <c r="G753" s="459">
        <f t="shared" si="33"/>
        <v>3123</v>
      </c>
      <c r="H753" s="445">
        <v>95</v>
      </c>
    </row>
    <row r="754" spans="1:8" x14ac:dyDescent="0.2">
      <c r="A754" s="642">
        <v>770</v>
      </c>
      <c r="B754" s="442"/>
      <c r="C754" s="643">
        <f t="shared" si="35"/>
        <v>74.569999999999993</v>
      </c>
      <c r="D754" s="644"/>
      <c r="E754" s="445">
        <v>19400</v>
      </c>
      <c r="F754" s="444">
        <f t="shared" si="34"/>
        <v>4341</v>
      </c>
      <c r="G754" s="459">
        <f t="shared" si="33"/>
        <v>3122</v>
      </c>
      <c r="H754" s="445">
        <v>95</v>
      </c>
    </row>
    <row r="755" spans="1:8" x14ac:dyDescent="0.2">
      <c r="A755" s="642">
        <v>771</v>
      </c>
      <c r="B755" s="442"/>
      <c r="C755" s="643">
        <f t="shared" si="35"/>
        <v>74.59</v>
      </c>
      <c r="D755" s="644"/>
      <c r="E755" s="445">
        <v>19400</v>
      </c>
      <c r="F755" s="444">
        <f t="shared" si="34"/>
        <v>4340</v>
      </c>
      <c r="G755" s="459">
        <f t="shared" si="33"/>
        <v>3121</v>
      </c>
      <c r="H755" s="445">
        <v>95</v>
      </c>
    </row>
    <row r="756" spans="1:8" x14ac:dyDescent="0.2">
      <c r="A756" s="642">
        <v>772</v>
      </c>
      <c r="B756" s="442"/>
      <c r="C756" s="643">
        <f t="shared" si="35"/>
        <v>74.61</v>
      </c>
      <c r="D756" s="644"/>
      <c r="E756" s="445">
        <v>19400</v>
      </c>
      <c r="F756" s="444">
        <f t="shared" si="34"/>
        <v>4339</v>
      </c>
      <c r="G756" s="459">
        <f t="shared" si="33"/>
        <v>3120</v>
      </c>
      <c r="H756" s="445">
        <v>95</v>
      </c>
    </row>
    <row r="757" spans="1:8" x14ac:dyDescent="0.2">
      <c r="A757" s="642">
        <v>773</v>
      </c>
      <c r="B757" s="442"/>
      <c r="C757" s="643">
        <f t="shared" si="35"/>
        <v>74.63</v>
      </c>
      <c r="D757" s="644"/>
      <c r="E757" s="445">
        <v>19400</v>
      </c>
      <c r="F757" s="444">
        <f t="shared" si="34"/>
        <v>4337</v>
      </c>
      <c r="G757" s="459">
        <f t="shared" si="33"/>
        <v>3119</v>
      </c>
      <c r="H757" s="445">
        <v>95</v>
      </c>
    </row>
    <row r="758" spans="1:8" x14ac:dyDescent="0.2">
      <c r="A758" s="642">
        <v>774</v>
      </c>
      <c r="B758" s="442"/>
      <c r="C758" s="643">
        <f t="shared" si="35"/>
        <v>74.66</v>
      </c>
      <c r="D758" s="644"/>
      <c r="E758" s="445">
        <v>19400</v>
      </c>
      <c r="F758" s="444">
        <f t="shared" si="34"/>
        <v>4336</v>
      </c>
      <c r="G758" s="459">
        <f t="shared" si="33"/>
        <v>3118</v>
      </c>
      <c r="H758" s="445">
        <v>95</v>
      </c>
    </row>
    <row r="759" spans="1:8" x14ac:dyDescent="0.2">
      <c r="A759" s="642">
        <v>775</v>
      </c>
      <c r="B759" s="442"/>
      <c r="C759" s="643">
        <f t="shared" si="35"/>
        <v>74.680000000000007</v>
      </c>
      <c r="D759" s="644"/>
      <c r="E759" s="445">
        <v>19400</v>
      </c>
      <c r="F759" s="444">
        <f t="shared" si="34"/>
        <v>4335</v>
      </c>
      <c r="G759" s="459">
        <f t="shared" si="33"/>
        <v>3117</v>
      </c>
      <c r="H759" s="445">
        <v>95</v>
      </c>
    </row>
    <row r="760" spans="1:8" x14ac:dyDescent="0.2">
      <c r="A760" s="642">
        <v>776</v>
      </c>
      <c r="B760" s="442"/>
      <c r="C760" s="643">
        <f t="shared" si="35"/>
        <v>74.7</v>
      </c>
      <c r="D760" s="644"/>
      <c r="E760" s="445">
        <v>19400</v>
      </c>
      <c r="F760" s="444">
        <f t="shared" si="34"/>
        <v>4333</v>
      </c>
      <c r="G760" s="459">
        <f t="shared" si="33"/>
        <v>3116</v>
      </c>
      <c r="H760" s="445">
        <v>95</v>
      </c>
    </row>
    <row r="761" spans="1:8" x14ac:dyDescent="0.2">
      <c r="A761" s="642">
        <v>777</v>
      </c>
      <c r="B761" s="442"/>
      <c r="C761" s="643">
        <f t="shared" si="35"/>
        <v>74.72</v>
      </c>
      <c r="D761" s="644"/>
      <c r="E761" s="445">
        <v>19400</v>
      </c>
      <c r="F761" s="444">
        <f t="shared" si="34"/>
        <v>4332</v>
      </c>
      <c r="G761" s="459">
        <f t="shared" si="33"/>
        <v>3116</v>
      </c>
      <c r="H761" s="445">
        <v>95</v>
      </c>
    </row>
    <row r="762" spans="1:8" x14ac:dyDescent="0.2">
      <c r="A762" s="642">
        <v>778</v>
      </c>
      <c r="B762" s="442"/>
      <c r="C762" s="643">
        <f t="shared" si="35"/>
        <v>74.739999999999995</v>
      </c>
      <c r="D762" s="644"/>
      <c r="E762" s="445">
        <v>19400</v>
      </c>
      <c r="F762" s="444">
        <f t="shared" si="34"/>
        <v>4331</v>
      </c>
      <c r="G762" s="459">
        <f t="shared" si="33"/>
        <v>3115</v>
      </c>
      <c r="H762" s="445">
        <v>95</v>
      </c>
    </row>
    <row r="763" spans="1:8" x14ac:dyDescent="0.2">
      <c r="A763" s="642">
        <v>779</v>
      </c>
      <c r="B763" s="442"/>
      <c r="C763" s="643">
        <f t="shared" si="35"/>
        <v>74.760000000000005</v>
      </c>
      <c r="D763" s="644"/>
      <c r="E763" s="445">
        <v>19400</v>
      </c>
      <c r="F763" s="444">
        <f t="shared" si="34"/>
        <v>4330</v>
      </c>
      <c r="G763" s="459">
        <f t="shared" si="33"/>
        <v>3114</v>
      </c>
      <c r="H763" s="445">
        <v>95</v>
      </c>
    </row>
    <row r="764" spans="1:8" x14ac:dyDescent="0.2">
      <c r="A764" s="642">
        <v>780</v>
      </c>
      <c r="B764" s="442"/>
      <c r="C764" s="643">
        <f t="shared" si="35"/>
        <v>74.78</v>
      </c>
      <c r="D764" s="644"/>
      <c r="E764" s="445">
        <v>19400</v>
      </c>
      <c r="F764" s="444">
        <f t="shared" si="34"/>
        <v>4329</v>
      </c>
      <c r="G764" s="459">
        <f t="shared" si="33"/>
        <v>3113</v>
      </c>
      <c r="H764" s="445">
        <v>95</v>
      </c>
    </row>
    <row r="765" spans="1:8" x14ac:dyDescent="0.2">
      <c r="A765" s="642">
        <v>781</v>
      </c>
      <c r="B765" s="442"/>
      <c r="C765" s="643">
        <f t="shared" si="35"/>
        <v>74.8</v>
      </c>
      <c r="D765" s="644"/>
      <c r="E765" s="445">
        <v>19400</v>
      </c>
      <c r="F765" s="444">
        <f t="shared" si="34"/>
        <v>4328</v>
      </c>
      <c r="G765" s="459">
        <f t="shared" si="33"/>
        <v>3112</v>
      </c>
      <c r="H765" s="445">
        <v>95</v>
      </c>
    </row>
    <row r="766" spans="1:8" x14ac:dyDescent="0.2">
      <c r="A766" s="642">
        <v>782</v>
      </c>
      <c r="B766" s="442"/>
      <c r="C766" s="643">
        <f t="shared" si="35"/>
        <v>74.819999999999993</v>
      </c>
      <c r="D766" s="644"/>
      <c r="E766" s="445">
        <v>19400</v>
      </c>
      <c r="F766" s="444">
        <f t="shared" si="34"/>
        <v>4327</v>
      </c>
      <c r="G766" s="459">
        <f t="shared" si="33"/>
        <v>3111</v>
      </c>
      <c r="H766" s="445">
        <v>95</v>
      </c>
    </row>
    <row r="767" spans="1:8" x14ac:dyDescent="0.2">
      <c r="A767" s="642">
        <v>783</v>
      </c>
      <c r="B767" s="442"/>
      <c r="C767" s="643">
        <f t="shared" si="35"/>
        <v>74.84</v>
      </c>
      <c r="D767" s="644"/>
      <c r="E767" s="445">
        <v>19400</v>
      </c>
      <c r="F767" s="444">
        <f t="shared" si="34"/>
        <v>4325</v>
      </c>
      <c r="G767" s="459">
        <f t="shared" si="33"/>
        <v>3111</v>
      </c>
      <c r="H767" s="445">
        <v>95</v>
      </c>
    </row>
    <row r="768" spans="1:8" x14ac:dyDescent="0.2">
      <c r="A768" s="642">
        <v>784</v>
      </c>
      <c r="B768" s="442"/>
      <c r="C768" s="643">
        <f t="shared" si="35"/>
        <v>74.86</v>
      </c>
      <c r="D768" s="644"/>
      <c r="E768" s="445">
        <v>19400</v>
      </c>
      <c r="F768" s="444">
        <f t="shared" si="34"/>
        <v>4324</v>
      </c>
      <c r="G768" s="459">
        <f t="shared" si="33"/>
        <v>3110</v>
      </c>
      <c r="H768" s="445">
        <v>95</v>
      </c>
    </row>
    <row r="769" spans="1:8" x14ac:dyDescent="0.2">
      <c r="A769" s="642">
        <v>785</v>
      </c>
      <c r="B769" s="442"/>
      <c r="C769" s="643">
        <f t="shared" si="35"/>
        <v>74.88</v>
      </c>
      <c r="D769" s="644"/>
      <c r="E769" s="445">
        <v>19400</v>
      </c>
      <c r="F769" s="444">
        <f t="shared" si="34"/>
        <v>4323</v>
      </c>
      <c r="G769" s="459">
        <f t="shared" si="33"/>
        <v>3109</v>
      </c>
      <c r="H769" s="445">
        <v>95</v>
      </c>
    </row>
    <row r="770" spans="1:8" x14ac:dyDescent="0.2">
      <c r="A770" s="642">
        <v>786</v>
      </c>
      <c r="B770" s="442"/>
      <c r="C770" s="643">
        <f t="shared" si="35"/>
        <v>74.900000000000006</v>
      </c>
      <c r="D770" s="644"/>
      <c r="E770" s="445">
        <v>19400</v>
      </c>
      <c r="F770" s="444">
        <f t="shared" si="34"/>
        <v>4322</v>
      </c>
      <c r="G770" s="459">
        <f t="shared" si="33"/>
        <v>3108</v>
      </c>
      <c r="H770" s="445">
        <v>95</v>
      </c>
    </row>
    <row r="771" spans="1:8" x14ac:dyDescent="0.2">
      <c r="A771" s="642">
        <v>787</v>
      </c>
      <c r="B771" s="442"/>
      <c r="C771" s="643">
        <f t="shared" si="35"/>
        <v>74.92</v>
      </c>
      <c r="D771" s="644"/>
      <c r="E771" s="445">
        <v>19400</v>
      </c>
      <c r="F771" s="444">
        <f t="shared" si="34"/>
        <v>4321</v>
      </c>
      <c r="G771" s="459">
        <f t="shared" si="33"/>
        <v>3107</v>
      </c>
      <c r="H771" s="445">
        <v>95</v>
      </c>
    </row>
    <row r="772" spans="1:8" x14ac:dyDescent="0.2">
      <c r="A772" s="642">
        <v>788</v>
      </c>
      <c r="B772" s="442"/>
      <c r="C772" s="643">
        <f t="shared" si="35"/>
        <v>74.94</v>
      </c>
      <c r="D772" s="644"/>
      <c r="E772" s="445">
        <v>19400</v>
      </c>
      <c r="F772" s="444">
        <f t="shared" si="34"/>
        <v>4320</v>
      </c>
      <c r="G772" s="459">
        <f t="shared" si="33"/>
        <v>3106</v>
      </c>
      <c r="H772" s="445">
        <v>95</v>
      </c>
    </row>
    <row r="773" spans="1:8" x14ac:dyDescent="0.2">
      <c r="A773" s="642">
        <v>789</v>
      </c>
      <c r="B773" s="442"/>
      <c r="C773" s="643">
        <f t="shared" si="35"/>
        <v>74.959999999999994</v>
      </c>
      <c r="D773" s="644"/>
      <c r="E773" s="445">
        <v>19400</v>
      </c>
      <c r="F773" s="444">
        <f t="shared" si="34"/>
        <v>4319</v>
      </c>
      <c r="G773" s="459">
        <f t="shared" si="33"/>
        <v>3106</v>
      </c>
      <c r="H773" s="445">
        <v>95</v>
      </c>
    </row>
    <row r="774" spans="1:8" x14ac:dyDescent="0.2">
      <c r="A774" s="642">
        <v>790</v>
      </c>
      <c r="B774" s="442"/>
      <c r="C774" s="643">
        <f t="shared" si="35"/>
        <v>74.989999999999995</v>
      </c>
      <c r="D774" s="644"/>
      <c r="E774" s="445">
        <v>19400</v>
      </c>
      <c r="F774" s="444">
        <f t="shared" si="34"/>
        <v>4317</v>
      </c>
      <c r="G774" s="459">
        <f t="shared" si="33"/>
        <v>3104</v>
      </c>
      <c r="H774" s="445">
        <v>95</v>
      </c>
    </row>
    <row r="775" spans="1:8" x14ac:dyDescent="0.2">
      <c r="A775" s="642">
        <v>791</v>
      </c>
      <c r="B775" s="442"/>
      <c r="C775" s="643">
        <f t="shared" si="35"/>
        <v>75.010000000000005</v>
      </c>
      <c r="D775" s="644"/>
      <c r="E775" s="445">
        <v>19400</v>
      </c>
      <c r="F775" s="444">
        <f t="shared" si="34"/>
        <v>4316</v>
      </c>
      <c r="G775" s="459">
        <f t="shared" si="33"/>
        <v>3104</v>
      </c>
      <c r="H775" s="445">
        <v>95</v>
      </c>
    </row>
    <row r="776" spans="1:8" x14ac:dyDescent="0.2">
      <c r="A776" s="642">
        <v>792</v>
      </c>
      <c r="B776" s="442"/>
      <c r="C776" s="643">
        <f t="shared" si="35"/>
        <v>75.03</v>
      </c>
      <c r="D776" s="644"/>
      <c r="E776" s="445">
        <v>19400</v>
      </c>
      <c r="F776" s="444">
        <f t="shared" si="34"/>
        <v>4315</v>
      </c>
      <c r="G776" s="459">
        <f t="shared" si="33"/>
        <v>3103</v>
      </c>
      <c r="H776" s="445">
        <v>95</v>
      </c>
    </row>
    <row r="777" spans="1:8" x14ac:dyDescent="0.2">
      <c r="A777" s="642">
        <v>793</v>
      </c>
      <c r="B777" s="442"/>
      <c r="C777" s="643">
        <f t="shared" si="35"/>
        <v>75.05</v>
      </c>
      <c r="D777" s="644"/>
      <c r="E777" s="445">
        <v>19400</v>
      </c>
      <c r="F777" s="444">
        <f t="shared" si="34"/>
        <v>4314</v>
      </c>
      <c r="G777" s="459">
        <f t="shared" si="33"/>
        <v>3102</v>
      </c>
      <c r="H777" s="445">
        <v>95</v>
      </c>
    </row>
    <row r="778" spans="1:8" x14ac:dyDescent="0.2">
      <c r="A778" s="642">
        <v>794</v>
      </c>
      <c r="B778" s="442"/>
      <c r="C778" s="643">
        <f t="shared" si="35"/>
        <v>75.069999999999993</v>
      </c>
      <c r="D778" s="644"/>
      <c r="E778" s="445">
        <v>19400</v>
      </c>
      <c r="F778" s="444">
        <f t="shared" si="34"/>
        <v>4313</v>
      </c>
      <c r="G778" s="459">
        <f t="shared" si="33"/>
        <v>3101</v>
      </c>
      <c r="H778" s="445">
        <v>95</v>
      </c>
    </row>
    <row r="779" spans="1:8" x14ac:dyDescent="0.2">
      <c r="A779" s="642">
        <v>795</v>
      </c>
      <c r="B779" s="442"/>
      <c r="C779" s="643">
        <f t="shared" si="35"/>
        <v>75.09</v>
      </c>
      <c r="D779" s="644"/>
      <c r="E779" s="445">
        <v>19400</v>
      </c>
      <c r="F779" s="444">
        <f t="shared" si="34"/>
        <v>4311</v>
      </c>
      <c r="G779" s="459">
        <f t="shared" si="33"/>
        <v>3100</v>
      </c>
      <c r="H779" s="445">
        <v>95</v>
      </c>
    </row>
    <row r="780" spans="1:8" x14ac:dyDescent="0.2">
      <c r="A780" s="642">
        <v>796</v>
      </c>
      <c r="B780" s="442"/>
      <c r="C780" s="643">
        <f t="shared" si="35"/>
        <v>75.11</v>
      </c>
      <c r="D780" s="644"/>
      <c r="E780" s="445">
        <v>19400</v>
      </c>
      <c r="F780" s="444">
        <f t="shared" si="34"/>
        <v>4310</v>
      </c>
      <c r="G780" s="459">
        <f t="shared" si="33"/>
        <v>3099</v>
      </c>
      <c r="H780" s="445">
        <v>95</v>
      </c>
    </row>
    <row r="781" spans="1:8" x14ac:dyDescent="0.2">
      <c r="A781" s="642">
        <v>797</v>
      </c>
      <c r="B781" s="442"/>
      <c r="C781" s="643">
        <f t="shared" si="35"/>
        <v>75.13</v>
      </c>
      <c r="D781" s="644"/>
      <c r="E781" s="445">
        <v>19400</v>
      </c>
      <c r="F781" s="444">
        <f t="shared" si="34"/>
        <v>4309</v>
      </c>
      <c r="G781" s="459">
        <f t="shared" ref="G781:G844" si="36">ROUND(12*(1/C781*E781),0)</f>
        <v>3099</v>
      </c>
      <c r="H781" s="445">
        <v>95</v>
      </c>
    </row>
    <row r="782" spans="1:8" x14ac:dyDescent="0.2">
      <c r="A782" s="642">
        <v>798</v>
      </c>
      <c r="B782" s="442"/>
      <c r="C782" s="643">
        <f t="shared" si="35"/>
        <v>75.150000000000006</v>
      </c>
      <c r="D782" s="644"/>
      <c r="E782" s="445">
        <v>19400</v>
      </c>
      <c r="F782" s="444">
        <f t="shared" ref="F782:F845" si="37">ROUND(12*1.36*(1/C782*E782)+H782,0)</f>
        <v>4308</v>
      </c>
      <c r="G782" s="459">
        <f t="shared" si="36"/>
        <v>3098</v>
      </c>
      <c r="H782" s="445">
        <v>95</v>
      </c>
    </row>
    <row r="783" spans="1:8" x14ac:dyDescent="0.2">
      <c r="A783" s="642">
        <v>799</v>
      </c>
      <c r="B783" s="442"/>
      <c r="C783" s="643">
        <f t="shared" ref="C783:C846" si="38">ROUND(10.899*LN(A783)+A783/150-3,2)</f>
        <v>75.17</v>
      </c>
      <c r="D783" s="644"/>
      <c r="E783" s="445">
        <v>19400</v>
      </c>
      <c r="F783" s="444">
        <f t="shared" si="37"/>
        <v>4307</v>
      </c>
      <c r="G783" s="459">
        <f t="shared" si="36"/>
        <v>3097</v>
      </c>
      <c r="H783" s="445">
        <v>95</v>
      </c>
    </row>
    <row r="784" spans="1:8" x14ac:dyDescent="0.2">
      <c r="A784" s="642">
        <v>800</v>
      </c>
      <c r="B784" s="442"/>
      <c r="C784" s="643">
        <f t="shared" si="38"/>
        <v>75.19</v>
      </c>
      <c r="D784" s="644"/>
      <c r="E784" s="445">
        <v>19400</v>
      </c>
      <c r="F784" s="444">
        <f t="shared" si="37"/>
        <v>4306</v>
      </c>
      <c r="G784" s="459">
        <f t="shared" si="36"/>
        <v>3096</v>
      </c>
      <c r="H784" s="445">
        <v>95</v>
      </c>
    </row>
    <row r="785" spans="1:8" x14ac:dyDescent="0.2">
      <c r="A785" s="642">
        <v>801</v>
      </c>
      <c r="B785" s="442"/>
      <c r="C785" s="643">
        <f t="shared" si="38"/>
        <v>75.209999999999994</v>
      </c>
      <c r="D785" s="644"/>
      <c r="E785" s="445">
        <v>19400</v>
      </c>
      <c r="F785" s="444">
        <f t="shared" si="37"/>
        <v>4305</v>
      </c>
      <c r="G785" s="459">
        <f t="shared" si="36"/>
        <v>3095</v>
      </c>
      <c r="H785" s="445">
        <v>95</v>
      </c>
    </row>
    <row r="786" spans="1:8" x14ac:dyDescent="0.2">
      <c r="A786" s="642">
        <v>802</v>
      </c>
      <c r="B786" s="442"/>
      <c r="C786" s="643">
        <f t="shared" si="38"/>
        <v>75.23</v>
      </c>
      <c r="D786" s="644"/>
      <c r="E786" s="445">
        <v>19400</v>
      </c>
      <c r="F786" s="444">
        <f t="shared" si="37"/>
        <v>4304</v>
      </c>
      <c r="G786" s="459">
        <f t="shared" si="36"/>
        <v>3095</v>
      </c>
      <c r="H786" s="445">
        <v>95</v>
      </c>
    </row>
    <row r="787" spans="1:8" x14ac:dyDescent="0.2">
      <c r="A787" s="642">
        <v>803</v>
      </c>
      <c r="B787" s="442"/>
      <c r="C787" s="643">
        <f t="shared" si="38"/>
        <v>75.25</v>
      </c>
      <c r="D787" s="644"/>
      <c r="E787" s="445">
        <v>19400</v>
      </c>
      <c r="F787" s="444">
        <f t="shared" si="37"/>
        <v>4302</v>
      </c>
      <c r="G787" s="459">
        <f t="shared" si="36"/>
        <v>3094</v>
      </c>
      <c r="H787" s="445">
        <v>95</v>
      </c>
    </row>
    <row r="788" spans="1:8" x14ac:dyDescent="0.2">
      <c r="A788" s="642">
        <v>804</v>
      </c>
      <c r="B788" s="442"/>
      <c r="C788" s="643">
        <f t="shared" si="38"/>
        <v>75.27</v>
      </c>
      <c r="D788" s="644"/>
      <c r="E788" s="445">
        <v>19400</v>
      </c>
      <c r="F788" s="444">
        <f t="shared" si="37"/>
        <v>4301</v>
      </c>
      <c r="G788" s="459">
        <f t="shared" si="36"/>
        <v>3093</v>
      </c>
      <c r="H788" s="445">
        <v>95</v>
      </c>
    </row>
    <row r="789" spans="1:8" x14ac:dyDescent="0.2">
      <c r="A789" s="642">
        <v>805</v>
      </c>
      <c r="B789" s="442"/>
      <c r="C789" s="643">
        <f t="shared" si="38"/>
        <v>75.290000000000006</v>
      </c>
      <c r="D789" s="644"/>
      <c r="E789" s="445">
        <v>19400</v>
      </c>
      <c r="F789" s="444">
        <f t="shared" si="37"/>
        <v>4300</v>
      </c>
      <c r="G789" s="459">
        <f t="shared" si="36"/>
        <v>3092</v>
      </c>
      <c r="H789" s="445">
        <v>95</v>
      </c>
    </row>
    <row r="790" spans="1:8" x14ac:dyDescent="0.2">
      <c r="A790" s="642">
        <v>806</v>
      </c>
      <c r="B790" s="442"/>
      <c r="C790" s="643">
        <f t="shared" si="38"/>
        <v>75.31</v>
      </c>
      <c r="D790" s="644"/>
      <c r="E790" s="445">
        <v>19400</v>
      </c>
      <c r="F790" s="444">
        <f t="shared" si="37"/>
        <v>4299</v>
      </c>
      <c r="G790" s="459">
        <f t="shared" si="36"/>
        <v>3091</v>
      </c>
      <c r="H790" s="445">
        <v>95</v>
      </c>
    </row>
    <row r="791" spans="1:8" x14ac:dyDescent="0.2">
      <c r="A791" s="642">
        <v>807</v>
      </c>
      <c r="B791" s="442"/>
      <c r="C791" s="643">
        <f t="shared" si="38"/>
        <v>75.33</v>
      </c>
      <c r="D791" s="644"/>
      <c r="E791" s="445">
        <v>19400</v>
      </c>
      <c r="F791" s="444">
        <f t="shared" si="37"/>
        <v>4298</v>
      </c>
      <c r="G791" s="459">
        <f t="shared" si="36"/>
        <v>3090</v>
      </c>
      <c r="H791" s="445">
        <v>95</v>
      </c>
    </row>
    <row r="792" spans="1:8" x14ac:dyDescent="0.2">
      <c r="A792" s="642">
        <v>808</v>
      </c>
      <c r="B792" s="442"/>
      <c r="C792" s="643">
        <f t="shared" si="38"/>
        <v>75.349999999999994</v>
      </c>
      <c r="D792" s="644"/>
      <c r="E792" s="445">
        <v>19400</v>
      </c>
      <c r="F792" s="444">
        <f t="shared" si="37"/>
        <v>4297</v>
      </c>
      <c r="G792" s="459">
        <f t="shared" si="36"/>
        <v>3090</v>
      </c>
      <c r="H792" s="445">
        <v>95</v>
      </c>
    </row>
    <row r="793" spans="1:8" x14ac:dyDescent="0.2">
      <c r="A793" s="642">
        <v>809</v>
      </c>
      <c r="B793" s="442"/>
      <c r="C793" s="643">
        <f t="shared" si="38"/>
        <v>75.37</v>
      </c>
      <c r="D793" s="644"/>
      <c r="E793" s="445">
        <v>19400</v>
      </c>
      <c r="F793" s="444">
        <f t="shared" si="37"/>
        <v>4296</v>
      </c>
      <c r="G793" s="459">
        <f t="shared" si="36"/>
        <v>3089</v>
      </c>
      <c r="H793" s="445">
        <v>95</v>
      </c>
    </row>
    <row r="794" spans="1:8" x14ac:dyDescent="0.2">
      <c r="A794" s="642">
        <v>810</v>
      </c>
      <c r="B794" s="442"/>
      <c r="C794" s="643">
        <f t="shared" si="38"/>
        <v>75.39</v>
      </c>
      <c r="D794" s="644"/>
      <c r="E794" s="445">
        <v>19400</v>
      </c>
      <c r="F794" s="444">
        <f t="shared" si="37"/>
        <v>4295</v>
      </c>
      <c r="G794" s="459">
        <f t="shared" si="36"/>
        <v>3088</v>
      </c>
      <c r="H794" s="445">
        <v>95</v>
      </c>
    </row>
    <row r="795" spans="1:8" x14ac:dyDescent="0.2">
      <c r="A795" s="642">
        <v>811</v>
      </c>
      <c r="B795" s="442"/>
      <c r="C795" s="643">
        <f t="shared" si="38"/>
        <v>75.41</v>
      </c>
      <c r="D795" s="644"/>
      <c r="E795" s="445">
        <v>19400</v>
      </c>
      <c r="F795" s="444">
        <f t="shared" si="37"/>
        <v>4293</v>
      </c>
      <c r="G795" s="459">
        <f t="shared" si="36"/>
        <v>3087</v>
      </c>
      <c r="H795" s="445">
        <v>95</v>
      </c>
    </row>
    <row r="796" spans="1:8" x14ac:dyDescent="0.2">
      <c r="A796" s="642">
        <v>812</v>
      </c>
      <c r="B796" s="442"/>
      <c r="C796" s="643">
        <f t="shared" si="38"/>
        <v>75.430000000000007</v>
      </c>
      <c r="D796" s="644"/>
      <c r="E796" s="445">
        <v>19400</v>
      </c>
      <c r="F796" s="444">
        <f t="shared" si="37"/>
        <v>4292</v>
      </c>
      <c r="G796" s="459">
        <f t="shared" si="36"/>
        <v>3086</v>
      </c>
      <c r="H796" s="445">
        <v>95</v>
      </c>
    </row>
    <row r="797" spans="1:8" x14ac:dyDescent="0.2">
      <c r="A797" s="642">
        <v>813</v>
      </c>
      <c r="B797" s="442"/>
      <c r="C797" s="643">
        <f t="shared" si="38"/>
        <v>75.45</v>
      </c>
      <c r="D797" s="644"/>
      <c r="E797" s="445">
        <v>19400</v>
      </c>
      <c r="F797" s="444">
        <f t="shared" si="37"/>
        <v>4291</v>
      </c>
      <c r="G797" s="459">
        <f t="shared" si="36"/>
        <v>3085</v>
      </c>
      <c r="H797" s="445">
        <v>95</v>
      </c>
    </row>
    <row r="798" spans="1:8" x14ac:dyDescent="0.2">
      <c r="A798" s="642">
        <v>814</v>
      </c>
      <c r="B798" s="442"/>
      <c r="C798" s="643">
        <f t="shared" si="38"/>
        <v>75.47</v>
      </c>
      <c r="D798" s="644"/>
      <c r="E798" s="445">
        <v>19400</v>
      </c>
      <c r="F798" s="444">
        <f t="shared" si="37"/>
        <v>4290</v>
      </c>
      <c r="G798" s="459">
        <f t="shared" si="36"/>
        <v>3085</v>
      </c>
      <c r="H798" s="445">
        <v>95</v>
      </c>
    </row>
    <row r="799" spans="1:8" x14ac:dyDescent="0.2">
      <c r="A799" s="642">
        <v>815</v>
      </c>
      <c r="B799" s="442"/>
      <c r="C799" s="643">
        <f t="shared" si="38"/>
        <v>75.489999999999995</v>
      </c>
      <c r="D799" s="644"/>
      <c r="E799" s="445">
        <v>19400</v>
      </c>
      <c r="F799" s="444">
        <f t="shared" si="37"/>
        <v>4289</v>
      </c>
      <c r="G799" s="459">
        <f t="shared" si="36"/>
        <v>3084</v>
      </c>
      <c r="H799" s="445">
        <v>95</v>
      </c>
    </row>
    <row r="800" spans="1:8" x14ac:dyDescent="0.2">
      <c r="A800" s="642">
        <v>816</v>
      </c>
      <c r="B800" s="442"/>
      <c r="C800" s="643">
        <f t="shared" si="38"/>
        <v>75.510000000000005</v>
      </c>
      <c r="D800" s="644"/>
      <c r="E800" s="445">
        <v>19400</v>
      </c>
      <c r="F800" s="444">
        <f t="shared" si="37"/>
        <v>4288</v>
      </c>
      <c r="G800" s="459">
        <f t="shared" si="36"/>
        <v>3083</v>
      </c>
      <c r="H800" s="445">
        <v>95</v>
      </c>
    </row>
    <row r="801" spans="1:8" x14ac:dyDescent="0.2">
      <c r="A801" s="642">
        <v>817</v>
      </c>
      <c r="B801" s="442"/>
      <c r="C801" s="643">
        <f t="shared" si="38"/>
        <v>75.53</v>
      </c>
      <c r="D801" s="644"/>
      <c r="E801" s="445">
        <v>19400</v>
      </c>
      <c r="F801" s="444">
        <f t="shared" si="37"/>
        <v>4287</v>
      </c>
      <c r="G801" s="459">
        <f t="shared" si="36"/>
        <v>3082</v>
      </c>
      <c r="H801" s="445">
        <v>95</v>
      </c>
    </row>
    <row r="802" spans="1:8" x14ac:dyDescent="0.2">
      <c r="A802" s="642">
        <v>818</v>
      </c>
      <c r="B802" s="442"/>
      <c r="C802" s="643">
        <f t="shared" si="38"/>
        <v>75.55</v>
      </c>
      <c r="D802" s="644"/>
      <c r="E802" s="445">
        <v>19400</v>
      </c>
      <c r="F802" s="444">
        <f t="shared" si="37"/>
        <v>4286</v>
      </c>
      <c r="G802" s="459">
        <f t="shared" si="36"/>
        <v>3081</v>
      </c>
      <c r="H802" s="445">
        <v>95</v>
      </c>
    </row>
    <row r="803" spans="1:8" x14ac:dyDescent="0.2">
      <c r="A803" s="642">
        <v>819</v>
      </c>
      <c r="B803" s="442"/>
      <c r="C803" s="643">
        <f t="shared" si="38"/>
        <v>75.569999999999993</v>
      </c>
      <c r="D803" s="644"/>
      <c r="E803" s="445">
        <v>19400</v>
      </c>
      <c r="F803" s="444">
        <f t="shared" si="37"/>
        <v>4285</v>
      </c>
      <c r="G803" s="459">
        <f t="shared" si="36"/>
        <v>3081</v>
      </c>
      <c r="H803" s="445">
        <v>95</v>
      </c>
    </row>
    <row r="804" spans="1:8" x14ac:dyDescent="0.2">
      <c r="A804" s="642">
        <v>820</v>
      </c>
      <c r="B804" s="442"/>
      <c r="C804" s="643">
        <f t="shared" si="38"/>
        <v>75.59</v>
      </c>
      <c r="D804" s="644"/>
      <c r="E804" s="445">
        <v>19400</v>
      </c>
      <c r="F804" s="444">
        <f t="shared" si="37"/>
        <v>4283</v>
      </c>
      <c r="G804" s="459">
        <f t="shared" si="36"/>
        <v>3080</v>
      </c>
      <c r="H804" s="445">
        <v>95</v>
      </c>
    </row>
    <row r="805" spans="1:8" x14ac:dyDescent="0.2">
      <c r="A805" s="642">
        <v>821</v>
      </c>
      <c r="B805" s="442"/>
      <c r="C805" s="643">
        <f t="shared" si="38"/>
        <v>75.61</v>
      </c>
      <c r="D805" s="644"/>
      <c r="E805" s="445">
        <v>19400</v>
      </c>
      <c r="F805" s="444">
        <f t="shared" si="37"/>
        <v>4282</v>
      </c>
      <c r="G805" s="459">
        <f t="shared" si="36"/>
        <v>3079</v>
      </c>
      <c r="H805" s="445">
        <v>95</v>
      </c>
    </row>
    <row r="806" spans="1:8" x14ac:dyDescent="0.2">
      <c r="A806" s="642">
        <v>822</v>
      </c>
      <c r="B806" s="442"/>
      <c r="C806" s="643">
        <f t="shared" si="38"/>
        <v>75.63</v>
      </c>
      <c r="D806" s="644"/>
      <c r="E806" s="445">
        <v>19400</v>
      </c>
      <c r="F806" s="444">
        <f t="shared" si="37"/>
        <v>4281</v>
      </c>
      <c r="G806" s="459">
        <f t="shared" si="36"/>
        <v>3078</v>
      </c>
      <c r="H806" s="445">
        <v>95</v>
      </c>
    </row>
    <row r="807" spans="1:8" x14ac:dyDescent="0.2">
      <c r="A807" s="642">
        <v>823</v>
      </c>
      <c r="B807" s="442"/>
      <c r="C807" s="643">
        <f t="shared" si="38"/>
        <v>75.650000000000006</v>
      </c>
      <c r="D807" s="644"/>
      <c r="E807" s="445">
        <v>19400</v>
      </c>
      <c r="F807" s="444">
        <f t="shared" si="37"/>
        <v>4280</v>
      </c>
      <c r="G807" s="459">
        <f t="shared" si="36"/>
        <v>3077</v>
      </c>
      <c r="H807" s="445">
        <v>95</v>
      </c>
    </row>
    <row r="808" spans="1:8" x14ac:dyDescent="0.2">
      <c r="A808" s="642">
        <v>824</v>
      </c>
      <c r="B808" s="442"/>
      <c r="C808" s="643">
        <f t="shared" si="38"/>
        <v>75.67</v>
      </c>
      <c r="D808" s="644"/>
      <c r="E808" s="445">
        <v>19400</v>
      </c>
      <c r="F808" s="444">
        <f t="shared" si="37"/>
        <v>4279</v>
      </c>
      <c r="G808" s="459">
        <f t="shared" si="36"/>
        <v>3077</v>
      </c>
      <c r="H808" s="445">
        <v>95</v>
      </c>
    </row>
    <row r="809" spans="1:8" x14ac:dyDescent="0.2">
      <c r="A809" s="642">
        <v>825</v>
      </c>
      <c r="B809" s="442"/>
      <c r="C809" s="643">
        <f t="shared" si="38"/>
        <v>75.69</v>
      </c>
      <c r="D809" s="644"/>
      <c r="E809" s="445">
        <v>19400</v>
      </c>
      <c r="F809" s="444">
        <f t="shared" si="37"/>
        <v>4278</v>
      </c>
      <c r="G809" s="459">
        <f t="shared" si="36"/>
        <v>3076</v>
      </c>
      <c r="H809" s="445">
        <v>95</v>
      </c>
    </row>
    <row r="810" spans="1:8" x14ac:dyDescent="0.2">
      <c r="A810" s="642">
        <v>826</v>
      </c>
      <c r="B810" s="442"/>
      <c r="C810" s="643">
        <f t="shared" si="38"/>
        <v>75.709999999999994</v>
      </c>
      <c r="D810" s="644"/>
      <c r="E810" s="445">
        <v>19400</v>
      </c>
      <c r="F810" s="444">
        <f t="shared" si="37"/>
        <v>4277</v>
      </c>
      <c r="G810" s="459">
        <f t="shared" si="36"/>
        <v>3075</v>
      </c>
      <c r="H810" s="445">
        <v>95</v>
      </c>
    </row>
    <row r="811" spans="1:8" x14ac:dyDescent="0.2">
      <c r="A811" s="642">
        <v>827</v>
      </c>
      <c r="B811" s="442"/>
      <c r="C811" s="643">
        <f t="shared" si="38"/>
        <v>75.73</v>
      </c>
      <c r="D811" s="644"/>
      <c r="E811" s="445">
        <v>19400</v>
      </c>
      <c r="F811" s="444">
        <f t="shared" si="37"/>
        <v>4276</v>
      </c>
      <c r="G811" s="459">
        <f t="shared" si="36"/>
        <v>3074</v>
      </c>
      <c r="H811" s="445">
        <v>95</v>
      </c>
    </row>
    <row r="812" spans="1:8" x14ac:dyDescent="0.2">
      <c r="A812" s="642">
        <v>828</v>
      </c>
      <c r="B812" s="442"/>
      <c r="C812" s="643">
        <f t="shared" si="38"/>
        <v>75.75</v>
      </c>
      <c r="D812" s="644"/>
      <c r="E812" s="445">
        <v>19400</v>
      </c>
      <c r="F812" s="444">
        <f t="shared" si="37"/>
        <v>4275</v>
      </c>
      <c r="G812" s="459">
        <f t="shared" si="36"/>
        <v>3073</v>
      </c>
      <c r="H812" s="445">
        <v>95</v>
      </c>
    </row>
    <row r="813" spans="1:8" x14ac:dyDescent="0.2">
      <c r="A813" s="642">
        <v>829</v>
      </c>
      <c r="B813" s="442"/>
      <c r="C813" s="643">
        <f t="shared" si="38"/>
        <v>75.77</v>
      </c>
      <c r="D813" s="644"/>
      <c r="E813" s="445">
        <v>19400</v>
      </c>
      <c r="F813" s="444">
        <f t="shared" si="37"/>
        <v>4274</v>
      </c>
      <c r="G813" s="459">
        <f t="shared" si="36"/>
        <v>3072</v>
      </c>
      <c r="H813" s="445">
        <v>95</v>
      </c>
    </row>
    <row r="814" spans="1:8" x14ac:dyDescent="0.2">
      <c r="A814" s="642">
        <v>830</v>
      </c>
      <c r="B814" s="442"/>
      <c r="C814" s="643">
        <f t="shared" si="38"/>
        <v>75.790000000000006</v>
      </c>
      <c r="D814" s="644"/>
      <c r="E814" s="445">
        <v>19400</v>
      </c>
      <c r="F814" s="444">
        <f t="shared" si="37"/>
        <v>4272</v>
      </c>
      <c r="G814" s="459">
        <f t="shared" si="36"/>
        <v>3072</v>
      </c>
      <c r="H814" s="445">
        <v>95</v>
      </c>
    </row>
    <row r="815" spans="1:8" x14ac:dyDescent="0.2">
      <c r="A815" s="642">
        <v>831</v>
      </c>
      <c r="B815" s="442"/>
      <c r="C815" s="643">
        <f t="shared" si="38"/>
        <v>75.81</v>
      </c>
      <c r="D815" s="644"/>
      <c r="E815" s="445">
        <v>19400</v>
      </c>
      <c r="F815" s="444">
        <f t="shared" si="37"/>
        <v>4271</v>
      </c>
      <c r="G815" s="459">
        <f t="shared" si="36"/>
        <v>3071</v>
      </c>
      <c r="H815" s="445">
        <v>95</v>
      </c>
    </row>
    <row r="816" spans="1:8" x14ac:dyDescent="0.2">
      <c r="A816" s="642">
        <v>832</v>
      </c>
      <c r="B816" s="442"/>
      <c r="C816" s="643">
        <f t="shared" si="38"/>
        <v>75.83</v>
      </c>
      <c r="D816" s="644"/>
      <c r="E816" s="445">
        <v>19400</v>
      </c>
      <c r="F816" s="444">
        <f t="shared" si="37"/>
        <v>4270</v>
      </c>
      <c r="G816" s="459">
        <f t="shared" si="36"/>
        <v>3070</v>
      </c>
      <c r="H816" s="445">
        <v>95</v>
      </c>
    </row>
    <row r="817" spans="1:8" x14ac:dyDescent="0.2">
      <c r="A817" s="642">
        <v>833</v>
      </c>
      <c r="B817" s="442"/>
      <c r="C817" s="643">
        <f t="shared" si="38"/>
        <v>75.849999999999994</v>
      </c>
      <c r="D817" s="644"/>
      <c r="E817" s="445">
        <v>19400</v>
      </c>
      <c r="F817" s="444">
        <f t="shared" si="37"/>
        <v>4269</v>
      </c>
      <c r="G817" s="459">
        <f t="shared" si="36"/>
        <v>3069</v>
      </c>
      <c r="H817" s="445">
        <v>95</v>
      </c>
    </row>
    <row r="818" spans="1:8" x14ac:dyDescent="0.2">
      <c r="A818" s="642">
        <v>834</v>
      </c>
      <c r="B818" s="442"/>
      <c r="C818" s="643">
        <f t="shared" si="38"/>
        <v>75.87</v>
      </c>
      <c r="D818" s="644"/>
      <c r="E818" s="445">
        <v>19400</v>
      </c>
      <c r="F818" s="444">
        <f t="shared" si="37"/>
        <v>4268</v>
      </c>
      <c r="G818" s="459">
        <f t="shared" si="36"/>
        <v>3068</v>
      </c>
      <c r="H818" s="445">
        <v>95</v>
      </c>
    </row>
    <row r="819" spans="1:8" x14ac:dyDescent="0.2">
      <c r="A819" s="642">
        <v>835</v>
      </c>
      <c r="B819" s="442"/>
      <c r="C819" s="643">
        <f t="shared" si="38"/>
        <v>75.89</v>
      </c>
      <c r="D819" s="644"/>
      <c r="E819" s="445">
        <v>19400</v>
      </c>
      <c r="F819" s="444">
        <f t="shared" si="37"/>
        <v>4267</v>
      </c>
      <c r="G819" s="459">
        <f t="shared" si="36"/>
        <v>3068</v>
      </c>
      <c r="H819" s="445">
        <v>95</v>
      </c>
    </row>
    <row r="820" spans="1:8" x14ac:dyDescent="0.2">
      <c r="A820" s="642">
        <v>836</v>
      </c>
      <c r="B820" s="442"/>
      <c r="C820" s="643">
        <f t="shared" si="38"/>
        <v>75.91</v>
      </c>
      <c r="D820" s="644"/>
      <c r="E820" s="445">
        <v>19400</v>
      </c>
      <c r="F820" s="444">
        <f t="shared" si="37"/>
        <v>4266</v>
      </c>
      <c r="G820" s="459">
        <f t="shared" si="36"/>
        <v>3067</v>
      </c>
      <c r="H820" s="445">
        <v>95</v>
      </c>
    </row>
    <row r="821" spans="1:8" x14ac:dyDescent="0.2">
      <c r="A821" s="642">
        <v>837</v>
      </c>
      <c r="B821" s="442"/>
      <c r="C821" s="643">
        <f t="shared" si="38"/>
        <v>75.930000000000007</v>
      </c>
      <c r="D821" s="644"/>
      <c r="E821" s="445">
        <v>19400</v>
      </c>
      <c r="F821" s="444">
        <f t="shared" si="37"/>
        <v>4265</v>
      </c>
      <c r="G821" s="459">
        <f t="shared" si="36"/>
        <v>3066</v>
      </c>
      <c r="H821" s="445">
        <v>95</v>
      </c>
    </row>
    <row r="822" spans="1:8" x14ac:dyDescent="0.2">
      <c r="A822" s="642">
        <v>838</v>
      </c>
      <c r="B822" s="442"/>
      <c r="C822" s="643">
        <f t="shared" si="38"/>
        <v>75.95</v>
      </c>
      <c r="D822" s="644"/>
      <c r="E822" s="445">
        <v>19400</v>
      </c>
      <c r="F822" s="444">
        <f t="shared" si="37"/>
        <v>4264</v>
      </c>
      <c r="G822" s="459">
        <f t="shared" si="36"/>
        <v>3065</v>
      </c>
      <c r="H822" s="445">
        <v>95</v>
      </c>
    </row>
    <row r="823" spans="1:8" x14ac:dyDescent="0.2">
      <c r="A823" s="642">
        <v>839</v>
      </c>
      <c r="B823" s="442"/>
      <c r="C823" s="643">
        <f t="shared" si="38"/>
        <v>75.97</v>
      </c>
      <c r="D823" s="644"/>
      <c r="E823" s="445">
        <v>19400</v>
      </c>
      <c r="F823" s="444">
        <f t="shared" si="37"/>
        <v>4263</v>
      </c>
      <c r="G823" s="459">
        <f t="shared" si="36"/>
        <v>3064</v>
      </c>
      <c r="H823" s="445">
        <v>95</v>
      </c>
    </row>
    <row r="824" spans="1:8" x14ac:dyDescent="0.2">
      <c r="A824" s="642">
        <v>840</v>
      </c>
      <c r="B824" s="442"/>
      <c r="C824" s="643">
        <f t="shared" si="38"/>
        <v>75.989999999999995</v>
      </c>
      <c r="D824" s="644"/>
      <c r="E824" s="445">
        <v>19400</v>
      </c>
      <c r="F824" s="444">
        <f t="shared" si="37"/>
        <v>4261</v>
      </c>
      <c r="G824" s="459">
        <f t="shared" si="36"/>
        <v>3064</v>
      </c>
      <c r="H824" s="445">
        <v>95</v>
      </c>
    </row>
    <row r="825" spans="1:8" x14ac:dyDescent="0.2">
      <c r="A825" s="642">
        <v>841</v>
      </c>
      <c r="B825" s="442"/>
      <c r="C825" s="643">
        <f t="shared" si="38"/>
        <v>76.010000000000005</v>
      </c>
      <c r="D825" s="644"/>
      <c r="E825" s="445">
        <v>19400</v>
      </c>
      <c r="F825" s="444">
        <f t="shared" si="37"/>
        <v>4260</v>
      </c>
      <c r="G825" s="459">
        <f t="shared" si="36"/>
        <v>3063</v>
      </c>
      <c r="H825" s="445">
        <v>95</v>
      </c>
    </row>
    <row r="826" spans="1:8" x14ac:dyDescent="0.2">
      <c r="A826" s="642">
        <v>842</v>
      </c>
      <c r="B826" s="442"/>
      <c r="C826" s="643">
        <f t="shared" si="38"/>
        <v>76.03</v>
      </c>
      <c r="D826" s="644"/>
      <c r="E826" s="445">
        <v>19400</v>
      </c>
      <c r="F826" s="444">
        <f t="shared" si="37"/>
        <v>4259</v>
      </c>
      <c r="G826" s="459">
        <f t="shared" si="36"/>
        <v>3062</v>
      </c>
      <c r="H826" s="445">
        <v>95</v>
      </c>
    </row>
    <row r="827" spans="1:8" x14ac:dyDescent="0.2">
      <c r="A827" s="642">
        <v>843</v>
      </c>
      <c r="B827" s="442"/>
      <c r="C827" s="643">
        <f t="shared" si="38"/>
        <v>76.05</v>
      </c>
      <c r="D827" s="644"/>
      <c r="E827" s="445">
        <v>19400</v>
      </c>
      <c r="F827" s="444">
        <f t="shared" si="37"/>
        <v>4258</v>
      </c>
      <c r="G827" s="459">
        <f t="shared" si="36"/>
        <v>3061</v>
      </c>
      <c r="H827" s="445">
        <v>95</v>
      </c>
    </row>
    <row r="828" spans="1:8" x14ac:dyDescent="0.2">
      <c r="A828" s="642">
        <v>844</v>
      </c>
      <c r="B828" s="442"/>
      <c r="C828" s="643">
        <f t="shared" si="38"/>
        <v>76.069999999999993</v>
      </c>
      <c r="D828" s="644"/>
      <c r="E828" s="445">
        <v>19400</v>
      </c>
      <c r="F828" s="444">
        <f t="shared" si="37"/>
        <v>4257</v>
      </c>
      <c r="G828" s="459">
        <f t="shared" si="36"/>
        <v>3060</v>
      </c>
      <c r="H828" s="445">
        <v>95</v>
      </c>
    </row>
    <row r="829" spans="1:8" x14ac:dyDescent="0.2">
      <c r="A829" s="642">
        <v>845</v>
      </c>
      <c r="B829" s="442"/>
      <c r="C829" s="643">
        <f t="shared" si="38"/>
        <v>76.09</v>
      </c>
      <c r="D829" s="644"/>
      <c r="E829" s="445">
        <v>19400</v>
      </c>
      <c r="F829" s="444">
        <f t="shared" si="37"/>
        <v>4256</v>
      </c>
      <c r="G829" s="459">
        <f t="shared" si="36"/>
        <v>3060</v>
      </c>
      <c r="H829" s="445">
        <v>95</v>
      </c>
    </row>
    <row r="830" spans="1:8" x14ac:dyDescent="0.2">
      <c r="A830" s="642">
        <v>846</v>
      </c>
      <c r="B830" s="442"/>
      <c r="C830" s="643">
        <f t="shared" si="38"/>
        <v>76.099999999999994</v>
      </c>
      <c r="D830" s="644"/>
      <c r="E830" s="445">
        <v>19400</v>
      </c>
      <c r="F830" s="444">
        <f t="shared" si="37"/>
        <v>4255</v>
      </c>
      <c r="G830" s="459">
        <f t="shared" si="36"/>
        <v>3059</v>
      </c>
      <c r="H830" s="445">
        <v>95</v>
      </c>
    </row>
    <row r="831" spans="1:8" x14ac:dyDescent="0.2">
      <c r="A831" s="642">
        <v>847</v>
      </c>
      <c r="B831" s="442"/>
      <c r="C831" s="643">
        <f t="shared" si="38"/>
        <v>76.12</v>
      </c>
      <c r="D831" s="644"/>
      <c r="E831" s="445">
        <v>19400</v>
      </c>
      <c r="F831" s="444">
        <f t="shared" si="37"/>
        <v>4254</v>
      </c>
      <c r="G831" s="459">
        <f t="shared" si="36"/>
        <v>3058</v>
      </c>
      <c r="H831" s="445">
        <v>95</v>
      </c>
    </row>
    <row r="832" spans="1:8" x14ac:dyDescent="0.2">
      <c r="A832" s="642">
        <v>848</v>
      </c>
      <c r="B832" s="442"/>
      <c r="C832" s="643">
        <f t="shared" si="38"/>
        <v>76.14</v>
      </c>
      <c r="D832" s="644"/>
      <c r="E832" s="445">
        <v>19400</v>
      </c>
      <c r="F832" s="444">
        <f t="shared" si="37"/>
        <v>4253</v>
      </c>
      <c r="G832" s="459">
        <f t="shared" si="36"/>
        <v>3058</v>
      </c>
      <c r="H832" s="445">
        <v>95</v>
      </c>
    </row>
    <row r="833" spans="1:8" x14ac:dyDescent="0.2">
      <c r="A833" s="642">
        <v>849</v>
      </c>
      <c r="B833" s="442"/>
      <c r="C833" s="643">
        <f t="shared" si="38"/>
        <v>76.16</v>
      </c>
      <c r="D833" s="644"/>
      <c r="E833" s="445">
        <v>19400</v>
      </c>
      <c r="F833" s="444">
        <f t="shared" si="37"/>
        <v>4252</v>
      </c>
      <c r="G833" s="459">
        <f t="shared" si="36"/>
        <v>3057</v>
      </c>
      <c r="H833" s="445">
        <v>95</v>
      </c>
    </row>
    <row r="834" spans="1:8" x14ac:dyDescent="0.2">
      <c r="A834" s="642">
        <v>850</v>
      </c>
      <c r="B834" s="442"/>
      <c r="C834" s="643">
        <f t="shared" si="38"/>
        <v>76.180000000000007</v>
      </c>
      <c r="D834" s="644"/>
      <c r="E834" s="445">
        <v>19400</v>
      </c>
      <c r="F834" s="444">
        <f t="shared" si="37"/>
        <v>4251</v>
      </c>
      <c r="G834" s="459">
        <f t="shared" si="36"/>
        <v>3056</v>
      </c>
      <c r="H834" s="445">
        <v>95</v>
      </c>
    </row>
    <row r="835" spans="1:8" x14ac:dyDescent="0.2">
      <c r="A835" s="642">
        <v>851</v>
      </c>
      <c r="B835" s="442"/>
      <c r="C835" s="643">
        <f t="shared" si="38"/>
        <v>76.2</v>
      </c>
      <c r="D835" s="644"/>
      <c r="E835" s="445">
        <v>19400</v>
      </c>
      <c r="F835" s="444">
        <f t="shared" si="37"/>
        <v>4250</v>
      </c>
      <c r="G835" s="459">
        <f t="shared" si="36"/>
        <v>3055</v>
      </c>
      <c r="H835" s="445">
        <v>95</v>
      </c>
    </row>
    <row r="836" spans="1:8" x14ac:dyDescent="0.2">
      <c r="A836" s="642">
        <v>852</v>
      </c>
      <c r="B836" s="442"/>
      <c r="C836" s="643">
        <f t="shared" si="38"/>
        <v>76.22</v>
      </c>
      <c r="D836" s="644"/>
      <c r="E836" s="445">
        <v>19400</v>
      </c>
      <c r="F836" s="444">
        <f t="shared" si="37"/>
        <v>4249</v>
      </c>
      <c r="G836" s="459">
        <f t="shared" si="36"/>
        <v>3054</v>
      </c>
      <c r="H836" s="445">
        <v>95</v>
      </c>
    </row>
    <row r="837" spans="1:8" x14ac:dyDescent="0.2">
      <c r="A837" s="642">
        <v>853</v>
      </c>
      <c r="B837" s="442"/>
      <c r="C837" s="643">
        <f t="shared" si="38"/>
        <v>76.239999999999995</v>
      </c>
      <c r="D837" s="644"/>
      <c r="E837" s="445">
        <v>19400</v>
      </c>
      <c r="F837" s="444">
        <f t="shared" si="37"/>
        <v>4248</v>
      </c>
      <c r="G837" s="459">
        <f t="shared" si="36"/>
        <v>3054</v>
      </c>
      <c r="H837" s="445">
        <v>95</v>
      </c>
    </row>
    <row r="838" spans="1:8" x14ac:dyDescent="0.2">
      <c r="A838" s="642">
        <v>854</v>
      </c>
      <c r="B838" s="442"/>
      <c r="C838" s="643">
        <f t="shared" si="38"/>
        <v>76.260000000000005</v>
      </c>
      <c r="D838" s="644"/>
      <c r="E838" s="445">
        <v>19400</v>
      </c>
      <c r="F838" s="444">
        <f t="shared" si="37"/>
        <v>4247</v>
      </c>
      <c r="G838" s="459">
        <f t="shared" si="36"/>
        <v>3053</v>
      </c>
      <c r="H838" s="445">
        <v>95</v>
      </c>
    </row>
    <row r="839" spans="1:8" x14ac:dyDescent="0.2">
      <c r="A839" s="642">
        <v>855</v>
      </c>
      <c r="B839" s="442"/>
      <c r="C839" s="643">
        <f t="shared" si="38"/>
        <v>76.28</v>
      </c>
      <c r="D839" s="644"/>
      <c r="E839" s="445">
        <v>19400</v>
      </c>
      <c r="F839" s="444">
        <f t="shared" si="37"/>
        <v>4246</v>
      </c>
      <c r="G839" s="459">
        <f t="shared" si="36"/>
        <v>3052</v>
      </c>
      <c r="H839" s="445">
        <v>95</v>
      </c>
    </row>
    <row r="840" spans="1:8" x14ac:dyDescent="0.2">
      <c r="A840" s="642">
        <v>856</v>
      </c>
      <c r="B840" s="442"/>
      <c r="C840" s="643">
        <f t="shared" si="38"/>
        <v>76.3</v>
      </c>
      <c r="D840" s="644"/>
      <c r="E840" s="445">
        <v>19400</v>
      </c>
      <c r="F840" s="444">
        <f t="shared" si="37"/>
        <v>4245</v>
      </c>
      <c r="G840" s="459">
        <f t="shared" si="36"/>
        <v>3051</v>
      </c>
      <c r="H840" s="445">
        <v>95</v>
      </c>
    </row>
    <row r="841" spans="1:8" x14ac:dyDescent="0.2">
      <c r="A841" s="642">
        <v>857</v>
      </c>
      <c r="B841" s="442"/>
      <c r="C841" s="643">
        <f t="shared" si="38"/>
        <v>76.319999999999993</v>
      </c>
      <c r="D841" s="644"/>
      <c r="E841" s="445">
        <v>19400</v>
      </c>
      <c r="F841" s="444">
        <f t="shared" si="37"/>
        <v>4243</v>
      </c>
      <c r="G841" s="459">
        <f t="shared" si="36"/>
        <v>3050</v>
      </c>
      <c r="H841" s="445">
        <v>95</v>
      </c>
    </row>
    <row r="842" spans="1:8" x14ac:dyDescent="0.2">
      <c r="A842" s="642">
        <v>858</v>
      </c>
      <c r="B842" s="442"/>
      <c r="C842" s="643">
        <f t="shared" si="38"/>
        <v>76.34</v>
      </c>
      <c r="D842" s="644"/>
      <c r="E842" s="445">
        <v>19400</v>
      </c>
      <c r="F842" s="444">
        <f t="shared" si="37"/>
        <v>4242</v>
      </c>
      <c r="G842" s="459">
        <f t="shared" si="36"/>
        <v>3050</v>
      </c>
      <c r="H842" s="445">
        <v>95</v>
      </c>
    </row>
    <row r="843" spans="1:8" x14ac:dyDescent="0.2">
      <c r="A843" s="642">
        <v>859</v>
      </c>
      <c r="B843" s="442"/>
      <c r="C843" s="643">
        <f t="shared" si="38"/>
        <v>76.36</v>
      </c>
      <c r="D843" s="644"/>
      <c r="E843" s="445">
        <v>19400</v>
      </c>
      <c r="F843" s="444">
        <f t="shared" si="37"/>
        <v>4241</v>
      </c>
      <c r="G843" s="459">
        <f t="shared" si="36"/>
        <v>3049</v>
      </c>
      <c r="H843" s="445">
        <v>95</v>
      </c>
    </row>
    <row r="844" spans="1:8" x14ac:dyDescent="0.2">
      <c r="A844" s="642">
        <v>860</v>
      </c>
      <c r="B844" s="442"/>
      <c r="C844" s="643">
        <f t="shared" si="38"/>
        <v>76.38</v>
      </c>
      <c r="D844" s="644"/>
      <c r="E844" s="445">
        <v>19400</v>
      </c>
      <c r="F844" s="444">
        <f t="shared" si="37"/>
        <v>4240</v>
      </c>
      <c r="G844" s="459">
        <f t="shared" si="36"/>
        <v>3048</v>
      </c>
      <c r="H844" s="445">
        <v>95</v>
      </c>
    </row>
    <row r="845" spans="1:8" x14ac:dyDescent="0.2">
      <c r="A845" s="642">
        <v>861</v>
      </c>
      <c r="B845" s="442"/>
      <c r="C845" s="643">
        <f t="shared" si="38"/>
        <v>76.400000000000006</v>
      </c>
      <c r="D845" s="644"/>
      <c r="E845" s="445">
        <v>19400</v>
      </c>
      <c r="F845" s="444">
        <f t="shared" si="37"/>
        <v>4239</v>
      </c>
      <c r="G845" s="459">
        <f t="shared" ref="G845:G908" si="39">ROUND(12*(1/C845*E845),0)</f>
        <v>3047</v>
      </c>
      <c r="H845" s="445">
        <v>95</v>
      </c>
    </row>
    <row r="846" spans="1:8" x14ac:dyDescent="0.2">
      <c r="A846" s="642">
        <v>862</v>
      </c>
      <c r="B846" s="442"/>
      <c r="C846" s="643">
        <f t="shared" si="38"/>
        <v>76.42</v>
      </c>
      <c r="D846" s="644"/>
      <c r="E846" s="445">
        <v>19400</v>
      </c>
      <c r="F846" s="444">
        <f t="shared" ref="F846:F909" si="40">ROUND(12*1.36*(1/C846*E846)+H846,0)</f>
        <v>4238</v>
      </c>
      <c r="G846" s="459">
        <f t="shared" si="39"/>
        <v>3046</v>
      </c>
      <c r="H846" s="445">
        <v>95</v>
      </c>
    </row>
    <row r="847" spans="1:8" x14ac:dyDescent="0.2">
      <c r="A847" s="642">
        <v>863</v>
      </c>
      <c r="B847" s="442"/>
      <c r="C847" s="643">
        <f t="shared" ref="C847:C910" si="41">ROUND(10.899*LN(A847)+A847/150-3,2)</f>
        <v>76.44</v>
      </c>
      <c r="D847" s="644"/>
      <c r="E847" s="445">
        <v>19400</v>
      </c>
      <c r="F847" s="444">
        <f t="shared" si="40"/>
        <v>4237</v>
      </c>
      <c r="G847" s="459">
        <f t="shared" si="39"/>
        <v>3046</v>
      </c>
      <c r="H847" s="445">
        <v>95</v>
      </c>
    </row>
    <row r="848" spans="1:8" x14ac:dyDescent="0.2">
      <c r="A848" s="642">
        <v>864</v>
      </c>
      <c r="B848" s="442"/>
      <c r="C848" s="643">
        <f t="shared" si="41"/>
        <v>76.45</v>
      </c>
      <c r="D848" s="644"/>
      <c r="E848" s="445">
        <v>19400</v>
      </c>
      <c r="F848" s="444">
        <f t="shared" si="40"/>
        <v>4236</v>
      </c>
      <c r="G848" s="459">
        <f t="shared" si="39"/>
        <v>3045</v>
      </c>
      <c r="H848" s="445">
        <v>95</v>
      </c>
    </row>
    <row r="849" spans="1:8" x14ac:dyDescent="0.2">
      <c r="A849" s="642">
        <v>865</v>
      </c>
      <c r="B849" s="442"/>
      <c r="C849" s="643">
        <f t="shared" si="41"/>
        <v>76.47</v>
      </c>
      <c r="D849" s="644"/>
      <c r="E849" s="445">
        <v>19400</v>
      </c>
      <c r="F849" s="444">
        <f t="shared" si="40"/>
        <v>4235</v>
      </c>
      <c r="G849" s="459">
        <f t="shared" si="39"/>
        <v>3044</v>
      </c>
      <c r="H849" s="445">
        <v>95</v>
      </c>
    </row>
    <row r="850" spans="1:8" x14ac:dyDescent="0.2">
      <c r="A850" s="642">
        <v>866</v>
      </c>
      <c r="B850" s="442"/>
      <c r="C850" s="643">
        <f t="shared" si="41"/>
        <v>76.489999999999995</v>
      </c>
      <c r="D850" s="644"/>
      <c r="E850" s="445">
        <v>19400</v>
      </c>
      <c r="F850" s="444">
        <f t="shared" si="40"/>
        <v>4234</v>
      </c>
      <c r="G850" s="459">
        <f t="shared" si="39"/>
        <v>3044</v>
      </c>
      <c r="H850" s="445">
        <v>95</v>
      </c>
    </row>
    <row r="851" spans="1:8" x14ac:dyDescent="0.2">
      <c r="A851" s="642">
        <v>867</v>
      </c>
      <c r="B851" s="442"/>
      <c r="C851" s="643">
        <f t="shared" si="41"/>
        <v>76.510000000000005</v>
      </c>
      <c r="D851" s="644"/>
      <c r="E851" s="445">
        <v>19400</v>
      </c>
      <c r="F851" s="444">
        <f t="shared" si="40"/>
        <v>4233</v>
      </c>
      <c r="G851" s="459">
        <f t="shared" si="39"/>
        <v>3043</v>
      </c>
      <c r="H851" s="445">
        <v>95</v>
      </c>
    </row>
    <row r="852" spans="1:8" x14ac:dyDescent="0.2">
      <c r="A852" s="642">
        <v>868</v>
      </c>
      <c r="B852" s="442"/>
      <c r="C852" s="643">
        <f t="shared" si="41"/>
        <v>76.53</v>
      </c>
      <c r="D852" s="644"/>
      <c r="E852" s="445">
        <v>19400</v>
      </c>
      <c r="F852" s="444">
        <f t="shared" si="40"/>
        <v>4232</v>
      </c>
      <c r="G852" s="459">
        <f t="shared" si="39"/>
        <v>3042</v>
      </c>
      <c r="H852" s="445">
        <v>95</v>
      </c>
    </row>
    <row r="853" spans="1:8" x14ac:dyDescent="0.2">
      <c r="A853" s="642">
        <v>869</v>
      </c>
      <c r="B853" s="442"/>
      <c r="C853" s="643">
        <f t="shared" si="41"/>
        <v>76.55</v>
      </c>
      <c r="D853" s="644"/>
      <c r="E853" s="445">
        <v>19400</v>
      </c>
      <c r="F853" s="444">
        <f t="shared" si="40"/>
        <v>4231</v>
      </c>
      <c r="G853" s="459">
        <f t="shared" si="39"/>
        <v>3041</v>
      </c>
      <c r="H853" s="445">
        <v>95</v>
      </c>
    </row>
    <row r="854" spans="1:8" x14ac:dyDescent="0.2">
      <c r="A854" s="642">
        <v>870</v>
      </c>
      <c r="B854" s="442"/>
      <c r="C854" s="643">
        <f t="shared" si="41"/>
        <v>76.569999999999993</v>
      </c>
      <c r="D854" s="644"/>
      <c r="E854" s="445">
        <v>19400</v>
      </c>
      <c r="F854" s="444">
        <f t="shared" si="40"/>
        <v>4230</v>
      </c>
      <c r="G854" s="459">
        <f t="shared" si="39"/>
        <v>3040</v>
      </c>
      <c r="H854" s="445">
        <v>95</v>
      </c>
    </row>
    <row r="855" spans="1:8" x14ac:dyDescent="0.2">
      <c r="A855" s="642">
        <v>871</v>
      </c>
      <c r="B855" s="442"/>
      <c r="C855" s="643">
        <f t="shared" si="41"/>
        <v>76.59</v>
      </c>
      <c r="D855" s="644"/>
      <c r="E855" s="445">
        <v>19400</v>
      </c>
      <c r="F855" s="444">
        <f t="shared" si="40"/>
        <v>4229</v>
      </c>
      <c r="G855" s="459">
        <f t="shared" si="39"/>
        <v>3040</v>
      </c>
      <c r="H855" s="445">
        <v>95</v>
      </c>
    </row>
    <row r="856" spans="1:8" x14ac:dyDescent="0.2">
      <c r="A856" s="642">
        <v>872</v>
      </c>
      <c r="B856" s="442"/>
      <c r="C856" s="643">
        <f t="shared" si="41"/>
        <v>76.61</v>
      </c>
      <c r="D856" s="644"/>
      <c r="E856" s="445">
        <v>19400</v>
      </c>
      <c r="F856" s="444">
        <f t="shared" si="40"/>
        <v>4228</v>
      </c>
      <c r="G856" s="459">
        <f t="shared" si="39"/>
        <v>3039</v>
      </c>
      <c r="H856" s="445">
        <v>95</v>
      </c>
    </row>
    <row r="857" spans="1:8" x14ac:dyDescent="0.2">
      <c r="A857" s="642">
        <v>873</v>
      </c>
      <c r="B857" s="442"/>
      <c r="C857" s="643">
        <f t="shared" si="41"/>
        <v>76.63</v>
      </c>
      <c r="D857" s="644"/>
      <c r="E857" s="445">
        <v>19400</v>
      </c>
      <c r="F857" s="444">
        <f t="shared" si="40"/>
        <v>4227</v>
      </c>
      <c r="G857" s="459">
        <f t="shared" si="39"/>
        <v>3038</v>
      </c>
      <c r="H857" s="445">
        <v>95</v>
      </c>
    </row>
    <row r="858" spans="1:8" x14ac:dyDescent="0.2">
      <c r="A858" s="642">
        <v>874</v>
      </c>
      <c r="B858" s="442"/>
      <c r="C858" s="643">
        <f t="shared" si="41"/>
        <v>76.650000000000006</v>
      </c>
      <c r="D858" s="644"/>
      <c r="E858" s="445">
        <v>19400</v>
      </c>
      <c r="F858" s="444">
        <f t="shared" si="40"/>
        <v>4226</v>
      </c>
      <c r="G858" s="459">
        <f t="shared" si="39"/>
        <v>3037</v>
      </c>
      <c r="H858" s="445">
        <v>95</v>
      </c>
    </row>
    <row r="859" spans="1:8" x14ac:dyDescent="0.2">
      <c r="A859" s="642">
        <v>875</v>
      </c>
      <c r="B859" s="442"/>
      <c r="C859" s="643">
        <f t="shared" si="41"/>
        <v>76.67</v>
      </c>
      <c r="D859" s="644"/>
      <c r="E859" s="445">
        <v>19400</v>
      </c>
      <c r="F859" s="444">
        <f t="shared" si="40"/>
        <v>4224</v>
      </c>
      <c r="G859" s="459">
        <f t="shared" si="39"/>
        <v>3036</v>
      </c>
      <c r="H859" s="445">
        <v>95</v>
      </c>
    </row>
    <row r="860" spans="1:8" x14ac:dyDescent="0.2">
      <c r="A860" s="642">
        <v>876</v>
      </c>
      <c r="B860" s="442"/>
      <c r="C860" s="643">
        <f t="shared" si="41"/>
        <v>76.680000000000007</v>
      </c>
      <c r="D860" s="644"/>
      <c r="E860" s="445">
        <v>19400</v>
      </c>
      <c r="F860" s="444">
        <f t="shared" si="40"/>
        <v>4224</v>
      </c>
      <c r="G860" s="459">
        <f t="shared" si="39"/>
        <v>3036</v>
      </c>
      <c r="H860" s="445">
        <v>95</v>
      </c>
    </row>
    <row r="861" spans="1:8" x14ac:dyDescent="0.2">
      <c r="A861" s="642">
        <v>877</v>
      </c>
      <c r="B861" s="442"/>
      <c r="C861" s="643">
        <f t="shared" si="41"/>
        <v>76.7</v>
      </c>
      <c r="D861" s="644"/>
      <c r="E861" s="445">
        <v>19400</v>
      </c>
      <c r="F861" s="444">
        <f t="shared" si="40"/>
        <v>4223</v>
      </c>
      <c r="G861" s="459">
        <f t="shared" si="39"/>
        <v>3035</v>
      </c>
      <c r="H861" s="445">
        <v>95</v>
      </c>
    </row>
    <row r="862" spans="1:8" x14ac:dyDescent="0.2">
      <c r="A862" s="642">
        <v>878</v>
      </c>
      <c r="B862" s="442"/>
      <c r="C862" s="643">
        <f t="shared" si="41"/>
        <v>76.72</v>
      </c>
      <c r="D862" s="644"/>
      <c r="E862" s="445">
        <v>19400</v>
      </c>
      <c r="F862" s="444">
        <f t="shared" si="40"/>
        <v>4222</v>
      </c>
      <c r="G862" s="459">
        <f t="shared" si="39"/>
        <v>3034</v>
      </c>
      <c r="H862" s="445">
        <v>95</v>
      </c>
    </row>
    <row r="863" spans="1:8" x14ac:dyDescent="0.2">
      <c r="A863" s="642">
        <v>879</v>
      </c>
      <c r="B863" s="442"/>
      <c r="C863" s="643">
        <f t="shared" si="41"/>
        <v>76.739999999999995</v>
      </c>
      <c r="D863" s="644"/>
      <c r="E863" s="445">
        <v>19400</v>
      </c>
      <c r="F863" s="444">
        <f t="shared" si="40"/>
        <v>4221</v>
      </c>
      <c r="G863" s="459">
        <f t="shared" si="39"/>
        <v>3034</v>
      </c>
      <c r="H863" s="445">
        <v>95</v>
      </c>
    </row>
    <row r="864" spans="1:8" x14ac:dyDescent="0.2">
      <c r="A864" s="642">
        <v>880</v>
      </c>
      <c r="B864" s="442"/>
      <c r="C864" s="643">
        <f t="shared" si="41"/>
        <v>76.760000000000005</v>
      </c>
      <c r="D864" s="644"/>
      <c r="E864" s="445">
        <v>19400</v>
      </c>
      <c r="F864" s="444">
        <f t="shared" si="40"/>
        <v>4220</v>
      </c>
      <c r="G864" s="459">
        <f t="shared" si="39"/>
        <v>3033</v>
      </c>
      <c r="H864" s="445">
        <v>95</v>
      </c>
    </row>
    <row r="865" spans="1:8" x14ac:dyDescent="0.2">
      <c r="A865" s="642">
        <v>881</v>
      </c>
      <c r="B865" s="442"/>
      <c r="C865" s="643">
        <f t="shared" si="41"/>
        <v>76.78</v>
      </c>
      <c r="D865" s="644"/>
      <c r="E865" s="445">
        <v>19400</v>
      </c>
      <c r="F865" s="444">
        <f t="shared" si="40"/>
        <v>4219</v>
      </c>
      <c r="G865" s="459">
        <f t="shared" si="39"/>
        <v>3032</v>
      </c>
      <c r="H865" s="445">
        <v>95</v>
      </c>
    </row>
    <row r="866" spans="1:8" x14ac:dyDescent="0.2">
      <c r="A866" s="642">
        <v>882</v>
      </c>
      <c r="B866" s="442"/>
      <c r="C866" s="643">
        <f t="shared" si="41"/>
        <v>76.8</v>
      </c>
      <c r="D866" s="644"/>
      <c r="E866" s="445">
        <v>19400</v>
      </c>
      <c r="F866" s="444">
        <f t="shared" si="40"/>
        <v>4218</v>
      </c>
      <c r="G866" s="459">
        <f t="shared" si="39"/>
        <v>3031</v>
      </c>
      <c r="H866" s="445">
        <v>95</v>
      </c>
    </row>
    <row r="867" spans="1:8" x14ac:dyDescent="0.2">
      <c r="A867" s="642">
        <v>883</v>
      </c>
      <c r="B867" s="442"/>
      <c r="C867" s="643">
        <f t="shared" si="41"/>
        <v>76.819999999999993</v>
      </c>
      <c r="D867" s="644"/>
      <c r="E867" s="445">
        <v>19400</v>
      </c>
      <c r="F867" s="444">
        <f t="shared" si="40"/>
        <v>4216</v>
      </c>
      <c r="G867" s="459">
        <f t="shared" si="39"/>
        <v>3030</v>
      </c>
      <c r="H867" s="445">
        <v>95</v>
      </c>
    </row>
    <row r="868" spans="1:8" x14ac:dyDescent="0.2">
      <c r="A868" s="642">
        <v>884</v>
      </c>
      <c r="B868" s="442"/>
      <c r="C868" s="643">
        <f t="shared" si="41"/>
        <v>76.84</v>
      </c>
      <c r="D868" s="644"/>
      <c r="E868" s="445">
        <v>19400</v>
      </c>
      <c r="F868" s="444">
        <f t="shared" si="40"/>
        <v>4215</v>
      </c>
      <c r="G868" s="459">
        <f t="shared" si="39"/>
        <v>3030</v>
      </c>
      <c r="H868" s="445">
        <v>95</v>
      </c>
    </row>
    <row r="869" spans="1:8" x14ac:dyDescent="0.2">
      <c r="A869" s="642">
        <v>885</v>
      </c>
      <c r="B869" s="442"/>
      <c r="C869" s="643">
        <f t="shared" si="41"/>
        <v>76.86</v>
      </c>
      <c r="D869" s="644"/>
      <c r="E869" s="445">
        <v>19400</v>
      </c>
      <c r="F869" s="444">
        <f t="shared" si="40"/>
        <v>4214</v>
      </c>
      <c r="G869" s="459">
        <f t="shared" si="39"/>
        <v>3029</v>
      </c>
      <c r="H869" s="445">
        <v>95</v>
      </c>
    </row>
    <row r="870" spans="1:8" x14ac:dyDescent="0.2">
      <c r="A870" s="642">
        <v>886</v>
      </c>
      <c r="B870" s="442"/>
      <c r="C870" s="643">
        <f t="shared" si="41"/>
        <v>76.88</v>
      </c>
      <c r="D870" s="644"/>
      <c r="E870" s="445">
        <v>19400</v>
      </c>
      <c r="F870" s="444">
        <f t="shared" si="40"/>
        <v>4213</v>
      </c>
      <c r="G870" s="459">
        <f t="shared" si="39"/>
        <v>3028</v>
      </c>
      <c r="H870" s="445">
        <v>95</v>
      </c>
    </row>
    <row r="871" spans="1:8" x14ac:dyDescent="0.2">
      <c r="A871" s="642">
        <v>887</v>
      </c>
      <c r="B871" s="442"/>
      <c r="C871" s="643">
        <f t="shared" si="41"/>
        <v>76.89</v>
      </c>
      <c r="D871" s="644"/>
      <c r="E871" s="445">
        <v>19400</v>
      </c>
      <c r="F871" s="444">
        <f t="shared" si="40"/>
        <v>4213</v>
      </c>
      <c r="G871" s="459">
        <f t="shared" si="39"/>
        <v>3028</v>
      </c>
      <c r="H871" s="445">
        <v>95</v>
      </c>
    </row>
    <row r="872" spans="1:8" x14ac:dyDescent="0.2">
      <c r="A872" s="642">
        <v>888</v>
      </c>
      <c r="B872" s="442"/>
      <c r="C872" s="643">
        <f t="shared" si="41"/>
        <v>76.91</v>
      </c>
      <c r="D872" s="644"/>
      <c r="E872" s="445">
        <v>19400</v>
      </c>
      <c r="F872" s="444">
        <f t="shared" si="40"/>
        <v>4212</v>
      </c>
      <c r="G872" s="459">
        <f t="shared" si="39"/>
        <v>3027</v>
      </c>
      <c r="H872" s="445">
        <v>95</v>
      </c>
    </row>
    <row r="873" spans="1:8" x14ac:dyDescent="0.2">
      <c r="A873" s="642">
        <v>889</v>
      </c>
      <c r="B873" s="442"/>
      <c r="C873" s="643">
        <f t="shared" si="41"/>
        <v>76.930000000000007</v>
      </c>
      <c r="D873" s="644"/>
      <c r="E873" s="445">
        <v>19400</v>
      </c>
      <c r="F873" s="444">
        <f t="shared" si="40"/>
        <v>4211</v>
      </c>
      <c r="G873" s="459">
        <f t="shared" si="39"/>
        <v>3026</v>
      </c>
      <c r="H873" s="445">
        <v>95</v>
      </c>
    </row>
    <row r="874" spans="1:8" x14ac:dyDescent="0.2">
      <c r="A874" s="642">
        <v>890</v>
      </c>
      <c r="B874" s="442"/>
      <c r="C874" s="643">
        <f t="shared" si="41"/>
        <v>76.95</v>
      </c>
      <c r="D874" s="644"/>
      <c r="E874" s="445">
        <v>19400</v>
      </c>
      <c r="F874" s="444">
        <f t="shared" si="40"/>
        <v>4209</v>
      </c>
      <c r="G874" s="459">
        <f t="shared" si="39"/>
        <v>3025</v>
      </c>
      <c r="H874" s="445">
        <v>95</v>
      </c>
    </row>
    <row r="875" spans="1:8" x14ac:dyDescent="0.2">
      <c r="A875" s="642">
        <v>891</v>
      </c>
      <c r="B875" s="442"/>
      <c r="C875" s="643">
        <f t="shared" si="41"/>
        <v>76.97</v>
      </c>
      <c r="D875" s="644"/>
      <c r="E875" s="445">
        <v>19400</v>
      </c>
      <c r="F875" s="444">
        <f t="shared" si="40"/>
        <v>4208</v>
      </c>
      <c r="G875" s="459">
        <f t="shared" si="39"/>
        <v>3025</v>
      </c>
      <c r="H875" s="445">
        <v>95</v>
      </c>
    </row>
    <row r="876" spans="1:8" x14ac:dyDescent="0.2">
      <c r="A876" s="642">
        <v>892</v>
      </c>
      <c r="B876" s="442"/>
      <c r="C876" s="643">
        <f t="shared" si="41"/>
        <v>76.989999999999995</v>
      </c>
      <c r="D876" s="644"/>
      <c r="E876" s="445">
        <v>19400</v>
      </c>
      <c r="F876" s="444">
        <f t="shared" si="40"/>
        <v>4207</v>
      </c>
      <c r="G876" s="459">
        <f t="shared" si="39"/>
        <v>3024</v>
      </c>
      <c r="H876" s="445">
        <v>95</v>
      </c>
    </row>
    <row r="877" spans="1:8" x14ac:dyDescent="0.2">
      <c r="A877" s="642">
        <v>893</v>
      </c>
      <c r="B877" s="442"/>
      <c r="C877" s="643">
        <f t="shared" si="41"/>
        <v>77.010000000000005</v>
      </c>
      <c r="D877" s="644"/>
      <c r="E877" s="445">
        <v>19400</v>
      </c>
      <c r="F877" s="444">
        <f t="shared" si="40"/>
        <v>4206</v>
      </c>
      <c r="G877" s="459">
        <f t="shared" si="39"/>
        <v>3023</v>
      </c>
      <c r="H877" s="445">
        <v>95</v>
      </c>
    </row>
    <row r="878" spans="1:8" x14ac:dyDescent="0.2">
      <c r="A878" s="642">
        <v>894</v>
      </c>
      <c r="B878" s="442"/>
      <c r="C878" s="643">
        <f t="shared" si="41"/>
        <v>77.03</v>
      </c>
      <c r="D878" s="644"/>
      <c r="E878" s="445">
        <v>19400</v>
      </c>
      <c r="F878" s="444">
        <f t="shared" si="40"/>
        <v>4205</v>
      </c>
      <c r="G878" s="459">
        <f t="shared" si="39"/>
        <v>3022</v>
      </c>
      <c r="H878" s="445">
        <v>95</v>
      </c>
    </row>
    <row r="879" spans="1:8" x14ac:dyDescent="0.2">
      <c r="A879" s="642">
        <v>895</v>
      </c>
      <c r="B879" s="442"/>
      <c r="C879" s="643">
        <f t="shared" si="41"/>
        <v>77.05</v>
      </c>
      <c r="D879" s="644"/>
      <c r="E879" s="445">
        <v>19400</v>
      </c>
      <c r="F879" s="444">
        <f t="shared" si="40"/>
        <v>4204</v>
      </c>
      <c r="G879" s="459">
        <f t="shared" si="39"/>
        <v>3021</v>
      </c>
      <c r="H879" s="445">
        <v>95</v>
      </c>
    </row>
    <row r="880" spans="1:8" x14ac:dyDescent="0.2">
      <c r="A880" s="642">
        <v>896</v>
      </c>
      <c r="B880" s="442"/>
      <c r="C880" s="643">
        <f t="shared" si="41"/>
        <v>77.06</v>
      </c>
      <c r="D880" s="644"/>
      <c r="E880" s="445">
        <v>19400</v>
      </c>
      <c r="F880" s="444">
        <f t="shared" si="40"/>
        <v>4204</v>
      </c>
      <c r="G880" s="459">
        <f t="shared" si="39"/>
        <v>3021</v>
      </c>
      <c r="H880" s="445">
        <v>95</v>
      </c>
    </row>
    <row r="881" spans="1:8" x14ac:dyDescent="0.2">
      <c r="A881" s="642">
        <v>897</v>
      </c>
      <c r="B881" s="442"/>
      <c r="C881" s="643">
        <f t="shared" si="41"/>
        <v>77.08</v>
      </c>
      <c r="D881" s="644"/>
      <c r="E881" s="445">
        <v>19400</v>
      </c>
      <c r="F881" s="444">
        <f t="shared" si="40"/>
        <v>4203</v>
      </c>
      <c r="G881" s="459">
        <f t="shared" si="39"/>
        <v>3020</v>
      </c>
      <c r="H881" s="445">
        <v>95</v>
      </c>
    </row>
    <row r="882" spans="1:8" x14ac:dyDescent="0.2">
      <c r="A882" s="642">
        <v>898</v>
      </c>
      <c r="B882" s="442"/>
      <c r="C882" s="643">
        <f t="shared" si="41"/>
        <v>77.099999999999994</v>
      </c>
      <c r="D882" s="644"/>
      <c r="E882" s="445">
        <v>19400</v>
      </c>
      <c r="F882" s="444">
        <f t="shared" si="40"/>
        <v>4201</v>
      </c>
      <c r="G882" s="459">
        <f t="shared" si="39"/>
        <v>3019</v>
      </c>
      <c r="H882" s="445">
        <v>95</v>
      </c>
    </row>
    <row r="883" spans="1:8" x14ac:dyDescent="0.2">
      <c r="A883" s="642">
        <v>899</v>
      </c>
      <c r="B883" s="442"/>
      <c r="C883" s="643">
        <f t="shared" si="41"/>
        <v>77.12</v>
      </c>
      <c r="D883" s="644"/>
      <c r="E883" s="445">
        <v>19400</v>
      </c>
      <c r="F883" s="444">
        <f t="shared" si="40"/>
        <v>4200</v>
      </c>
      <c r="G883" s="459">
        <f t="shared" si="39"/>
        <v>3019</v>
      </c>
      <c r="H883" s="445">
        <v>95</v>
      </c>
    </row>
    <row r="884" spans="1:8" x14ac:dyDescent="0.2">
      <c r="A884" s="642">
        <v>900</v>
      </c>
      <c r="B884" s="442"/>
      <c r="C884" s="643">
        <f t="shared" si="41"/>
        <v>77.14</v>
      </c>
      <c r="D884" s="644"/>
      <c r="E884" s="445">
        <v>19400</v>
      </c>
      <c r="F884" s="444">
        <f t="shared" si="40"/>
        <v>4199</v>
      </c>
      <c r="G884" s="459">
        <f t="shared" si="39"/>
        <v>3018</v>
      </c>
      <c r="H884" s="445">
        <v>95</v>
      </c>
    </row>
    <row r="885" spans="1:8" x14ac:dyDescent="0.2">
      <c r="A885" s="642">
        <v>901</v>
      </c>
      <c r="B885" s="442"/>
      <c r="C885" s="643">
        <f t="shared" si="41"/>
        <v>77.16</v>
      </c>
      <c r="D885" s="644"/>
      <c r="E885" s="445">
        <v>19400</v>
      </c>
      <c r="F885" s="444">
        <f t="shared" si="40"/>
        <v>4198</v>
      </c>
      <c r="G885" s="459">
        <f t="shared" si="39"/>
        <v>3017</v>
      </c>
      <c r="H885" s="445">
        <v>95</v>
      </c>
    </row>
    <row r="886" spans="1:8" x14ac:dyDescent="0.2">
      <c r="A886" s="642">
        <v>902</v>
      </c>
      <c r="B886" s="442"/>
      <c r="C886" s="643">
        <f t="shared" si="41"/>
        <v>77.180000000000007</v>
      </c>
      <c r="D886" s="644"/>
      <c r="E886" s="445">
        <v>19400</v>
      </c>
      <c r="F886" s="444">
        <f t="shared" si="40"/>
        <v>4197</v>
      </c>
      <c r="G886" s="459">
        <f t="shared" si="39"/>
        <v>3016</v>
      </c>
      <c r="H886" s="445">
        <v>95</v>
      </c>
    </row>
    <row r="887" spans="1:8" x14ac:dyDescent="0.2">
      <c r="A887" s="642">
        <v>903</v>
      </c>
      <c r="B887" s="442"/>
      <c r="C887" s="643">
        <f t="shared" si="41"/>
        <v>77.2</v>
      </c>
      <c r="D887" s="644"/>
      <c r="E887" s="445">
        <v>19400</v>
      </c>
      <c r="F887" s="444">
        <f t="shared" si="40"/>
        <v>4196</v>
      </c>
      <c r="G887" s="459">
        <f t="shared" si="39"/>
        <v>3016</v>
      </c>
      <c r="H887" s="445">
        <v>95</v>
      </c>
    </row>
    <row r="888" spans="1:8" x14ac:dyDescent="0.2">
      <c r="A888" s="642">
        <v>904</v>
      </c>
      <c r="B888" s="442"/>
      <c r="C888" s="643">
        <f t="shared" si="41"/>
        <v>77.209999999999994</v>
      </c>
      <c r="D888" s="644"/>
      <c r="E888" s="445">
        <v>19400</v>
      </c>
      <c r="F888" s="444">
        <f t="shared" si="40"/>
        <v>4196</v>
      </c>
      <c r="G888" s="459">
        <f t="shared" si="39"/>
        <v>3015</v>
      </c>
      <c r="H888" s="445">
        <v>95</v>
      </c>
    </row>
    <row r="889" spans="1:8" x14ac:dyDescent="0.2">
      <c r="A889" s="642">
        <v>905</v>
      </c>
      <c r="B889" s="442"/>
      <c r="C889" s="643">
        <f t="shared" si="41"/>
        <v>77.23</v>
      </c>
      <c r="D889" s="644"/>
      <c r="E889" s="445">
        <v>19400</v>
      </c>
      <c r="F889" s="444">
        <f t="shared" si="40"/>
        <v>4195</v>
      </c>
      <c r="G889" s="459">
        <f t="shared" si="39"/>
        <v>3014</v>
      </c>
      <c r="H889" s="445">
        <v>95</v>
      </c>
    </row>
    <row r="890" spans="1:8" x14ac:dyDescent="0.2">
      <c r="A890" s="642">
        <v>906</v>
      </c>
      <c r="B890" s="442"/>
      <c r="C890" s="643">
        <f t="shared" si="41"/>
        <v>77.25</v>
      </c>
      <c r="D890" s="644"/>
      <c r="E890" s="445">
        <v>19400</v>
      </c>
      <c r="F890" s="444">
        <f t="shared" si="40"/>
        <v>4193</v>
      </c>
      <c r="G890" s="459">
        <f t="shared" si="39"/>
        <v>3014</v>
      </c>
      <c r="H890" s="445">
        <v>95</v>
      </c>
    </row>
    <row r="891" spans="1:8" x14ac:dyDescent="0.2">
      <c r="A891" s="642">
        <v>907</v>
      </c>
      <c r="B891" s="442"/>
      <c r="C891" s="643">
        <f t="shared" si="41"/>
        <v>77.27</v>
      </c>
      <c r="D891" s="644"/>
      <c r="E891" s="445">
        <v>19400</v>
      </c>
      <c r="F891" s="444">
        <f t="shared" si="40"/>
        <v>4192</v>
      </c>
      <c r="G891" s="459">
        <f t="shared" si="39"/>
        <v>3013</v>
      </c>
      <c r="H891" s="445">
        <v>95</v>
      </c>
    </row>
    <row r="892" spans="1:8" x14ac:dyDescent="0.2">
      <c r="A892" s="642">
        <v>908</v>
      </c>
      <c r="B892" s="442"/>
      <c r="C892" s="643">
        <f t="shared" si="41"/>
        <v>77.290000000000006</v>
      </c>
      <c r="D892" s="644"/>
      <c r="E892" s="445">
        <v>19400</v>
      </c>
      <c r="F892" s="444">
        <f t="shared" si="40"/>
        <v>4191</v>
      </c>
      <c r="G892" s="459">
        <f t="shared" si="39"/>
        <v>3012</v>
      </c>
      <c r="H892" s="445">
        <v>95</v>
      </c>
    </row>
    <row r="893" spans="1:8" x14ac:dyDescent="0.2">
      <c r="A893" s="642">
        <v>909</v>
      </c>
      <c r="B893" s="442"/>
      <c r="C893" s="643">
        <f t="shared" si="41"/>
        <v>77.31</v>
      </c>
      <c r="D893" s="644"/>
      <c r="E893" s="445">
        <v>19400</v>
      </c>
      <c r="F893" s="444">
        <f t="shared" si="40"/>
        <v>4190</v>
      </c>
      <c r="G893" s="459">
        <f t="shared" si="39"/>
        <v>3011</v>
      </c>
      <c r="H893" s="445">
        <v>95</v>
      </c>
    </row>
    <row r="894" spans="1:8" x14ac:dyDescent="0.2">
      <c r="A894" s="642">
        <v>910</v>
      </c>
      <c r="B894" s="442"/>
      <c r="C894" s="643">
        <f t="shared" si="41"/>
        <v>77.33</v>
      </c>
      <c r="D894" s="644"/>
      <c r="E894" s="445">
        <v>19400</v>
      </c>
      <c r="F894" s="444">
        <f t="shared" si="40"/>
        <v>4189</v>
      </c>
      <c r="G894" s="459">
        <f t="shared" si="39"/>
        <v>3010</v>
      </c>
      <c r="H894" s="445">
        <v>95</v>
      </c>
    </row>
    <row r="895" spans="1:8" x14ac:dyDescent="0.2">
      <c r="A895" s="642">
        <v>911</v>
      </c>
      <c r="B895" s="442"/>
      <c r="C895" s="643">
        <f t="shared" si="41"/>
        <v>77.349999999999994</v>
      </c>
      <c r="D895" s="644"/>
      <c r="E895" s="445">
        <v>19400</v>
      </c>
      <c r="F895" s="444">
        <f t="shared" si="40"/>
        <v>4188</v>
      </c>
      <c r="G895" s="459">
        <f t="shared" si="39"/>
        <v>3010</v>
      </c>
      <c r="H895" s="445">
        <v>95</v>
      </c>
    </row>
    <row r="896" spans="1:8" x14ac:dyDescent="0.2">
      <c r="A896" s="642">
        <v>912</v>
      </c>
      <c r="B896" s="442"/>
      <c r="C896" s="643">
        <f t="shared" si="41"/>
        <v>77.36</v>
      </c>
      <c r="D896" s="644"/>
      <c r="E896" s="445">
        <v>19400</v>
      </c>
      <c r="F896" s="444">
        <f t="shared" si="40"/>
        <v>4188</v>
      </c>
      <c r="G896" s="459">
        <f t="shared" si="39"/>
        <v>3009</v>
      </c>
      <c r="H896" s="445">
        <v>95</v>
      </c>
    </row>
    <row r="897" spans="1:8" x14ac:dyDescent="0.2">
      <c r="A897" s="642">
        <v>913</v>
      </c>
      <c r="B897" s="442"/>
      <c r="C897" s="643">
        <f t="shared" si="41"/>
        <v>77.38</v>
      </c>
      <c r="D897" s="644"/>
      <c r="E897" s="445">
        <v>19400</v>
      </c>
      <c r="F897" s="444">
        <f t="shared" si="40"/>
        <v>4187</v>
      </c>
      <c r="G897" s="459">
        <f t="shared" si="39"/>
        <v>3009</v>
      </c>
      <c r="H897" s="445">
        <v>95</v>
      </c>
    </row>
    <row r="898" spans="1:8" x14ac:dyDescent="0.2">
      <c r="A898" s="642">
        <v>914</v>
      </c>
      <c r="B898" s="442"/>
      <c r="C898" s="643">
        <f t="shared" si="41"/>
        <v>77.400000000000006</v>
      </c>
      <c r="D898" s="644"/>
      <c r="E898" s="445">
        <v>19400</v>
      </c>
      <c r="F898" s="444">
        <f t="shared" si="40"/>
        <v>4186</v>
      </c>
      <c r="G898" s="459">
        <f t="shared" si="39"/>
        <v>3008</v>
      </c>
      <c r="H898" s="445">
        <v>95</v>
      </c>
    </row>
    <row r="899" spans="1:8" x14ac:dyDescent="0.2">
      <c r="A899" s="642">
        <v>915</v>
      </c>
      <c r="B899" s="442"/>
      <c r="C899" s="643">
        <f t="shared" si="41"/>
        <v>77.42</v>
      </c>
      <c r="D899" s="644"/>
      <c r="E899" s="445">
        <v>19400</v>
      </c>
      <c r="F899" s="444">
        <f t="shared" si="40"/>
        <v>4184</v>
      </c>
      <c r="G899" s="459">
        <f t="shared" si="39"/>
        <v>3007</v>
      </c>
      <c r="H899" s="445">
        <v>95</v>
      </c>
    </row>
    <row r="900" spans="1:8" x14ac:dyDescent="0.2">
      <c r="A900" s="642">
        <v>916</v>
      </c>
      <c r="B900" s="442"/>
      <c r="C900" s="643">
        <f t="shared" si="41"/>
        <v>77.44</v>
      </c>
      <c r="D900" s="644"/>
      <c r="E900" s="445">
        <v>19400</v>
      </c>
      <c r="F900" s="444">
        <f t="shared" si="40"/>
        <v>4183</v>
      </c>
      <c r="G900" s="459">
        <f t="shared" si="39"/>
        <v>3006</v>
      </c>
      <c r="H900" s="445">
        <v>95</v>
      </c>
    </row>
    <row r="901" spans="1:8" x14ac:dyDescent="0.2">
      <c r="A901" s="642">
        <v>917</v>
      </c>
      <c r="B901" s="442"/>
      <c r="C901" s="643">
        <f t="shared" si="41"/>
        <v>77.459999999999994</v>
      </c>
      <c r="D901" s="644"/>
      <c r="E901" s="445">
        <v>19400</v>
      </c>
      <c r="F901" s="444">
        <f t="shared" si="40"/>
        <v>4182</v>
      </c>
      <c r="G901" s="459">
        <f t="shared" si="39"/>
        <v>3005</v>
      </c>
      <c r="H901" s="445">
        <v>95</v>
      </c>
    </row>
    <row r="902" spans="1:8" x14ac:dyDescent="0.2">
      <c r="A902" s="642">
        <v>918</v>
      </c>
      <c r="B902" s="442"/>
      <c r="C902" s="643">
        <f t="shared" si="41"/>
        <v>77.48</v>
      </c>
      <c r="D902" s="644"/>
      <c r="E902" s="445">
        <v>19400</v>
      </c>
      <c r="F902" s="444">
        <f t="shared" si="40"/>
        <v>4181</v>
      </c>
      <c r="G902" s="459">
        <f t="shared" si="39"/>
        <v>3005</v>
      </c>
      <c r="H902" s="445">
        <v>95</v>
      </c>
    </row>
    <row r="903" spans="1:8" x14ac:dyDescent="0.2">
      <c r="A903" s="642">
        <v>919</v>
      </c>
      <c r="B903" s="442"/>
      <c r="C903" s="643">
        <f t="shared" si="41"/>
        <v>77.489999999999995</v>
      </c>
      <c r="D903" s="644"/>
      <c r="E903" s="445">
        <v>19400</v>
      </c>
      <c r="F903" s="444">
        <f t="shared" si="40"/>
        <v>4181</v>
      </c>
      <c r="G903" s="459">
        <f t="shared" si="39"/>
        <v>3004</v>
      </c>
      <c r="H903" s="445">
        <v>95</v>
      </c>
    </row>
    <row r="904" spans="1:8" x14ac:dyDescent="0.2">
      <c r="A904" s="642">
        <v>920</v>
      </c>
      <c r="B904" s="442"/>
      <c r="C904" s="643">
        <f t="shared" si="41"/>
        <v>77.510000000000005</v>
      </c>
      <c r="D904" s="644"/>
      <c r="E904" s="445">
        <v>19400</v>
      </c>
      <c r="F904" s="444">
        <f t="shared" si="40"/>
        <v>4180</v>
      </c>
      <c r="G904" s="459">
        <f t="shared" si="39"/>
        <v>3003</v>
      </c>
      <c r="H904" s="445">
        <v>95</v>
      </c>
    </row>
    <row r="905" spans="1:8" x14ac:dyDescent="0.2">
      <c r="A905" s="642">
        <v>921</v>
      </c>
      <c r="B905" s="442"/>
      <c r="C905" s="643">
        <f t="shared" si="41"/>
        <v>77.53</v>
      </c>
      <c r="D905" s="644"/>
      <c r="E905" s="445">
        <v>19400</v>
      </c>
      <c r="F905" s="444">
        <f t="shared" si="40"/>
        <v>4179</v>
      </c>
      <c r="G905" s="459">
        <f t="shared" si="39"/>
        <v>3003</v>
      </c>
      <c r="H905" s="445">
        <v>95</v>
      </c>
    </row>
    <row r="906" spans="1:8" x14ac:dyDescent="0.2">
      <c r="A906" s="642">
        <v>922</v>
      </c>
      <c r="B906" s="442"/>
      <c r="C906" s="643">
        <f t="shared" si="41"/>
        <v>77.55</v>
      </c>
      <c r="D906" s="644"/>
      <c r="E906" s="445">
        <v>19400</v>
      </c>
      <c r="F906" s="444">
        <f t="shared" si="40"/>
        <v>4178</v>
      </c>
      <c r="G906" s="459">
        <f t="shared" si="39"/>
        <v>3002</v>
      </c>
      <c r="H906" s="445">
        <v>95</v>
      </c>
    </row>
    <row r="907" spans="1:8" x14ac:dyDescent="0.2">
      <c r="A907" s="642">
        <v>923</v>
      </c>
      <c r="B907" s="442"/>
      <c r="C907" s="643">
        <f t="shared" si="41"/>
        <v>77.569999999999993</v>
      </c>
      <c r="D907" s="644"/>
      <c r="E907" s="445">
        <v>19400</v>
      </c>
      <c r="F907" s="444">
        <f t="shared" si="40"/>
        <v>4177</v>
      </c>
      <c r="G907" s="459">
        <f t="shared" si="39"/>
        <v>3001</v>
      </c>
      <c r="H907" s="445">
        <v>95</v>
      </c>
    </row>
    <row r="908" spans="1:8" x14ac:dyDescent="0.2">
      <c r="A908" s="642">
        <v>924</v>
      </c>
      <c r="B908" s="442"/>
      <c r="C908" s="643">
        <f t="shared" si="41"/>
        <v>77.59</v>
      </c>
      <c r="D908" s="644"/>
      <c r="E908" s="445">
        <v>19400</v>
      </c>
      <c r="F908" s="444">
        <f t="shared" si="40"/>
        <v>4176</v>
      </c>
      <c r="G908" s="459">
        <f t="shared" si="39"/>
        <v>3000</v>
      </c>
      <c r="H908" s="445">
        <v>95</v>
      </c>
    </row>
    <row r="909" spans="1:8" x14ac:dyDescent="0.2">
      <c r="A909" s="642">
        <v>925</v>
      </c>
      <c r="B909" s="442"/>
      <c r="C909" s="643">
        <f t="shared" si="41"/>
        <v>77.599999999999994</v>
      </c>
      <c r="D909" s="644"/>
      <c r="E909" s="445">
        <v>19400</v>
      </c>
      <c r="F909" s="444">
        <f t="shared" si="40"/>
        <v>4175</v>
      </c>
      <c r="G909" s="459">
        <f t="shared" ref="G909:G972" si="42">ROUND(12*(1/C909*E909),0)</f>
        <v>3000</v>
      </c>
      <c r="H909" s="445">
        <v>95</v>
      </c>
    </row>
    <row r="910" spans="1:8" x14ac:dyDescent="0.2">
      <c r="A910" s="642">
        <v>926</v>
      </c>
      <c r="B910" s="442"/>
      <c r="C910" s="643">
        <f t="shared" si="41"/>
        <v>77.62</v>
      </c>
      <c r="D910" s="644"/>
      <c r="E910" s="445">
        <v>19400</v>
      </c>
      <c r="F910" s="444">
        <f t="shared" ref="F910:F973" si="43">ROUND(12*1.36*(1/C910*E910)+H910,0)</f>
        <v>4174</v>
      </c>
      <c r="G910" s="459">
        <f t="shared" si="42"/>
        <v>2999</v>
      </c>
      <c r="H910" s="445">
        <v>95</v>
      </c>
    </row>
    <row r="911" spans="1:8" x14ac:dyDescent="0.2">
      <c r="A911" s="642">
        <v>927</v>
      </c>
      <c r="B911" s="442"/>
      <c r="C911" s="643">
        <f t="shared" ref="C911:C974" si="44">ROUND(10.899*LN(A911)+A911/150-3,2)</f>
        <v>77.64</v>
      </c>
      <c r="D911" s="644"/>
      <c r="E911" s="445">
        <v>19400</v>
      </c>
      <c r="F911" s="444">
        <f t="shared" si="43"/>
        <v>4173</v>
      </c>
      <c r="G911" s="459">
        <f t="shared" si="42"/>
        <v>2998</v>
      </c>
      <c r="H911" s="445">
        <v>95</v>
      </c>
    </row>
    <row r="912" spans="1:8" x14ac:dyDescent="0.2">
      <c r="A912" s="642">
        <v>928</v>
      </c>
      <c r="B912" s="442"/>
      <c r="C912" s="643">
        <f t="shared" si="44"/>
        <v>77.66</v>
      </c>
      <c r="D912" s="644"/>
      <c r="E912" s="445">
        <v>19400</v>
      </c>
      <c r="F912" s="444">
        <f t="shared" si="43"/>
        <v>4172</v>
      </c>
      <c r="G912" s="459">
        <f t="shared" si="42"/>
        <v>2998</v>
      </c>
      <c r="H912" s="445">
        <v>95</v>
      </c>
    </row>
    <row r="913" spans="1:8" x14ac:dyDescent="0.2">
      <c r="A913" s="642">
        <v>929</v>
      </c>
      <c r="B913" s="442"/>
      <c r="C913" s="643">
        <f t="shared" si="44"/>
        <v>77.680000000000007</v>
      </c>
      <c r="D913" s="644"/>
      <c r="E913" s="445">
        <v>19400</v>
      </c>
      <c r="F913" s="444">
        <f t="shared" si="43"/>
        <v>4171</v>
      </c>
      <c r="G913" s="459">
        <f t="shared" si="42"/>
        <v>2997</v>
      </c>
      <c r="H913" s="445">
        <v>95</v>
      </c>
    </row>
    <row r="914" spans="1:8" x14ac:dyDescent="0.2">
      <c r="A914" s="642">
        <v>930</v>
      </c>
      <c r="B914" s="442"/>
      <c r="C914" s="643">
        <f t="shared" si="44"/>
        <v>77.7</v>
      </c>
      <c r="D914" s="644"/>
      <c r="E914" s="445">
        <v>19400</v>
      </c>
      <c r="F914" s="444">
        <f t="shared" si="43"/>
        <v>4170</v>
      </c>
      <c r="G914" s="459">
        <f t="shared" si="42"/>
        <v>2996</v>
      </c>
      <c r="H914" s="445">
        <v>95</v>
      </c>
    </row>
    <row r="915" spans="1:8" x14ac:dyDescent="0.2">
      <c r="A915" s="642">
        <v>931</v>
      </c>
      <c r="B915" s="442"/>
      <c r="C915" s="643">
        <f t="shared" si="44"/>
        <v>77.72</v>
      </c>
      <c r="D915" s="644"/>
      <c r="E915" s="445">
        <v>19400</v>
      </c>
      <c r="F915" s="444">
        <f t="shared" si="43"/>
        <v>4169</v>
      </c>
      <c r="G915" s="459">
        <f t="shared" si="42"/>
        <v>2995</v>
      </c>
      <c r="H915" s="445">
        <v>95</v>
      </c>
    </row>
    <row r="916" spans="1:8" x14ac:dyDescent="0.2">
      <c r="A916" s="642">
        <v>932</v>
      </c>
      <c r="B916" s="442"/>
      <c r="C916" s="643">
        <f t="shared" si="44"/>
        <v>77.73</v>
      </c>
      <c r="D916" s="644"/>
      <c r="E916" s="445">
        <v>19400</v>
      </c>
      <c r="F916" s="444">
        <f t="shared" si="43"/>
        <v>4168</v>
      </c>
      <c r="G916" s="459">
        <f t="shared" si="42"/>
        <v>2995</v>
      </c>
      <c r="H916" s="445">
        <v>95</v>
      </c>
    </row>
    <row r="917" spans="1:8" x14ac:dyDescent="0.2">
      <c r="A917" s="642">
        <v>933</v>
      </c>
      <c r="B917" s="442"/>
      <c r="C917" s="643">
        <f t="shared" si="44"/>
        <v>77.75</v>
      </c>
      <c r="D917" s="644"/>
      <c r="E917" s="445">
        <v>19400</v>
      </c>
      <c r="F917" s="444">
        <f t="shared" si="43"/>
        <v>4167</v>
      </c>
      <c r="G917" s="459">
        <f t="shared" si="42"/>
        <v>2994</v>
      </c>
      <c r="H917" s="445">
        <v>95</v>
      </c>
    </row>
    <row r="918" spans="1:8" x14ac:dyDescent="0.2">
      <c r="A918" s="642">
        <v>934</v>
      </c>
      <c r="B918" s="442"/>
      <c r="C918" s="643">
        <f t="shared" si="44"/>
        <v>77.77</v>
      </c>
      <c r="D918" s="644"/>
      <c r="E918" s="445">
        <v>19400</v>
      </c>
      <c r="F918" s="444">
        <f t="shared" si="43"/>
        <v>4166</v>
      </c>
      <c r="G918" s="459">
        <f t="shared" si="42"/>
        <v>2993</v>
      </c>
      <c r="H918" s="445">
        <v>95</v>
      </c>
    </row>
    <row r="919" spans="1:8" x14ac:dyDescent="0.2">
      <c r="A919" s="642">
        <v>935</v>
      </c>
      <c r="B919" s="442"/>
      <c r="C919" s="643">
        <f t="shared" si="44"/>
        <v>77.790000000000006</v>
      </c>
      <c r="D919" s="644"/>
      <c r="E919" s="445">
        <v>19400</v>
      </c>
      <c r="F919" s="444">
        <f t="shared" si="43"/>
        <v>4165</v>
      </c>
      <c r="G919" s="459">
        <f t="shared" si="42"/>
        <v>2993</v>
      </c>
      <c r="H919" s="445">
        <v>95</v>
      </c>
    </row>
    <row r="920" spans="1:8" x14ac:dyDescent="0.2">
      <c r="A920" s="642">
        <v>936</v>
      </c>
      <c r="B920" s="442"/>
      <c r="C920" s="643">
        <f t="shared" si="44"/>
        <v>77.81</v>
      </c>
      <c r="D920" s="644"/>
      <c r="E920" s="445">
        <v>19400</v>
      </c>
      <c r="F920" s="444">
        <f t="shared" si="43"/>
        <v>4164</v>
      </c>
      <c r="G920" s="459">
        <f t="shared" si="42"/>
        <v>2992</v>
      </c>
      <c r="H920" s="445">
        <v>95</v>
      </c>
    </row>
    <row r="921" spans="1:8" x14ac:dyDescent="0.2">
      <c r="A921" s="642">
        <v>937</v>
      </c>
      <c r="B921" s="442"/>
      <c r="C921" s="643">
        <f t="shared" si="44"/>
        <v>77.83</v>
      </c>
      <c r="D921" s="644"/>
      <c r="E921" s="445">
        <v>19400</v>
      </c>
      <c r="F921" s="444">
        <f t="shared" si="43"/>
        <v>4163</v>
      </c>
      <c r="G921" s="459">
        <f t="shared" si="42"/>
        <v>2991</v>
      </c>
      <c r="H921" s="445">
        <v>95</v>
      </c>
    </row>
    <row r="922" spans="1:8" x14ac:dyDescent="0.2">
      <c r="A922" s="642">
        <v>938</v>
      </c>
      <c r="B922" s="442"/>
      <c r="C922" s="643">
        <f t="shared" si="44"/>
        <v>77.84</v>
      </c>
      <c r="D922" s="644"/>
      <c r="E922" s="445">
        <v>19400</v>
      </c>
      <c r="F922" s="444">
        <f t="shared" si="43"/>
        <v>4162</v>
      </c>
      <c r="G922" s="459">
        <f t="shared" si="42"/>
        <v>2991</v>
      </c>
      <c r="H922" s="445">
        <v>95</v>
      </c>
    </row>
    <row r="923" spans="1:8" x14ac:dyDescent="0.2">
      <c r="A923" s="642">
        <v>939</v>
      </c>
      <c r="B923" s="442"/>
      <c r="C923" s="643">
        <f t="shared" si="44"/>
        <v>77.86</v>
      </c>
      <c r="D923" s="644"/>
      <c r="E923" s="445">
        <v>19400</v>
      </c>
      <c r="F923" s="444">
        <f t="shared" si="43"/>
        <v>4161</v>
      </c>
      <c r="G923" s="459">
        <f t="shared" si="42"/>
        <v>2990</v>
      </c>
      <c r="H923" s="445">
        <v>95</v>
      </c>
    </row>
    <row r="924" spans="1:8" x14ac:dyDescent="0.2">
      <c r="A924" s="642">
        <v>940</v>
      </c>
      <c r="B924" s="442"/>
      <c r="C924" s="643">
        <f t="shared" si="44"/>
        <v>77.88</v>
      </c>
      <c r="D924" s="644"/>
      <c r="E924" s="445">
        <v>19400</v>
      </c>
      <c r="F924" s="444">
        <f t="shared" si="43"/>
        <v>4160</v>
      </c>
      <c r="G924" s="459">
        <f t="shared" si="42"/>
        <v>2989</v>
      </c>
      <c r="H924" s="445">
        <v>95</v>
      </c>
    </row>
    <row r="925" spans="1:8" x14ac:dyDescent="0.2">
      <c r="A925" s="642">
        <v>941</v>
      </c>
      <c r="B925" s="442"/>
      <c r="C925" s="643">
        <f t="shared" si="44"/>
        <v>77.900000000000006</v>
      </c>
      <c r="D925" s="644"/>
      <c r="E925" s="445">
        <v>19400</v>
      </c>
      <c r="F925" s="444">
        <f t="shared" si="43"/>
        <v>4159</v>
      </c>
      <c r="G925" s="459">
        <f t="shared" si="42"/>
        <v>2988</v>
      </c>
      <c r="H925" s="445">
        <v>95</v>
      </c>
    </row>
    <row r="926" spans="1:8" x14ac:dyDescent="0.2">
      <c r="A926" s="642">
        <v>942</v>
      </c>
      <c r="B926" s="442"/>
      <c r="C926" s="643">
        <f t="shared" si="44"/>
        <v>77.92</v>
      </c>
      <c r="D926" s="644"/>
      <c r="E926" s="445">
        <v>19400</v>
      </c>
      <c r="F926" s="444">
        <f t="shared" si="43"/>
        <v>4158</v>
      </c>
      <c r="G926" s="459">
        <f t="shared" si="42"/>
        <v>2988</v>
      </c>
      <c r="H926" s="445">
        <v>95</v>
      </c>
    </row>
    <row r="927" spans="1:8" x14ac:dyDescent="0.2">
      <c r="A927" s="642">
        <v>943</v>
      </c>
      <c r="B927" s="442"/>
      <c r="C927" s="643">
        <f t="shared" si="44"/>
        <v>77.930000000000007</v>
      </c>
      <c r="D927" s="644"/>
      <c r="E927" s="445">
        <v>19400</v>
      </c>
      <c r="F927" s="444">
        <f t="shared" si="43"/>
        <v>4158</v>
      </c>
      <c r="G927" s="459">
        <f t="shared" si="42"/>
        <v>2987</v>
      </c>
      <c r="H927" s="445">
        <v>95</v>
      </c>
    </row>
    <row r="928" spans="1:8" x14ac:dyDescent="0.2">
      <c r="A928" s="642">
        <v>944</v>
      </c>
      <c r="B928" s="442"/>
      <c r="C928" s="643">
        <f t="shared" si="44"/>
        <v>77.95</v>
      </c>
      <c r="D928" s="644"/>
      <c r="E928" s="445">
        <v>19400</v>
      </c>
      <c r="F928" s="444">
        <f t="shared" si="43"/>
        <v>4157</v>
      </c>
      <c r="G928" s="459">
        <f t="shared" si="42"/>
        <v>2987</v>
      </c>
      <c r="H928" s="445">
        <v>95</v>
      </c>
    </row>
    <row r="929" spans="1:8" x14ac:dyDescent="0.2">
      <c r="A929" s="642">
        <v>945</v>
      </c>
      <c r="B929" s="442"/>
      <c r="C929" s="643">
        <f t="shared" si="44"/>
        <v>77.97</v>
      </c>
      <c r="D929" s="644"/>
      <c r="E929" s="445">
        <v>19400</v>
      </c>
      <c r="F929" s="444">
        <f t="shared" si="43"/>
        <v>4156</v>
      </c>
      <c r="G929" s="459">
        <f t="shared" si="42"/>
        <v>2986</v>
      </c>
      <c r="H929" s="445">
        <v>95</v>
      </c>
    </row>
    <row r="930" spans="1:8" x14ac:dyDescent="0.2">
      <c r="A930" s="642">
        <v>946</v>
      </c>
      <c r="B930" s="442"/>
      <c r="C930" s="643">
        <f t="shared" si="44"/>
        <v>77.989999999999995</v>
      </c>
      <c r="D930" s="644"/>
      <c r="E930" s="445">
        <v>19400</v>
      </c>
      <c r="F930" s="444">
        <f t="shared" si="43"/>
        <v>4155</v>
      </c>
      <c r="G930" s="459">
        <f t="shared" si="42"/>
        <v>2985</v>
      </c>
      <c r="H930" s="445">
        <v>95</v>
      </c>
    </row>
    <row r="931" spans="1:8" x14ac:dyDescent="0.2">
      <c r="A931" s="642">
        <v>947</v>
      </c>
      <c r="B931" s="442"/>
      <c r="C931" s="643">
        <f t="shared" si="44"/>
        <v>78.010000000000005</v>
      </c>
      <c r="D931" s="644"/>
      <c r="E931" s="445">
        <v>19400</v>
      </c>
      <c r="F931" s="444">
        <f t="shared" si="43"/>
        <v>4154</v>
      </c>
      <c r="G931" s="459">
        <f t="shared" si="42"/>
        <v>2984</v>
      </c>
      <c r="H931" s="445">
        <v>95</v>
      </c>
    </row>
    <row r="932" spans="1:8" x14ac:dyDescent="0.2">
      <c r="A932" s="642">
        <v>948</v>
      </c>
      <c r="B932" s="442"/>
      <c r="C932" s="643">
        <f t="shared" si="44"/>
        <v>78.03</v>
      </c>
      <c r="D932" s="644"/>
      <c r="E932" s="445">
        <v>19400</v>
      </c>
      <c r="F932" s="444">
        <f t="shared" si="43"/>
        <v>4153</v>
      </c>
      <c r="G932" s="459">
        <f t="shared" si="42"/>
        <v>2983</v>
      </c>
      <c r="H932" s="445">
        <v>95</v>
      </c>
    </row>
    <row r="933" spans="1:8" x14ac:dyDescent="0.2">
      <c r="A933" s="642">
        <v>949</v>
      </c>
      <c r="B933" s="442"/>
      <c r="C933" s="643">
        <f t="shared" si="44"/>
        <v>78.040000000000006</v>
      </c>
      <c r="D933" s="644"/>
      <c r="E933" s="445">
        <v>19400</v>
      </c>
      <c r="F933" s="444">
        <f t="shared" si="43"/>
        <v>4152</v>
      </c>
      <c r="G933" s="459">
        <f t="shared" si="42"/>
        <v>2983</v>
      </c>
      <c r="H933" s="445">
        <v>95</v>
      </c>
    </row>
    <row r="934" spans="1:8" x14ac:dyDescent="0.2">
      <c r="A934" s="642">
        <v>950</v>
      </c>
      <c r="B934" s="442"/>
      <c r="C934" s="643">
        <f t="shared" si="44"/>
        <v>78.06</v>
      </c>
      <c r="D934" s="644"/>
      <c r="E934" s="445">
        <v>19400</v>
      </c>
      <c r="F934" s="444">
        <f t="shared" si="43"/>
        <v>4151</v>
      </c>
      <c r="G934" s="459">
        <f t="shared" si="42"/>
        <v>2982</v>
      </c>
      <c r="H934" s="445">
        <v>95</v>
      </c>
    </row>
    <row r="935" spans="1:8" x14ac:dyDescent="0.2">
      <c r="A935" s="642">
        <v>951</v>
      </c>
      <c r="B935" s="442"/>
      <c r="C935" s="643">
        <f t="shared" si="44"/>
        <v>78.08</v>
      </c>
      <c r="D935" s="644"/>
      <c r="E935" s="445">
        <v>19400</v>
      </c>
      <c r="F935" s="444">
        <f t="shared" si="43"/>
        <v>4150</v>
      </c>
      <c r="G935" s="459">
        <f t="shared" si="42"/>
        <v>2982</v>
      </c>
      <c r="H935" s="445">
        <v>95</v>
      </c>
    </row>
    <row r="936" spans="1:8" x14ac:dyDescent="0.2">
      <c r="A936" s="642">
        <v>952</v>
      </c>
      <c r="B936" s="442"/>
      <c r="C936" s="643">
        <f t="shared" si="44"/>
        <v>78.099999999999994</v>
      </c>
      <c r="D936" s="644"/>
      <c r="E936" s="445">
        <v>19400</v>
      </c>
      <c r="F936" s="444">
        <f t="shared" si="43"/>
        <v>4149</v>
      </c>
      <c r="G936" s="459">
        <f t="shared" si="42"/>
        <v>2981</v>
      </c>
      <c r="H936" s="445">
        <v>95</v>
      </c>
    </row>
    <row r="937" spans="1:8" x14ac:dyDescent="0.2">
      <c r="A937" s="642">
        <v>953</v>
      </c>
      <c r="B937" s="442"/>
      <c r="C937" s="643">
        <f t="shared" si="44"/>
        <v>78.12</v>
      </c>
      <c r="D937" s="644"/>
      <c r="E937" s="445">
        <v>19400</v>
      </c>
      <c r="F937" s="444">
        <f t="shared" si="43"/>
        <v>4148</v>
      </c>
      <c r="G937" s="459">
        <f t="shared" si="42"/>
        <v>2980</v>
      </c>
      <c r="H937" s="445">
        <v>95</v>
      </c>
    </row>
    <row r="938" spans="1:8" x14ac:dyDescent="0.2">
      <c r="A938" s="642">
        <v>954</v>
      </c>
      <c r="B938" s="442"/>
      <c r="C938" s="643">
        <f t="shared" si="44"/>
        <v>78.13</v>
      </c>
      <c r="D938" s="644"/>
      <c r="E938" s="445">
        <v>19400</v>
      </c>
      <c r="F938" s="444">
        <f t="shared" si="43"/>
        <v>4147</v>
      </c>
      <c r="G938" s="459">
        <f t="shared" si="42"/>
        <v>2980</v>
      </c>
      <c r="H938" s="445">
        <v>95</v>
      </c>
    </row>
    <row r="939" spans="1:8" x14ac:dyDescent="0.2">
      <c r="A939" s="642">
        <v>955</v>
      </c>
      <c r="B939" s="442"/>
      <c r="C939" s="643">
        <f t="shared" si="44"/>
        <v>78.150000000000006</v>
      </c>
      <c r="D939" s="644"/>
      <c r="E939" s="445">
        <v>19400</v>
      </c>
      <c r="F939" s="444">
        <f t="shared" si="43"/>
        <v>4146</v>
      </c>
      <c r="G939" s="459">
        <f t="shared" si="42"/>
        <v>2979</v>
      </c>
      <c r="H939" s="445">
        <v>95</v>
      </c>
    </row>
    <row r="940" spans="1:8" x14ac:dyDescent="0.2">
      <c r="A940" s="642">
        <v>956</v>
      </c>
      <c r="B940" s="442"/>
      <c r="C940" s="643">
        <f t="shared" si="44"/>
        <v>78.17</v>
      </c>
      <c r="D940" s="644"/>
      <c r="E940" s="445">
        <v>19400</v>
      </c>
      <c r="F940" s="444">
        <f t="shared" si="43"/>
        <v>4145</v>
      </c>
      <c r="G940" s="459">
        <f t="shared" si="42"/>
        <v>2978</v>
      </c>
      <c r="H940" s="445">
        <v>95</v>
      </c>
    </row>
    <row r="941" spans="1:8" x14ac:dyDescent="0.2">
      <c r="A941" s="642">
        <v>957</v>
      </c>
      <c r="B941" s="442"/>
      <c r="C941" s="643">
        <f t="shared" si="44"/>
        <v>78.19</v>
      </c>
      <c r="D941" s="644"/>
      <c r="E941" s="445">
        <v>19400</v>
      </c>
      <c r="F941" s="444">
        <f t="shared" si="43"/>
        <v>4144</v>
      </c>
      <c r="G941" s="459">
        <f t="shared" si="42"/>
        <v>2977</v>
      </c>
      <c r="H941" s="445">
        <v>95</v>
      </c>
    </row>
    <row r="942" spans="1:8" x14ac:dyDescent="0.2">
      <c r="A942" s="642">
        <v>958</v>
      </c>
      <c r="B942" s="442"/>
      <c r="C942" s="643">
        <f t="shared" si="44"/>
        <v>78.209999999999994</v>
      </c>
      <c r="D942" s="644"/>
      <c r="E942" s="445">
        <v>19400</v>
      </c>
      <c r="F942" s="444">
        <f t="shared" si="43"/>
        <v>4143</v>
      </c>
      <c r="G942" s="459">
        <f t="shared" si="42"/>
        <v>2977</v>
      </c>
      <c r="H942" s="445">
        <v>95</v>
      </c>
    </row>
    <row r="943" spans="1:8" x14ac:dyDescent="0.2">
      <c r="A943" s="642">
        <v>959</v>
      </c>
      <c r="B943" s="442"/>
      <c r="C943" s="643">
        <f t="shared" si="44"/>
        <v>78.22</v>
      </c>
      <c r="D943" s="644"/>
      <c r="E943" s="445">
        <v>19400</v>
      </c>
      <c r="F943" s="444">
        <f t="shared" si="43"/>
        <v>4143</v>
      </c>
      <c r="G943" s="459">
        <f t="shared" si="42"/>
        <v>2976</v>
      </c>
      <c r="H943" s="445">
        <v>95</v>
      </c>
    </row>
    <row r="944" spans="1:8" x14ac:dyDescent="0.2">
      <c r="A944" s="642">
        <v>960</v>
      </c>
      <c r="B944" s="442"/>
      <c r="C944" s="643">
        <f t="shared" si="44"/>
        <v>78.239999999999995</v>
      </c>
      <c r="D944" s="644"/>
      <c r="E944" s="445">
        <v>19400</v>
      </c>
      <c r="F944" s="444">
        <f t="shared" si="43"/>
        <v>4142</v>
      </c>
      <c r="G944" s="459">
        <f t="shared" si="42"/>
        <v>2975</v>
      </c>
      <c r="H944" s="445">
        <v>95</v>
      </c>
    </row>
    <row r="945" spans="1:8" x14ac:dyDescent="0.2">
      <c r="A945" s="642">
        <v>961</v>
      </c>
      <c r="B945" s="442"/>
      <c r="C945" s="643">
        <f t="shared" si="44"/>
        <v>78.260000000000005</v>
      </c>
      <c r="D945" s="644"/>
      <c r="E945" s="445">
        <v>19400</v>
      </c>
      <c r="F945" s="444">
        <f t="shared" si="43"/>
        <v>4141</v>
      </c>
      <c r="G945" s="459">
        <f t="shared" si="42"/>
        <v>2975</v>
      </c>
      <c r="H945" s="445">
        <v>95</v>
      </c>
    </row>
    <row r="946" spans="1:8" x14ac:dyDescent="0.2">
      <c r="A946" s="642">
        <v>962</v>
      </c>
      <c r="B946" s="442"/>
      <c r="C946" s="643">
        <f t="shared" si="44"/>
        <v>78.28</v>
      </c>
      <c r="D946" s="644"/>
      <c r="E946" s="445">
        <v>19400</v>
      </c>
      <c r="F946" s="444">
        <f t="shared" si="43"/>
        <v>4140</v>
      </c>
      <c r="G946" s="459">
        <f t="shared" si="42"/>
        <v>2974</v>
      </c>
      <c r="H946" s="445">
        <v>95</v>
      </c>
    </row>
    <row r="947" spans="1:8" x14ac:dyDescent="0.2">
      <c r="A947" s="642">
        <v>963</v>
      </c>
      <c r="B947" s="442"/>
      <c r="C947" s="643">
        <f t="shared" si="44"/>
        <v>78.3</v>
      </c>
      <c r="D947" s="644"/>
      <c r="E947" s="445">
        <v>19400</v>
      </c>
      <c r="F947" s="444">
        <f t="shared" si="43"/>
        <v>4139</v>
      </c>
      <c r="G947" s="459">
        <f t="shared" si="42"/>
        <v>2973</v>
      </c>
      <c r="H947" s="445">
        <v>95</v>
      </c>
    </row>
    <row r="948" spans="1:8" x14ac:dyDescent="0.2">
      <c r="A948" s="642">
        <v>964</v>
      </c>
      <c r="B948" s="442"/>
      <c r="C948" s="643">
        <f t="shared" si="44"/>
        <v>78.31</v>
      </c>
      <c r="D948" s="644"/>
      <c r="E948" s="445">
        <v>19400</v>
      </c>
      <c r="F948" s="444">
        <f t="shared" si="43"/>
        <v>4138</v>
      </c>
      <c r="G948" s="459">
        <f t="shared" si="42"/>
        <v>2973</v>
      </c>
      <c r="H948" s="445">
        <v>95</v>
      </c>
    </row>
    <row r="949" spans="1:8" x14ac:dyDescent="0.2">
      <c r="A949" s="642">
        <v>965</v>
      </c>
      <c r="B949" s="442"/>
      <c r="C949" s="643">
        <f t="shared" si="44"/>
        <v>78.33</v>
      </c>
      <c r="D949" s="644"/>
      <c r="E949" s="445">
        <v>19400</v>
      </c>
      <c r="F949" s="444">
        <f t="shared" si="43"/>
        <v>4137</v>
      </c>
      <c r="G949" s="459">
        <f t="shared" si="42"/>
        <v>2972</v>
      </c>
      <c r="H949" s="445">
        <v>95</v>
      </c>
    </row>
    <row r="950" spans="1:8" x14ac:dyDescent="0.2">
      <c r="A950" s="642">
        <v>966</v>
      </c>
      <c r="B950" s="442"/>
      <c r="C950" s="643">
        <f t="shared" si="44"/>
        <v>78.349999999999994</v>
      </c>
      <c r="D950" s="644"/>
      <c r="E950" s="445">
        <v>19400</v>
      </c>
      <c r="F950" s="444">
        <f t="shared" si="43"/>
        <v>4136</v>
      </c>
      <c r="G950" s="459">
        <f t="shared" si="42"/>
        <v>2971</v>
      </c>
      <c r="H950" s="445">
        <v>95</v>
      </c>
    </row>
    <row r="951" spans="1:8" x14ac:dyDescent="0.2">
      <c r="A951" s="642">
        <v>967</v>
      </c>
      <c r="B951" s="442"/>
      <c r="C951" s="643">
        <f t="shared" si="44"/>
        <v>78.37</v>
      </c>
      <c r="D951" s="644"/>
      <c r="E951" s="445">
        <v>19400</v>
      </c>
      <c r="F951" s="444">
        <f t="shared" si="43"/>
        <v>4135</v>
      </c>
      <c r="G951" s="459">
        <f t="shared" si="42"/>
        <v>2971</v>
      </c>
      <c r="H951" s="445">
        <v>95</v>
      </c>
    </row>
    <row r="952" spans="1:8" x14ac:dyDescent="0.2">
      <c r="A952" s="642">
        <v>968</v>
      </c>
      <c r="B952" s="442"/>
      <c r="C952" s="643">
        <f t="shared" si="44"/>
        <v>78.39</v>
      </c>
      <c r="D952" s="644"/>
      <c r="E952" s="445">
        <v>19400</v>
      </c>
      <c r="F952" s="444">
        <f t="shared" si="43"/>
        <v>4134</v>
      </c>
      <c r="G952" s="459">
        <f t="shared" si="42"/>
        <v>2970</v>
      </c>
      <c r="H952" s="445">
        <v>95</v>
      </c>
    </row>
    <row r="953" spans="1:8" x14ac:dyDescent="0.2">
      <c r="A953" s="642">
        <v>969</v>
      </c>
      <c r="B953" s="442"/>
      <c r="C953" s="643">
        <f t="shared" si="44"/>
        <v>78.400000000000006</v>
      </c>
      <c r="D953" s="644"/>
      <c r="E953" s="445">
        <v>19400</v>
      </c>
      <c r="F953" s="444">
        <f t="shared" si="43"/>
        <v>4133</v>
      </c>
      <c r="G953" s="459">
        <f t="shared" si="42"/>
        <v>2969</v>
      </c>
      <c r="H953" s="445">
        <v>95</v>
      </c>
    </row>
    <row r="954" spans="1:8" x14ac:dyDescent="0.2">
      <c r="A954" s="642">
        <v>970</v>
      </c>
      <c r="B954" s="442"/>
      <c r="C954" s="643">
        <f t="shared" si="44"/>
        <v>78.42</v>
      </c>
      <c r="D954" s="644"/>
      <c r="E954" s="445">
        <v>19400</v>
      </c>
      <c r="F954" s="444">
        <f t="shared" si="43"/>
        <v>4132</v>
      </c>
      <c r="G954" s="459">
        <f t="shared" si="42"/>
        <v>2969</v>
      </c>
      <c r="H954" s="445">
        <v>95</v>
      </c>
    </row>
    <row r="955" spans="1:8" x14ac:dyDescent="0.2">
      <c r="A955" s="642">
        <v>971</v>
      </c>
      <c r="B955" s="442"/>
      <c r="C955" s="643">
        <f t="shared" si="44"/>
        <v>78.44</v>
      </c>
      <c r="D955" s="644"/>
      <c r="E955" s="445">
        <v>19400</v>
      </c>
      <c r="F955" s="444">
        <f t="shared" si="43"/>
        <v>4131</v>
      </c>
      <c r="G955" s="459">
        <f t="shared" si="42"/>
        <v>2968</v>
      </c>
      <c r="H955" s="445">
        <v>95</v>
      </c>
    </row>
    <row r="956" spans="1:8" x14ac:dyDescent="0.2">
      <c r="A956" s="642">
        <v>972</v>
      </c>
      <c r="B956" s="442"/>
      <c r="C956" s="643">
        <f t="shared" si="44"/>
        <v>78.459999999999994</v>
      </c>
      <c r="D956" s="644"/>
      <c r="E956" s="445">
        <v>19400</v>
      </c>
      <c r="F956" s="444">
        <f t="shared" si="43"/>
        <v>4130</v>
      </c>
      <c r="G956" s="459">
        <f t="shared" si="42"/>
        <v>2967</v>
      </c>
      <c r="H956" s="445">
        <v>95</v>
      </c>
    </row>
    <row r="957" spans="1:8" x14ac:dyDescent="0.2">
      <c r="A957" s="642">
        <v>973</v>
      </c>
      <c r="B957" s="442"/>
      <c r="C957" s="643">
        <f t="shared" si="44"/>
        <v>78.48</v>
      </c>
      <c r="D957" s="644"/>
      <c r="E957" s="445">
        <v>19400</v>
      </c>
      <c r="F957" s="444">
        <f t="shared" si="43"/>
        <v>4129</v>
      </c>
      <c r="G957" s="459">
        <f t="shared" si="42"/>
        <v>2966</v>
      </c>
      <c r="H957" s="445">
        <v>95</v>
      </c>
    </row>
    <row r="958" spans="1:8" x14ac:dyDescent="0.2">
      <c r="A958" s="642">
        <v>974</v>
      </c>
      <c r="B958" s="442"/>
      <c r="C958" s="643">
        <f t="shared" si="44"/>
        <v>78.489999999999995</v>
      </c>
      <c r="D958" s="644"/>
      <c r="E958" s="445">
        <v>19400</v>
      </c>
      <c r="F958" s="444">
        <f t="shared" si="43"/>
        <v>4129</v>
      </c>
      <c r="G958" s="459">
        <f t="shared" si="42"/>
        <v>2966</v>
      </c>
      <c r="H958" s="445">
        <v>95</v>
      </c>
    </row>
    <row r="959" spans="1:8" x14ac:dyDescent="0.2">
      <c r="A959" s="642">
        <v>975</v>
      </c>
      <c r="B959" s="442"/>
      <c r="C959" s="643">
        <f t="shared" si="44"/>
        <v>78.510000000000005</v>
      </c>
      <c r="D959" s="644"/>
      <c r="E959" s="445">
        <v>19400</v>
      </c>
      <c r="F959" s="444">
        <f t="shared" si="43"/>
        <v>4128</v>
      </c>
      <c r="G959" s="459">
        <f t="shared" si="42"/>
        <v>2965</v>
      </c>
      <c r="H959" s="445">
        <v>95</v>
      </c>
    </row>
    <row r="960" spans="1:8" x14ac:dyDescent="0.2">
      <c r="A960" s="642">
        <v>976</v>
      </c>
      <c r="B960" s="442"/>
      <c r="C960" s="643">
        <f t="shared" si="44"/>
        <v>78.53</v>
      </c>
      <c r="D960" s="644"/>
      <c r="E960" s="445">
        <v>19400</v>
      </c>
      <c r="F960" s="444">
        <f t="shared" si="43"/>
        <v>4127</v>
      </c>
      <c r="G960" s="459">
        <f t="shared" si="42"/>
        <v>2964</v>
      </c>
      <c r="H960" s="445">
        <v>95</v>
      </c>
    </row>
    <row r="961" spans="1:8" x14ac:dyDescent="0.2">
      <c r="A961" s="642">
        <v>977</v>
      </c>
      <c r="B961" s="442"/>
      <c r="C961" s="643">
        <f t="shared" si="44"/>
        <v>78.55</v>
      </c>
      <c r="D961" s="644"/>
      <c r="E961" s="445">
        <v>19400</v>
      </c>
      <c r="F961" s="444">
        <f t="shared" si="43"/>
        <v>4126</v>
      </c>
      <c r="G961" s="459">
        <f t="shared" si="42"/>
        <v>2964</v>
      </c>
      <c r="H961" s="445">
        <v>95</v>
      </c>
    </row>
    <row r="962" spans="1:8" x14ac:dyDescent="0.2">
      <c r="A962" s="642">
        <v>978</v>
      </c>
      <c r="B962" s="442"/>
      <c r="C962" s="643">
        <f t="shared" si="44"/>
        <v>78.569999999999993</v>
      </c>
      <c r="D962" s="644"/>
      <c r="E962" s="445">
        <v>19400</v>
      </c>
      <c r="F962" s="444">
        <f t="shared" si="43"/>
        <v>4125</v>
      </c>
      <c r="G962" s="459">
        <f t="shared" si="42"/>
        <v>2963</v>
      </c>
      <c r="H962" s="445">
        <v>95</v>
      </c>
    </row>
    <row r="963" spans="1:8" x14ac:dyDescent="0.2">
      <c r="A963" s="642">
        <v>979</v>
      </c>
      <c r="B963" s="442"/>
      <c r="C963" s="643">
        <f t="shared" si="44"/>
        <v>78.58</v>
      </c>
      <c r="D963" s="644"/>
      <c r="E963" s="445">
        <v>19400</v>
      </c>
      <c r="F963" s="444">
        <f t="shared" si="43"/>
        <v>4124</v>
      </c>
      <c r="G963" s="459">
        <f t="shared" si="42"/>
        <v>2963</v>
      </c>
      <c r="H963" s="445">
        <v>95</v>
      </c>
    </row>
    <row r="964" spans="1:8" x14ac:dyDescent="0.2">
      <c r="A964" s="642">
        <v>980</v>
      </c>
      <c r="B964" s="442"/>
      <c r="C964" s="643">
        <f t="shared" si="44"/>
        <v>78.599999999999994</v>
      </c>
      <c r="D964" s="644"/>
      <c r="E964" s="445">
        <v>19400</v>
      </c>
      <c r="F964" s="444">
        <f t="shared" si="43"/>
        <v>4123</v>
      </c>
      <c r="G964" s="459">
        <f t="shared" si="42"/>
        <v>2962</v>
      </c>
      <c r="H964" s="445">
        <v>95</v>
      </c>
    </row>
    <row r="965" spans="1:8" x14ac:dyDescent="0.2">
      <c r="A965" s="642">
        <v>981</v>
      </c>
      <c r="B965" s="442"/>
      <c r="C965" s="643">
        <f t="shared" si="44"/>
        <v>78.62</v>
      </c>
      <c r="D965" s="644"/>
      <c r="E965" s="445">
        <v>19400</v>
      </c>
      <c r="F965" s="444">
        <f t="shared" si="43"/>
        <v>4122</v>
      </c>
      <c r="G965" s="459">
        <f t="shared" si="42"/>
        <v>2961</v>
      </c>
      <c r="H965" s="445">
        <v>95</v>
      </c>
    </row>
    <row r="966" spans="1:8" x14ac:dyDescent="0.2">
      <c r="A966" s="642">
        <v>982</v>
      </c>
      <c r="B966" s="442"/>
      <c r="C966" s="643">
        <f t="shared" si="44"/>
        <v>78.64</v>
      </c>
      <c r="D966" s="644"/>
      <c r="E966" s="445">
        <v>19400</v>
      </c>
      <c r="F966" s="444">
        <f t="shared" si="43"/>
        <v>4121</v>
      </c>
      <c r="G966" s="459">
        <f t="shared" si="42"/>
        <v>2960</v>
      </c>
      <c r="H966" s="445">
        <v>95</v>
      </c>
    </row>
    <row r="967" spans="1:8" x14ac:dyDescent="0.2">
      <c r="A967" s="642">
        <v>983</v>
      </c>
      <c r="B967" s="442"/>
      <c r="C967" s="643">
        <f t="shared" si="44"/>
        <v>78.650000000000006</v>
      </c>
      <c r="D967" s="644"/>
      <c r="E967" s="445">
        <v>19400</v>
      </c>
      <c r="F967" s="444">
        <f t="shared" si="43"/>
        <v>4121</v>
      </c>
      <c r="G967" s="459">
        <f t="shared" si="42"/>
        <v>2960</v>
      </c>
      <c r="H967" s="445">
        <v>95</v>
      </c>
    </row>
    <row r="968" spans="1:8" x14ac:dyDescent="0.2">
      <c r="A968" s="642">
        <v>984</v>
      </c>
      <c r="B968" s="442"/>
      <c r="C968" s="643">
        <f t="shared" si="44"/>
        <v>78.67</v>
      </c>
      <c r="D968" s="644"/>
      <c r="E968" s="445">
        <v>19400</v>
      </c>
      <c r="F968" s="444">
        <f t="shared" si="43"/>
        <v>4120</v>
      </c>
      <c r="G968" s="459">
        <f t="shared" si="42"/>
        <v>2959</v>
      </c>
      <c r="H968" s="445">
        <v>95</v>
      </c>
    </row>
    <row r="969" spans="1:8" x14ac:dyDescent="0.2">
      <c r="A969" s="642">
        <v>985</v>
      </c>
      <c r="B969" s="442"/>
      <c r="C969" s="643">
        <f t="shared" si="44"/>
        <v>78.69</v>
      </c>
      <c r="D969" s="644"/>
      <c r="E969" s="445">
        <v>19400</v>
      </c>
      <c r="F969" s="444">
        <f t="shared" si="43"/>
        <v>4118</v>
      </c>
      <c r="G969" s="459">
        <f t="shared" si="42"/>
        <v>2958</v>
      </c>
      <c r="H969" s="445">
        <v>95</v>
      </c>
    </row>
    <row r="970" spans="1:8" x14ac:dyDescent="0.2">
      <c r="A970" s="642">
        <v>986</v>
      </c>
      <c r="B970" s="442"/>
      <c r="C970" s="643">
        <f t="shared" si="44"/>
        <v>78.709999999999994</v>
      </c>
      <c r="D970" s="644"/>
      <c r="E970" s="445">
        <v>19400</v>
      </c>
      <c r="F970" s="444">
        <f t="shared" si="43"/>
        <v>4117</v>
      </c>
      <c r="G970" s="459">
        <f t="shared" si="42"/>
        <v>2958</v>
      </c>
      <c r="H970" s="445">
        <v>95</v>
      </c>
    </row>
    <row r="971" spans="1:8" x14ac:dyDescent="0.2">
      <c r="A971" s="642">
        <v>987</v>
      </c>
      <c r="B971" s="442"/>
      <c r="C971" s="643">
        <f t="shared" si="44"/>
        <v>78.73</v>
      </c>
      <c r="D971" s="644"/>
      <c r="E971" s="445">
        <v>19400</v>
      </c>
      <c r="F971" s="444">
        <f t="shared" si="43"/>
        <v>4116</v>
      </c>
      <c r="G971" s="459">
        <f t="shared" si="42"/>
        <v>2957</v>
      </c>
      <c r="H971" s="445">
        <v>95</v>
      </c>
    </row>
    <row r="972" spans="1:8" x14ac:dyDescent="0.2">
      <c r="A972" s="642">
        <v>988</v>
      </c>
      <c r="B972" s="442"/>
      <c r="C972" s="643">
        <f t="shared" si="44"/>
        <v>78.739999999999995</v>
      </c>
      <c r="D972" s="644"/>
      <c r="E972" s="445">
        <v>19400</v>
      </c>
      <c r="F972" s="444">
        <f t="shared" si="43"/>
        <v>4116</v>
      </c>
      <c r="G972" s="459">
        <f t="shared" si="42"/>
        <v>2957</v>
      </c>
      <c r="H972" s="445">
        <v>95</v>
      </c>
    </row>
    <row r="973" spans="1:8" x14ac:dyDescent="0.2">
      <c r="A973" s="642">
        <v>989</v>
      </c>
      <c r="B973" s="442"/>
      <c r="C973" s="643">
        <f t="shared" si="44"/>
        <v>78.760000000000005</v>
      </c>
      <c r="D973" s="644"/>
      <c r="E973" s="445">
        <v>19400</v>
      </c>
      <c r="F973" s="444">
        <f t="shared" si="43"/>
        <v>4115</v>
      </c>
      <c r="G973" s="459">
        <f t="shared" ref="G973:G983" si="45">ROUND(12*(1/C973*E973),0)</f>
        <v>2956</v>
      </c>
      <c r="H973" s="445">
        <v>95</v>
      </c>
    </row>
    <row r="974" spans="1:8" x14ac:dyDescent="0.2">
      <c r="A974" s="642">
        <v>990</v>
      </c>
      <c r="B974" s="442"/>
      <c r="C974" s="643">
        <f t="shared" si="44"/>
        <v>78.78</v>
      </c>
      <c r="D974" s="644"/>
      <c r="E974" s="445">
        <v>19400</v>
      </c>
      <c r="F974" s="444">
        <f t="shared" ref="F974:F983" si="46">ROUND(12*1.36*(1/C974*E974)+H974,0)</f>
        <v>4114</v>
      </c>
      <c r="G974" s="459">
        <f t="shared" si="45"/>
        <v>2955</v>
      </c>
      <c r="H974" s="445">
        <v>95</v>
      </c>
    </row>
    <row r="975" spans="1:8" x14ac:dyDescent="0.2">
      <c r="A975" s="642">
        <v>991</v>
      </c>
      <c r="B975" s="442"/>
      <c r="C975" s="643">
        <f t="shared" ref="C975:C983" si="47">ROUND(10.899*LN(A975)+A975/150-3,2)</f>
        <v>78.8</v>
      </c>
      <c r="D975" s="644"/>
      <c r="E975" s="445">
        <v>19400</v>
      </c>
      <c r="F975" s="444">
        <f t="shared" si="46"/>
        <v>4113</v>
      </c>
      <c r="G975" s="459">
        <f t="shared" si="45"/>
        <v>2954</v>
      </c>
      <c r="H975" s="445">
        <v>95</v>
      </c>
    </row>
    <row r="976" spans="1:8" x14ac:dyDescent="0.2">
      <c r="A976" s="642">
        <v>992</v>
      </c>
      <c r="B976" s="442"/>
      <c r="C976" s="643">
        <f t="shared" si="47"/>
        <v>78.81</v>
      </c>
      <c r="D976" s="644"/>
      <c r="E976" s="445">
        <v>19400</v>
      </c>
      <c r="F976" s="444">
        <f t="shared" si="46"/>
        <v>4112</v>
      </c>
      <c r="G976" s="459">
        <f t="shared" si="45"/>
        <v>2954</v>
      </c>
      <c r="H976" s="445">
        <v>95</v>
      </c>
    </row>
    <row r="977" spans="1:8" x14ac:dyDescent="0.2">
      <c r="A977" s="642">
        <v>993</v>
      </c>
      <c r="B977" s="442"/>
      <c r="C977" s="643">
        <f t="shared" si="47"/>
        <v>78.83</v>
      </c>
      <c r="D977" s="644"/>
      <c r="E977" s="445">
        <v>19400</v>
      </c>
      <c r="F977" s="444">
        <f t="shared" si="46"/>
        <v>4111</v>
      </c>
      <c r="G977" s="459">
        <f t="shared" si="45"/>
        <v>2953</v>
      </c>
      <c r="H977" s="445">
        <v>95</v>
      </c>
    </row>
    <row r="978" spans="1:8" x14ac:dyDescent="0.2">
      <c r="A978" s="642">
        <v>994</v>
      </c>
      <c r="B978" s="442"/>
      <c r="C978" s="643">
        <f t="shared" si="47"/>
        <v>78.849999999999994</v>
      </c>
      <c r="D978" s="644"/>
      <c r="E978" s="445">
        <v>19400</v>
      </c>
      <c r="F978" s="444">
        <f t="shared" si="46"/>
        <v>4110</v>
      </c>
      <c r="G978" s="459">
        <f t="shared" si="45"/>
        <v>2952</v>
      </c>
      <c r="H978" s="445">
        <v>95</v>
      </c>
    </row>
    <row r="979" spans="1:8" x14ac:dyDescent="0.2">
      <c r="A979" s="642">
        <v>995</v>
      </c>
      <c r="B979" s="442"/>
      <c r="C979" s="643">
        <f t="shared" si="47"/>
        <v>78.87</v>
      </c>
      <c r="D979" s="644"/>
      <c r="E979" s="445">
        <v>19400</v>
      </c>
      <c r="F979" s="444">
        <f t="shared" si="46"/>
        <v>4109</v>
      </c>
      <c r="G979" s="459">
        <f t="shared" si="45"/>
        <v>2952</v>
      </c>
      <c r="H979" s="445">
        <v>95</v>
      </c>
    </row>
    <row r="980" spans="1:8" x14ac:dyDescent="0.2">
      <c r="A980" s="642">
        <v>996</v>
      </c>
      <c r="B980" s="442"/>
      <c r="C980" s="643">
        <f t="shared" si="47"/>
        <v>78.88</v>
      </c>
      <c r="D980" s="644"/>
      <c r="E980" s="445">
        <v>19400</v>
      </c>
      <c r="F980" s="444">
        <f t="shared" si="46"/>
        <v>4109</v>
      </c>
      <c r="G980" s="459">
        <f t="shared" si="45"/>
        <v>2951</v>
      </c>
      <c r="H980" s="445">
        <v>95</v>
      </c>
    </row>
    <row r="981" spans="1:8" x14ac:dyDescent="0.2">
      <c r="A981" s="642">
        <v>997</v>
      </c>
      <c r="B981" s="442"/>
      <c r="C981" s="643">
        <f t="shared" si="47"/>
        <v>78.900000000000006</v>
      </c>
      <c r="D981" s="644"/>
      <c r="E981" s="445">
        <v>19400</v>
      </c>
      <c r="F981" s="444">
        <f t="shared" si="46"/>
        <v>4108</v>
      </c>
      <c r="G981" s="459">
        <f t="shared" si="45"/>
        <v>2951</v>
      </c>
      <c r="H981" s="445">
        <v>95</v>
      </c>
    </row>
    <row r="982" spans="1:8" x14ac:dyDescent="0.2">
      <c r="A982" s="642">
        <v>998</v>
      </c>
      <c r="B982" s="442"/>
      <c r="C982" s="643">
        <f t="shared" si="47"/>
        <v>78.92</v>
      </c>
      <c r="D982" s="644"/>
      <c r="E982" s="445">
        <v>19400</v>
      </c>
      <c r="F982" s="444">
        <f t="shared" si="46"/>
        <v>4107</v>
      </c>
      <c r="G982" s="459">
        <f t="shared" si="45"/>
        <v>2950</v>
      </c>
      <c r="H982" s="445">
        <v>95</v>
      </c>
    </row>
    <row r="983" spans="1:8" ht="13.5" thickBot="1" x14ac:dyDescent="0.25">
      <c r="A983" s="448">
        <v>999</v>
      </c>
      <c r="B983" s="449"/>
      <c r="C983" s="645">
        <f t="shared" si="47"/>
        <v>78.94</v>
      </c>
      <c r="D983" s="646"/>
      <c r="E983" s="452">
        <v>19400</v>
      </c>
      <c r="F983" s="451">
        <f t="shared" si="46"/>
        <v>4106</v>
      </c>
      <c r="G983" s="647">
        <f t="shared" si="45"/>
        <v>2949</v>
      </c>
      <c r="H983" s="452">
        <v>95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fitToHeight="25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8"/>
  <sheetViews>
    <sheetView workbookViewId="0">
      <pane ySplit="12" topLeftCell="A13" activePane="bottomLeft" state="frozenSplit"/>
      <selection activeCell="J36" sqref="J36"/>
      <selection pane="bottomLeft" activeCell="F13" sqref="F13"/>
    </sheetView>
  </sheetViews>
  <sheetFormatPr defaultRowHeight="12.75" x14ac:dyDescent="0.2"/>
  <cols>
    <col min="1" max="1" width="11.6640625" style="461" customWidth="1"/>
    <col min="2" max="2" width="11.1640625" style="461" customWidth="1"/>
    <col min="3" max="3" width="12.6640625" style="461" customWidth="1"/>
    <col min="4" max="4" width="15.6640625" style="461" customWidth="1"/>
    <col min="5" max="5" width="15.83203125" style="461" customWidth="1"/>
    <col min="6" max="6" width="15" style="461" customWidth="1"/>
    <col min="7" max="7" width="15.33203125" style="461" customWidth="1"/>
    <col min="8" max="8" width="12.5" style="461" customWidth="1"/>
    <col min="9" max="9" width="18.83203125" style="461" customWidth="1"/>
    <col min="10" max="16384" width="9.33203125" style="461"/>
  </cols>
  <sheetData>
    <row r="1" spans="1:9" x14ac:dyDescent="0.2">
      <c r="H1" s="461" t="s">
        <v>721</v>
      </c>
    </row>
    <row r="2" spans="1:9" ht="4.5" customHeight="1" x14ac:dyDescent="0.2"/>
    <row r="3" spans="1:9" ht="20.25" x14ac:dyDescent="0.3">
      <c r="A3" s="462" t="s">
        <v>642</v>
      </c>
      <c r="C3" s="463"/>
      <c r="D3" s="463"/>
      <c r="E3" s="463"/>
      <c r="F3" s="464"/>
      <c r="G3" s="464"/>
      <c r="H3" s="465"/>
      <c r="I3" s="465"/>
    </row>
    <row r="4" spans="1:9" ht="15" x14ac:dyDescent="0.25">
      <c r="A4" s="466" t="s">
        <v>722</v>
      </c>
      <c r="B4" s="467"/>
      <c r="C4" s="467"/>
      <c r="D4" s="467"/>
      <c r="E4" s="467"/>
      <c r="F4" s="467"/>
      <c r="G4" s="467"/>
      <c r="I4" s="465"/>
    </row>
    <row r="5" spans="1:9" ht="5.25" customHeight="1" x14ac:dyDescent="0.25">
      <c r="A5" s="466"/>
      <c r="B5" s="467"/>
      <c r="C5" s="467"/>
      <c r="D5" s="467"/>
      <c r="E5" s="467"/>
      <c r="F5" s="467"/>
      <c r="G5" s="467"/>
      <c r="I5" s="465"/>
    </row>
    <row r="6" spans="1:9" ht="15.75" x14ac:dyDescent="0.25">
      <c r="A6" s="468"/>
      <c r="B6" s="469"/>
      <c r="C6" s="470" t="s">
        <v>10</v>
      </c>
      <c r="E6" s="471" t="s">
        <v>11</v>
      </c>
      <c r="I6" s="465"/>
    </row>
    <row r="7" spans="1:9" ht="15.75" x14ac:dyDescent="0.25">
      <c r="A7" s="569" t="s">
        <v>716</v>
      </c>
      <c r="B7" s="469"/>
      <c r="C7" s="472"/>
      <c r="D7" s="570"/>
      <c r="E7" s="472">
        <v>16</v>
      </c>
      <c r="I7" s="465"/>
    </row>
    <row r="8" spans="1:9" ht="15.75" x14ac:dyDescent="0.25">
      <c r="A8" s="569" t="s">
        <v>717</v>
      </c>
      <c r="B8" s="469"/>
      <c r="C8" s="472"/>
      <c r="D8" s="570"/>
      <c r="E8" s="472" t="s">
        <v>723</v>
      </c>
      <c r="I8" s="465"/>
    </row>
    <row r="9" spans="1:9" ht="15.75" x14ac:dyDescent="0.25">
      <c r="A9" s="569"/>
      <c r="B9" s="469"/>
      <c r="C9" s="472"/>
      <c r="D9" s="570"/>
      <c r="E9" s="472"/>
      <c r="I9" s="465"/>
    </row>
    <row r="10" spans="1:9" ht="6" customHeight="1" thickBot="1" x14ac:dyDescent="0.25">
      <c r="A10" s="683"/>
      <c r="B10" s="683"/>
      <c r="C10" s="474"/>
      <c r="D10" s="571"/>
      <c r="E10" s="475"/>
      <c r="F10" s="475"/>
      <c r="G10" s="475"/>
      <c r="I10" s="465"/>
    </row>
    <row r="11" spans="1:9" ht="15.75" x14ac:dyDescent="0.2">
      <c r="A11" s="476"/>
      <c r="B11" s="477" t="s">
        <v>2</v>
      </c>
      <c r="C11" s="478"/>
      <c r="D11" s="477" t="s">
        <v>3</v>
      </c>
      <c r="E11" s="478"/>
      <c r="F11" s="480" t="s">
        <v>4</v>
      </c>
      <c r="G11" s="689"/>
      <c r="H11" s="685"/>
    </row>
    <row r="12" spans="1:9" ht="45.75" thickBot="1" x14ac:dyDescent="0.25">
      <c r="A12" s="481" t="s">
        <v>639</v>
      </c>
      <c r="B12" s="482" t="s">
        <v>10</v>
      </c>
      <c r="C12" s="483" t="s">
        <v>11</v>
      </c>
      <c r="D12" s="484" t="s">
        <v>12</v>
      </c>
      <c r="E12" s="573" t="s">
        <v>640</v>
      </c>
      <c r="F12" s="484" t="s">
        <v>4</v>
      </c>
      <c r="G12" s="574" t="s">
        <v>15</v>
      </c>
      <c r="H12" s="573" t="s">
        <v>16</v>
      </c>
    </row>
    <row r="13" spans="1:9" x14ac:dyDescent="0.2">
      <c r="A13" s="575" t="s">
        <v>718</v>
      </c>
      <c r="B13" s="576"/>
      <c r="C13" s="648">
        <v>16</v>
      </c>
      <c r="D13" s="612"/>
      <c r="E13" s="578">
        <v>19400</v>
      </c>
      <c r="F13" s="491">
        <f>ROUND(12*1.36*(1/C13*E13)+H13,0)</f>
        <v>19883</v>
      </c>
      <c r="G13" s="493">
        <f t="shared" ref="G13:G76" si="0">ROUND(12*(1/C13*E13),0)</f>
        <v>14550</v>
      </c>
      <c r="H13" s="492">
        <v>95</v>
      </c>
    </row>
    <row r="14" spans="1:9" x14ac:dyDescent="0.2">
      <c r="A14" s="579">
        <v>30</v>
      </c>
      <c r="B14" s="496"/>
      <c r="C14" s="505">
        <f>ROUND((10.899*LN(A14)+A14/200)*0.5-1.5,2)</f>
        <v>17.11</v>
      </c>
      <c r="D14" s="614"/>
      <c r="E14" s="499">
        <v>19400</v>
      </c>
      <c r="F14" s="498">
        <f t="shared" ref="F14:F77" si="1">ROUND(12*1.36*(1/C14*E14)+H14,0)</f>
        <v>18599</v>
      </c>
      <c r="G14" s="581">
        <f t="shared" si="0"/>
        <v>13606</v>
      </c>
      <c r="H14" s="499">
        <v>95</v>
      </c>
    </row>
    <row r="15" spans="1:9" x14ac:dyDescent="0.2">
      <c r="A15" s="579">
        <v>31</v>
      </c>
      <c r="B15" s="496"/>
      <c r="C15" s="505">
        <f t="shared" ref="C15:C78" si="2">ROUND((10.899*LN(A15)+A15/200)*0.5-1.5,2)</f>
        <v>17.29</v>
      </c>
      <c r="D15" s="614"/>
      <c r="E15" s="499">
        <v>19400</v>
      </c>
      <c r="F15" s="498">
        <f t="shared" si="1"/>
        <v>18407</v>
      </c>
      <c r="G15" s="581">
        <f t="shared" si="0"/>
        <v>13464</v>
      </c>
      <c r="H15" s="499">
        <v>95</v>
      </c>
    </row>
    <row r="16" spans="1:9" x14ac:dyDescent="0.2">
      <c r="A16" s="579">
        <v>32</v>
      </c>
      <c r="B16" s="496"/>
      <c r="C16" s="505">
        <f t="shared" si="2"/>
        <v>17.47</v>
      </c>
      <c r="D16" s="614"/>
      <c r="E16" s="499">
        <v>19400</v>
      </c>
      <c r="F16" s="498">
        <f t="shared" si="1"/>
        <v>18218</v>
      </c>
      <c r="G16" s="581">
        <f t="shared" si="0"/>
        <v>13326</v>
      </c>
      <c r="H16" s="499">
        <v>95</v>
      </c>
    </row>
    <row r="17" spans="1:8" x14ac:dyDescent="0.2">
      <c r="A17" s="579">
        <v>33</v>
      </c>
      <c r="B17" s="496"/>
      <c r="C17" s="505">
        <f t="shared" si="2"/>
        <v>17.64</v>
      </c>
      <c r="D17" s="614"/>
      <c r="E17" s="499">
        <v>19400</v>
      </c>
      <c r="F17" s="498">
        <f t="shared" si="1"/>
        <v>18043</v>
      </c>
      <c r="G17" s="581">
        <f t="shared" si="0"/>
        <v>13197</v>
      </c>
      <c r="H17" s="499">
        <v>95</v>
      </c>
    </row>
    <row r="18" spans="1:8" x14ac:dyDescent="0.2">
      <c r="A18" s="579">
        <v>34</v>
      </c>
      <c r="B18" s="496"/>
      <c r="C18" s="505">
        <f t="shared" si="2"/>
        <v>17.8</v>
      </c>
      <c r="D18" s="614"/>
      <c r="E18" s="499">
        <v>19400</v>
      </c>
      <c r="F18" s="498">
        <f t="shared" si="1"/>
        <v>17882</v>
      </c>
      <c r="G18" s="581">
        <f t="shared" si="0"/>
        <v>13079</v>
      </c>
      <c r="H18" s="499">
        <v>95</v>
      </c>
    </row>
    <row r="19" spans="1:8" x14ac:dyDescent="0.2">
      <c r="A19" s="579">
        <v>35</v>
      </c>
      <c r="B19" s="496"/>
      <c r="C19" s="505">
        <f t="shared" si="2"/>
        <v>17.96</v>
      </c>
      <c r="D19" s="614"/>
      <c r="E19" s="499">
        <v>19400</v>
      </c>
      <c r="F19" s="498">
        <f t="shared" si="1"/>
        <v>17724</v>
      </c>
      <c r="G19" s="581">
        <f t="shared" si="0"/>
        <v>12962</v>
      </c>
      <c r="H19" s="499">
        <v>95</v>
      </c>
    </row>
    <row r="20" spans="1:8" x14ac:dyDescent="0.2">
      <c r="A20" s="579">
        <v>36</v>
      </c>
      <c r="B20" s="496"/>
      <c r="C20" s="505">
        <f t="shared" si="2"/>
        <v>18.12</v>
      </c>
      <c r="D20" s="614"/>
      <c r="E20" s="499">
        <v>19400</v>
      </c>
      <c r="F20" s="498">
        <f t="shared" si="1"/>
        <v>17568</v>
      </c>
      <c r="G20" s="581">
        <f t="shared" si="0"/>
        <v>12848</v>
      </c>
      <c r="H20" s="499">
        <v>95</v>
      </c>
    </row>
    <row r="21" spans="1:8" x14ac:dyDescent="0.2">
      <c r="A21" s="579">
        <v>37</v>
      </c>
      <c r="B21" s="496"/>
      <c r="C21" s="505">
        <f t="shared" si="2"/>
        <v>18.27</v>
      </c>
      <c r="D21" s="614"/>
      <c r="E21" s="499">
        <v>19400</v>
      </c>
      <c r="F21" s="498">
        <f t="shared" si="1"/>
        <v>17424</v>
      </c>
      <c r="G21" s="581">
        <f t="shared" si="0"/>
        <v>12742</v>
      </c>
      <c r="H21" s="499">
        <v>95</v>
      </c>
    </row>
    <row r="22" spans="1:8" x14ac:dyDescent="0.2">
      <c r="A22" s="579">
        <v>38</v>
      </c>
      <c r="B22" s="496"/>
      <c r="C22" s="505">
        <f t="shared" si="2"/>
        <v>18.420000000000002</v>
      </c>
      <c r="D22" s="614"/>
      <c r="E22" s="499">
        <v>19400</v>
      </c>
      <c r="F22" s="498">
        <f t="shared" si="1"/>
        <v>17283</v>
      </c>
      <c r="G22" s="581">
        <f t="shared" si="0"/>
        <v>12638</v>
      </c>
      <c r="H22" s="499">
        <v>95</v>
      </c>
    </row>
    <row r="23" spans="1:8" x14ac:dyDescent="0.2">
      <c r="A23" s="579">
        <v>39</v>
      </c>
      <c r="B23" s="496"/>
      <c r="C23" s="505">
        <f t="shared" si="2"/>
        <v>18.559999999999999</v>
      </c>
      <c r="D23" s="614"/>
      <c r="E23" s="499">
        <v>19400</v>
      </c>
      <c r="F23" s="498">
        <f t="shared" si="1"/>
        <v>17154</v>
      </c>
      <c r="G23" s="581">
        <f t="shared" si="0"/>
        <v>12543</v>
      </c>
      <c r="H23" s="499">
        <v>95</v>
      </c>
    </row>
    <row r="24" spans="1:8" x14ac:dyDescent="0.2">
      <c r="A24" s="579">
        <v>40</v>
      </c>
      <c r="B24" s="496"/>
      <c r="C24" s="505">
        <f t="shared" si="2"/>
        <v>18.7</v>
      </c>
      <c r="D24" s="614"/>
      <c r="E24" s="499">
        <v>19400</v>
      </c>
      <c r="F24" s="498">
        <f t="shared" si="1"/>
        <v>17026</v>
      </c>
      <c r="G24" s="581">
        <f t="shared" si="0"/>
        <v>12449</v>
      </c>
      <c r="H24" s="499">
        <v>95</v>
      </c>
    </row>
    <row r="25" spans="1:8" x14ac:dyDescent="0.2">
      <c r="A25" s="579">
        <v>41</v>
      </c>
      <c r="B25" s="496"/>
      <c r="C25" s="505">
        <f t="shared" si="2"/>
        <v>18.84</v>
      </c>
      <c r="D25" s="614"/>
      <c r="E25" s="499">
        <v>19400</v>
      </c>
      <c r="F25" s="498">
        <f t="shared" si="1"/>
        <v>16900</v>
      </c>
      <c r="G25" s="581">
        <f t="shared" si="0"/>
        <v>12357</v>
      </c>
      <c r="H25" s="499">
        <v>95</v>
      </c>
    </row>
    <row r="26" spans="1:8" x14ac:dyDescent="0.2">
      <c r="A26" s="579">
        <v>42</v>
      </c>
      <c r="B26" s="496"/>
      <c r="C26" s="505">
        <f t="shared" si="2"/>
        <v>18.97</v>
      </c>
      <c r="D26" s="614"/>
      <c r="E26" s="499">
        <v>19400</v>
      </c>
      <c r="F26" s="498">
        <f t="shared" si="1"/>
        <v>16785</v>
      </c>
      <c r="G26" s="581">
        <f t="shared" si="0"/>
        <v>12272</v>
      </c>
      <c r="H26" s="499">
        <v>95</v>
      </c>
    </row>
    <row r="27" spans="1:8" x14ac:dyDescent="0.2">
      <c r="A27" s="579">
        <v>43</v>
      </c>
      <c r="B27" s="496"/>
      <c r="C27" s="505">
        <f t="shared" si="2"/>
        <v>19.100000000000001</v>
      </c>
      <c r="D27" s="614"/>
      <c r="E27" s="499">
        <v>19400</v>
      </c>
      <c r="F27" s="498">
        <f t="shared" si="1"/>
        <v>16671</v>
      </c>
      <c r="G27" s="581">
        <f t="shared" si="0"/>
        <v>12188</v>
      </c>
      <c r="H27" s="499">
        <v>95</v>
      </c>
    </row>
    <row r="28" spans="1:8" x14ac:dyDescent="0.2">
      <c r="A28" s="579">
        <v>44</v>
      </c>
      <c r="B28" s="496"/>
      <c r="C28" s="505">
        <f t="shared" si="2"/>
        <v>19.23</v>
      </c>
      <c r="D28" s="614"/>
      <c r="E28" s="499">
        <v>19400</v>
      </c>
      <c r="F28" s="498">
        <f t="shared" si="1"/>
        <v>16559</v>
      </c>
      <c r="G28" s="581">
        <f t="shared" si="0"/>
        <v>12106</v>
      </c>
      <c r="H28" s="499">
        <v>95</v>
      </c>
    </row>
    <row r="29" spans="1:8" x14ac:dyDescent="0.2">
      <c r="A29" s="579">
        <v>45</v>
      </c>
      <c r="B29" s="496"/>
      <c r="C29" s="505">
        <f t="shared" si="2"/>
        <v>19.36</v>
      </c>
      <c r="D29" s="614"/>
      <c r="E29" s="499">
        <v>19400</v>
      </c>
      <c r="F29" s="498">
        <f t="shared" si="1"/>
        <v>16449</v>
      </c>
      <c r="G29" s="581">
        <f t="shared" si="0"/>
        <v>12025</v>
      </c>
      <c r="H29" s="499">
        <v>95</v>
      </c>
    </row>
    <row r="30" spans="1:8" x14ac:dyDescent="0.2">
      <c r="A30" s="579">
        <v>46</v>
      </c>
      <c r="B30" s="496"/>
      <c r="C30" s="505">
        <f t="shared" si="2"/>
        <v>19.48</v>
      </c>
      <c r="D30" s="614"/>
      <c r="E30" s="499">
        <v>19400</v>
      </c>
      <c r="F30" s="498">
        <f t="shared" si="1"/>
        <v>16348</v>
      </c>
      <c r="G30" s="581">
        <f t="shared" si="0"/>
        <v>11951</v>
      </c>
      <c r="H30" s="499">
        <v>95</v>
      </c>
    </row>
    <row r="31" spans="1:8" x14ac:dyDescent="0.2">
      <c r="A31" s="579">
        <v>47</v>
      </c>
      <c r="B31" s="496"/>
      <c r="C31" s="505">
        <f t="shared" si="2"/>
        <v>19.600000000000001</v>
      </c>
      <c r="D31" s="614"/>
      <c r="E31" s="499">
        <v>19400</v>
      </c>
      <c r="F31" s="498">
        <f t="shared" si="1"/>
        <v>16248</v>
      </c>
      <c r="G31" s="581">
        <f t="shared" si="0"/>
        <v>11878</v>
      </c>
      <c r="H31" s="499">
        <v>95</v>
      </c>
    </row>
    <row r="32" spans="1:8" x14ac:dyDescent="0.2">
      <c r="A32" s="579">
        <v>48</v>
      </c>
      <c r="B32" s="496"/>
      <c r="C32" s="505">
        <f t="shared" si="2"/>
        <v>19.72</v>
      </c>
      <c r="D32" s="614"/>
      <c r="E32" s="499">
        <v>19400</v>
      </c>
      <c r="F32" s="498">
        <f t="shared" si="1"/>
        <v>16150</v>
      </c>
      <c r="G32" s="581">
        <f t="shared" si="0"/>
        <v>11805</v>
      </c>
      <c r="H32" s="499">
        <v>95</v>
      </c>
    </row>
    <row r="33" spans="1:8" x14ac:dyDescent="0.2">
      <c r="A33" s="579">
        <v>49</v>
      </c>
      <c r="B33" s="496"/>
      <c r="C33" s="505">
        <f t="shared" si="2"/>
        <v>19.829999999999998</v>
      </c>
      <c r="D33" s="614"/>
      <c r="E33" s="499">
        <v>19400</v>
      </c>
      <c r="F33" s="498">
        <f t="shared" si="1"/>
        <v>16061</v>
      </c>
      <c r="G33" s="581">
        <f t="shared" si="0"/>
        <v>11740</v>
      </c>
      <c r="H33" s="499">
        <v>95</v>
      </c>
    </row>
    <row r="34" spans="1:8" x14ac:dyDescent="0.2">
      <c r="A34" s="579">
        <v>50</v>
      </c>
      <c r="B34" s="496"/>
      <c r="C34" s="505">
        <f t="shared" si="2"/>
        <v>19.940000000000001</v>
      </c>
      <c r="D34" s="614"/>
      <c r="E34" s="499">
        <v>19400</v>
      </c>
      <c r="F34" s="498">
        <f t="shared" si="1"/>
        <v>15973</v>
      </c>
      <c r="G34" s="581">
        <f t="shared" si="0"/>
        <v>11675</v>
      </c>
      <c r="H34" s="499">
        <v>95</v>
      </c>
    </row>
    <row r="35" spans="1:8" x14ac:dyDescent="0.2">
      <c r="A35" s="579">
        <v>51</v>
      </c>
      <c r="B35" s="496"/>
      <c r="C35" s="505">
        <f t="shared" si="2"/>
        <v>20.05</v>
      </c>
      <c r="D35" s="614"/>
      <c r="E35" s="499">
        <v>19400</v>
      </c>
      <c r="F35" s="498">
        <f t="shared" si="1"/>
        <v>15886</v>
      </c>
      <c r="G35" s="581">
        <f t="shared" si="0"/>
        <v>11611</v>
      </c>
      <c r="H35" s="499">
        <v>95</v>
      </c>
    </row>
    <row r="36" spans="1:8" x14ac:dyDescent="0.2">
      <c r="A36" s="579">
        <v>52</v>
      </c>
      <c r="B36" s="496"/>
      <c r="C36" s="505">
        <f t="shared" si="2"/>
        <v>20.16</v>
      </c>
      <c r="D36" s="614"/>
      <c r="E36" s="499">
        <v>19400</v>
      </c>
      <c r="F36" s="498">
        <f t="shared" si="1"/>
        <v>15800</v>
      </c>
      <c r="G36" s="581">
        <f t="shared" si="0"/>
        <v>11548</v>
      </c>
      <c r="H36" s="499">
        <v>95</v>
      </c>
    </row>
    <row r="37" spans="1:8" x14ac:dyDescent="0.2">
      <c r="A37" s="579">
        <v>53</v>
      </c>
      <c r="B37" s="496"/>
      <c r="C37" s="505">
        <f t="shared" si="2"/>
        <v>20.27</v>
      </c>
      <c r="D37" s="614"/>
      <c r="E37" s="499">
        <v>19400</v>
      </c>
      <c r="F37" s="498">
        <f t="shared" si="1"/>
        <v>15715</v>
      </c>
      <c r="G37" s="581">
        <f t="shared" si="0"/>
        <v>11485</v>
      </c>
      <c r="H37" s="499">
        <v>95</v>
      </c>
    </row>
    <row r="38" spans="1:8" x14ac:dyDescent="0.2">
      <c r="A38" s="579">
        <v>54</v>
      </c>
      <c r="B38" s="496"/>
      <c r="C38" s="505">
        <f t="shared" si="2"/>
        <v>20.37</v>
      </c>
      <c r="D38" s="614"/>
      <c r="E38" s="499">
        <v>19400</v>
      </c>
      <c r="F38" s="498">
        <f t="shared" si="1"/>
        <v>15638</v>
      </c>
      <c r="G38" s="581">
        <f t="shared" si="0"/>
        <v>11429</v>
      </c>
      <c r="H38" s="499">
        <v>95</v>
      </c>
    </row>
    <row r="39" spans="1:8" x14ac:dyDescent="0.2">
      <c r="A39" s="579">
        <v>55</v>
      </c>
      <c r="B39" s="496"/>
      <c r="C39" s="505">
        <f t="shared" si="2"/>
        <v>20.48</v>
      </c>
      <c r="D39" s="614"/>
      <c r="E39" s="499">
        <v>19400</v>
      </c>
      <c r="F39" s="498">
        <f t="shared" si="1"/>
        <v>15554</v>
      </c>
      <c r="G39" s="581">
        <f t="shared" si="0"/>
        <v>11367</v>
      </c>
      <c r="H39" s="499">
        <v>95</v>
      </c>
    </row>
    <row r="40" spans="1:8" x14ac:dyDescent="0.2">
      <c r="A40" s="579">
        <v>56</v>
      </c>
      <c r="B40" s="496"/>
      <c r="C40" s="505">
        <f t="shared" si="2"/>
        <v>20.58</v>
      </c>
      <c r="D40" s="614"/>
      <c r="E40" s="499">
        <v>19400</v>
      </c>
      <c r="F40" s="498">
        <f t="shared" si="1"/>
        <v>15479</v>
      </c>
      <c r="G40" s="581">
        <f t="shared" si="0"/>
        <v>11312</v>
      </c>
      <c r="H40" s="499">
        <v>95</v>
      </c>
    </row>
    <row r="41" spans="1:8" x14ac:dyDescent="0.2">
      <c r="A41" s="579">
        <v>57</v>
      </c>
      <c r="B41" s="496"/>
      <c r="C41" s="505">
        <f t="shared" si="2"/>
        <v>20.68</v>
      </c>
      <c r="D41" s="614"/>
      <c r="E41" s="499">
        <v>19400</v>
      </c>
      <c r="F41" s="498">
        <f t="shared" si="1"/>
        <v>15405</v>
      </c>
      <c r="G41" s="581">
        <f t="shared" si="0"/>
        <v>11257</v>
      </c>
      <c r="H41" s="499">
        <v>95</v>
      </c>
    </row>
    <row r="42" spans="1:8" x14ac:dyDescent="0.2">
      <c r="A42" s="579">
        <v>58</v>
      </c>
      <c r="B42" s="496"/>
      <c r="C42" s="505">
        <f t="shared" si="2"/>
        <v>20.77</v>
      </c>
      <c r="D42" s="614"/>
      <c r="E42" s="499">
        <v>19400</v>
      </c>
      <c r="F42" s="498">
        <f t="shared" si="1"/>
        <v>15339</v>
      </c>
      <c r="G42" s="581">
        <f t="shared" si="0"/>
        <v>11208</v>
      </c>
      <c r="H42" s="499">
        <v>95</v>
      </c>
    </row>
    <row r="43" spans="1:8" x14ac:dyDescent="0.2">
      <c r="A43" s="579">
        <v>59</v>
      </c>
      <c r="B43" s="496"/>
      <c r="C43" s="505">
        <f t="shared" si="2"/>
        <v>20.87</v>
      </c>
      <c r="D43" s="614"/>
      <c r="E43" s="499">
        <v>19400</v>
      </c>
      <c r="F43" s="498">
        <f t="shared" si="1"/>
        <v>15265</v>
      </c>
      <c r="G43" s="581">
        <f t="shared" si="0"/>
        <v>11155</v>
      </c>
      <c r="H43" s="499">
        <v>95</v>
      </c>
    </row>
    <row r="44" spans="1:8" x14ac:dyDescent="0.2">
      <c r="A44" s="579">
        <v>60</v>
      </c>
      <c r="B44" s="496"/>
      <c r="C44" s="505">
        <f t="shared" si="2"/>
        <v>20.96</v>
      </c>
      <c r="D44" s="614"/>
      <c r="E44" s="499">
        <v>19400</v>
      </c>
      <c r="F44" s="498">
        <f t="shared" si="1"/>
        <v>15200</v>
      </c>
      <c r="G44" s="581">
        <f t="shared" si="0"/>
        <v>11107</v>
      </c>
      <c r="H44" s="499">
        <v>95</v>
      </c>
    </row>
    <row r="45" spans="1:8" x14ac:dyDescent="0.2">
      <c r="A45" s="579">
        <v>61</v>
      </c>
      <c r="B45" s="496"/>
      <c r="C45" s="505">
        <f t="shared" si="2"/>
        <v>21.05</v>
      </c>
      <c r="D45" s="614"/>
      <c r="E45" s="499">
        <v>19400</v>
      </c>
      <c r="F45" s="498">
        <f t="shared" si="1"/>
        <v>15136</v>
      </c>
      <c r="G45" s="581">
        <f t="shared" si="0"/>
        <v>11059</v>
      </c>
      <c r="H45" s="499">
        <v>95</v>
      </c>
    </row>
    <row r="46" spans="1:8" x14ac:dyDescent="0.2">
      <c r="A46" s="579">
        <v>62</v>
      </c>
      <c r="B46" s="496"/>
      <c r="C46" s="505">
        <f t="shared" si="2"/>
        <v>21.15</v>
      </c>
      <c r="D46" s="614"/>
      <c r="E46" s="499">
        <v>19400</v>
      </c>
      <c r="F46" s="498">
        <f t="shared" si="1"/>
        <v>15065</v>
      </c>
      <c r="G46" s="581">
        <f t="shared" si="0"/>
        <v>11007</v>
      </c>
      <c r="H46" s="499">
        <v>95</v>
      </c>
    </row>
    <row r="47" spans="1:8" x14ac:dyDescent="0.2">
      <c r="A47" s="579">
        <v>63</v>
      </c>
      <c r="B47" s="496"/>
      <c r="C47" s="505">
        <f t="shared" si="2"/>
        <v>21.24</v>
      </c>
      <c r="D47" s="614"/>
      <c r="E47" s="499">
        <v>19400</v>
      </c>
      <c r="F47" s="498">
        <f t="shared" si="1"/>
        <v>15001</v>
      </c>
      <c r="G47" s="581">
        <f t="shared" si="0"/>
        <v>10960</v>
      </c>
      <c r="H47" s="499">
        <v>95</v>
      </c>
    </row>
    <row r="48" spans="1:8" x14ac:dyDescent="0.2">
      <c r="A48" s="579">
        <v>64</v>
      </c>
      <c r="B48" s="496"/>
      <c r="C48" s="505">
        <f t="shared" si="2"/>
        <v>21.32</v>
      </c>
      <c r="D48" s="614"/>
      <c r="E48" s="499">
        <v>19400</v>
      </c>
      <c r="F48" s="498">
        <f t="shared" si="1"/>
        <v>14945</v>
      </c>
      <c r="G48" s="581">
        <f t="shared" si="0"/>
        <v>10919</v>
      </c>
      <c r="H48" s="499">
        <v>95</v>
      </c>
    </row>
    <row r="49" spans="1:8" x14ac:dyDescent="0.2">
      <c r="A49" s="579">
        <v>65</v>
      </c>
      <c r="B49" s="496"/>
      <c r="C49" s="505">
        <f t="shared" si="2"/>
        <v>21.41</v>
      </c>
      <c r="D49" s="614"/>
      <c r="E49" s="499">
        <v>19400</v>
      </c>
      <c r="F49" s="498">
        <f t="shared" si="1"/>
        <v>14883</v>
      </c>
      <c r="G49" s="581">
        <f t="shared" si="0"/>
        <v>10873</v>
      </c>
      <c r="H49" s="499">
        <v>95</v>
      </c>
    </row>
    <row r="50" spans="1:8" x14ac:dyDescent="0.2">
      <c r="A50" s="579">
        <v>66</v>
      </c>
      <c r="B50" s="496"/>
      <c r="C50" s="505">
        <f t="shared" si="2"/>
        <v>21.5</v>
      </c>
      <c r="D50" s="614"/>
      <c r="E50" s="499">
        <v>19400</v>
      </c>
      <c r="F50" s="498">
        <f t="shared" si="1"/>
        <v>14821</v>
      </c>
      <c r="G50" s="581">
        <f t="shared" si="0"/>
        <v>10828</v>
      </c>
      <c r="H50" s="499">
        <v>95</v>
      </c>
    </row>
    <row r="51" spans="1:8" x14ac:dyDescent="0.2">
      <c r="A51" s="579">
        <v>67</v>
      </c>
      <c r="B51" s="496"/>
      <c r="C51" s="505">
        <f t="shared" si="2"/>
        <v>21.58</v>
      </c>
      <c r="D51" s="614"/>
      <c r="E51" s="499">
        <v>19400</v>
      </c>
      <c r="F51" s="498">
        <f t="shared" si="1"/>
        <v>14766</v>
      </c>
      <c r="G51" s="581">
        <f t="shared" si="0"/>
        <v>10788</v>
      </c>
      <c r="H51" s="499">
        <v>95</v>
      </c>
    </row>
    <row r="52" spans="1:8" x14ac:dyDescent="0.2">
      <c r="A52" s="579">
        <v>68</v>
      </c>
      <c r="B52" s="496"/>
      <c r="C52" s="505">
        <f t="shared" si="2"/>
        <v>21.66</v>
      </c>
      <c r="D52" s="614"/>
      <c r="E52" s="499">
        <v>19400</v>
      </c>
      <c r="F52" s="498">
        <f t="shared" si="1"/>
        <v>14712</v>
      </c>
      <c r="G52" s="581">
        <f t="shared" si="0"/>
        <v>10748</v>
      </c>
      <c r="H52" s="499">
        <v>95</v>
      </c>
    </row>
    <row r="53" spans="1:8" x14ac:dyDescent="0.2">
      <c r="A53" s="579">
        <v>69</v>
      </c>
      <c r="B53" s="496"/>
      <c r="C53" s="505">
        <f t="shared" si="2"/>
        <v>21.75</v>
      </c>
      <c r="D53" s="614"/>
      <c r="E53" s="499">
        <v>19400</v>
      </c>
      <c r="F53" s="498">
        <f t="shared" si="1"/>
        <v>14652</v>
      </c>
      <c r="G53" s="581">
        <f t="shared" si="0"/>
        <v>10703</v>
      </c>
      <c r="H53" s="499">
        <v>95</v>
      </c>
    </row>
    <row r="54" spans="1:8" x14ac:dyDescent="0.2">
      <c r="A54" s="579">
        <v>70</v>
      </c>
      <c r="B54" s="496"/>
      <c r="C54" s="505">
        <f t="shared" si="2"/>
        <v>21.83</v>
      </c>
      <c r="D54" s="614"/>
      <c r="E54" s="499">
        <v>19400</v>
      </c>
      <c r="F54" s="498">
        <f t="shared" si="1"/>
        <v>14598</v>
      </c>
      <c r="G54" s="581">
        <f t="shared" si="0"/>
        <v>10664</v>
      </c>
      <c r="H54" s="499">
        <v>95</v>
      </c>
    </row>
    <row r="55" spans="1:8" x14ac:dyDescent="0.2">
      <c r="A55" s="579">
        <v>71</v>
      </c>
      <c r="B55" s="496"/>
      <c r="C55" s="505">
        <f t="shared" si="2"/>
        <v>21.91</v>
      </c>
      <c r="D55" s="614"/>
      <c r="E55" s="499">
        <v>19400</v>
      </c>
      <c r="F55" s="498">
        <f t="shared" si="1"/>
        <v>14545</v>
      </c>
      <c r="G55" s="581">
        <f t="shared" si="0"/>
        <v>10625</v>
      </c>
      <c r="H55" s="499">
        <v>95</v>
      </c>
    </row>
    <row r="56" spans="1:8" x14ac:dyDescent="0.2">
      <c r="A56" s="579">
        <v>72</v>
      </c>
      <c r="B56" s="496"/>
      <c r="C56" s="505">
        <f t="shared" si="2"/>
        <v>21.99</v>
      </c>
      <c r="D56" s="614"/>
      <c r="E56" s="499">
        <v>19400</v>
      </c>
      <c r="F56" s="498">
        <f t="shared" si="1"/>
        <v>14493</v>
      </c>
      <c r="G56" s="581">
        <f t="shared" si="0"/>
        <v>10587</v>
      </c>
      <c r="H56" s="499">
        <v>95</v>
      </c>
    </row>
    <row r="57" spans="1:8" x14ac:dyDescent="0.2">
      <c r="A57" s="579">
        <v>73</v>
      </c>
      <c r="B57" s="496"/>
      <c r="C57" s="505">
        <f t="shared" si="2"/>
        <v>22.06</v>
      </c>
      <c r="D57" s="614"/>
      <c r="E57" s="499">
        <v>19400</v>
      </c>
      <c r="F57" s="498">
        <f t="shared" si="1"/>
        <v>14447</v>
      </c>
      <c r="G57" s="581">
        <f t="shared" si="0"/>
        <v>10553</v>
      </c>
      <c r="H57" s="499">
        <v>95</v>
      </c>
    </row>
    <row r="58" spans="1:8" x14ac:dyDescent="0.2">
      <c r="A58" s="579">
        <v>74</v>
      </c>
      <c r="B58" s="496"/>
      <c r="C58" s="505">
        <f t="shared" si="2"/>
        <v>22.14</v>
      </c>
      <c r="D58" s="614"/>
      <c r="E58" s="499">
        <v>19400</v>
      </c>
      <c r="F58" s="498">
        <f t="shared" si="1"/>
        <v>14395</v>
      </c>
      <c r="G58" s="581">
        <f t="shared" si="0"/>
        <v>10515</v>
      </c>
      <c r="H58" s="499">
        <v>95</v>
      </c>
    </row>
    <row r="59" spans="1:8" x14ac:dyDescent="0.2">
      <c r="A59" s="579">
        <v>75</v>
      </c>
      <c r="B59" s="496"/>
      <c r="C59" s="505">
        <f t="shared" si="2"/>
        <v>22.22</v>
      </c>
      <c r="D59" s="614"/>
      <c r="E59" s="499">
        <v>19400</v>
      </c>
      <c r="F59" s="498">
        <f t="shared" si="1"/>
        <v>14344</v>
      </c>
      <c r="G59" s="581">
        <f t="shared" si="0"/>
        <v>10477</v>
      </c>
      <c r="H59" s="499">
        <v>95</v>
      </c>
    </row>
    <row r="60" spans="1:8" x14ac:dyDescent="0.2">
      <c r="A60" s="579">
        <v>76</v>
      </c>
      <c r="B60" s="496"/>
      <c r="C60" s="505">
        <f t="shared" si="2"/>
        <v>22.29</v>
      </c>
      <c r="D60" s="614"/>
      <c r="E60" s="499">
        <v>19400</v>
      </c>
      <c r="F60" s="498">
        <f t="shared" si="1"/>
        <v>14299</v>
      </c>
      <c r="G60" s="581">
        <f t="shared" si="0"/>
        <v>10444</v>
      </c>
      <c r="H60" s="499">
        <v>95</v>
      </c>
    </row>
    <row r="61" spans="1:8" x14ac:dyDescent="0.2">
      <c r="A61" s="579">
        <v>77</v>
      </c>
      <c r="B61" s="496"/>
      <c r="C61" s="505">
        <f t="shared" si="2"/>
        <v>22.36</v>
      </c>
      <c r="D61" s="614"/>
      <c r="E61" s="499">
        <v>19400</v>
      </c>
      <c r="F61" s="498">
        <f t="shared" si="1"/>
        <v>14255</v>
      </c>
      <c r="G61" s="581">
        <f t="shared" si="0"/>
        <v>10411</v>
      </c>
      <c r="H61" s="499">
        <v>95</v>
      </c>
    </row>
    <row r="62" spans="1:8" x14ac:dyDescent="0.2">
      <c r="A62" s="579">
        <v>78</v>
      </c>
      <c r="B62" s="496"/>
      <c r="C62" s="505">
        <f t="shared" si="2"/>
        <v>22.44</v>
      </c>
      <c r="D62" s="614"/>
      <c r="E62" s="499">
        <v>19400</v>
      </c>
      <c r="F62" s="498">
        <f t="shared" si="1"/>
        <v>14204</v>
      </c>
      <c r="G62" s="581">
        <f t="shared" si="0"/>
        <v>10374</v>
      </c>
      <c r="H62" s="499">
        <v>95</v>
      </c>
    </row>
    <row r="63" spans="1:8" x14ac:dyDescent="0.2">
      <c r="A63" s="579">
        <v>79</v>
      </c>
      <c r="B63" s="496"/>
      <c r="C63" s="505">
        <f t="shared" si="2"/>
        <v>22.51</v>
      </c>
      <c r="D63" s="614"/>
      <c r="E63" s="499">
        <v>19400</v>
      </c>
      <c r="F63" s="498">
        <f t="shared" si="1"/>
        <v>14160</v>
      </c>
      <c r="G63" s="581">
        <f t="shared" si="0"/>
        <v>10342</v>
      </c>
      <c r="H63" s="499">
        <v>95</v>
      </c>
    </row>
    <row r="64" spans="1:8" x14ac:dyDescent="0.2">
      <c r="A64" s="579">
        <v>80</v>
      </c>
      <c r="B64" s="496"/>
      <c r="C64" s="505">
        <f t="shared" si="2"/>
        <v>22.58</v>
      </c>
      <c r="D64" s="614"/>
      <c r="E64" s="499">
        <v>19400</v>
      </c>
      <c r="F64" s="498">
        <f t="shared" si="1"/>
        <v>14117</v>
      </c>
      <c r="G64" s="581">
        <f t="shared" si="0"/>
        <v>10310</v>
      </c>
      <c r="H64" s="499">
        <v>95</v>
      </c>
    </row>
    <row r="65" spans="1:8" x14ac:dyDescent="0.2">
      <c r="A65" s="579">
        <v>81</v>
      </c>
      <c r="B65" s="496"/>
      <c r="C65" s="505">
        <f t="shared" si="2"/>
        <v>22.65</v>
      </c>
      <c r="D65" s="614"/>
      <c r="E65" s="499">
        <v>19400</v>
      </c>
      <c r="F65" s="498">
        <f t="shared" si="1"/>
        <v>14073</v>
      </c>
      <c r="G65" s="581">
        <f t="shared" si="0"/>
        <v>10278</v>
      </c>
      <c r="H65" s="499">
        <v>95</v>
      </c>
    </row>
    <row r="66" spans="1:8" x14ac:dyDescent="0.2">
      <c r="A66" s="579">
        <v>82</v>
      </c>
      <c r="B66" s="496"/>
      <c r="C66" s="505">
        <f t="shared" si="2"/>
        <v>22.72</v>
      </c>
      <c r="D66" s="614"/>
      <c r="E66" s="499">
        <v>19400</v>
      </c>
      <c r="F66" s="498">
        <f t="shared" si="1"/>
        <v>14030</v>
      </c>
      <c r="G66" s="581">
        <f t="shared" si="0"/>
        <v>10246</v>
      </c>
      <c r="H66" s="499">
        <v>95</v>
      </c>
    </row>
    <row r="67" spans="1:8" x14ac:dyDescent="0.2">
      <c r="A67" s="579">
        <v>83</v>
      </c>
      <c r="B67" s="496"/>
      <c r="C67" s="505">
        <f t="shared" si="2"/>
        <v>22.79</v>
      </c>
      <c r="D67" s="614"/>
      <c r="E67" s="499">
        <v>19400</v>
      </c>
      <c r="F67" s="498">
        <f t="shared" si="1"/>
        <v>13987</v>
      </c>
      <c r="G67" s="581">
        <f t="shared" si="0"/>
        <v>10215</v>
      </c>
      <c r="H67" s="499">
        <v>95</v>
      </c>
    </row>
    <row r="68" spans="1:8" x14ac:dyDescent="0.2">
      <c r="A68" s="579">
        <v>84</v>
      </c>
      <c r="B68" s="496"/>
      <c r="C68" s="505">
        <f t="shared" si="2"/>
        <v>22.86</v>
      </c>
      <c r="D68" s="614"/>
      <c r="E68" s="499">
        <v>19400</v>
      </c>
      <c r="F68" s="498">
        <f t="shared" si="1"/>
        <v>13945</v>
      </c>
      <c r="G68" s="581">
        <f t="shared" si="0"/>
        <v>10184</v>
      </c>
      <c r="H68" s="499">
        <v>95</v>
      </c>
    </row>
    <row r="69" spans="1:8" x14ac:dyDescent="0.2">
      <c r="A69" s="579">
        <v>85</v>
      </c>
      <c r="B69" s="496"/>
      <c r="C69" s="505">
        <f t="shared" si="2"/>
        <v>22.92</v>
      </c>
      <c r="D69" s="614"/>
      <c r="E69" s="499">
        <v>19400</v>
      </c>
      <c r="F69" s="498">
        <f t="shared" si="1"/>
        <v>13909</v>
      </c>
      <c r="G69" s="581">
        <f t="shared" si="0"/>
        <v>10157</v>
      </c>
      <c r="H69" s="499">
        <v>95</v>
      </c>
    </row>
    <row r="70" spans="1:8" x14ac:dyDescent="0.2">
      <c r="A70" s="579">
        <v>86</v>
      </c>
      <c r="B70" s="496"/>
      <c r="C70" s="505">
        <f t="shared" si="2"/>
        <v>22.99</v>
      </c>
      <c r="D70" s="614"/>
      <c r="E70" s="499">
        <v>19400</v>
      </c>
      <c r="F70" s="498">
        <f t="shared" si="1"/>
        <v>13867</v>
      </c>
      <c r="G70" s="581">
        <f t="shared" si="0"/>
        <v>10126</v>
      </c>
      <c r="H70" s="499">
        <v>95</v>
      </c>
    </row>
    <row r="71" spans="1:8" x14ac:dyDescent="0.2">
      <c r="A71" s="579">
        <v>87</v>
      </c>
      <c r="B71" s="496"/>
      <c r="C71" s="505">
        <f t="shared" si="2"/>
        <v>23.05</v>
      </c>
      <c r="D71" s="614"/>
      <c r="E71" s="499">
        <v>19400</v>
      </c>
      <c r="F71" s="498">
        <f t="shared" si="1"/>
        <v>13831</v>
      </c>
      <c r="G71" s="581">
        <f t="shared" si="0"/>
        <v>10100</v>
      </c>
      <c r="H71" s="499">
        <v>95</v>
      </c>
    </row>
    <row r="72" spans="1:8" x14ac:dyDescent="0.2">
      <c r="A72" s="579">
        <v>88</v>
      </c>
      <c r="B72" s="496"/>
      <c r="C72" s="505">
        <f t="shared" si="2"/>
        <v>23.12</v>
      </c>
      <c r="D72" s="614"/>
      <c r="E72" s="499">
        <v>19400</v>
      </c>
      <c r="F72" s="498">
        <f t="shared" si="1"/>
        <v>13789</v>
      </c>
      <c r="G72" s="581">
        <f t="shared" si="0"/>
        <v>10069</v>
      </c>
      <c r="H72" s="499">
        <v>95</v>
      </c>
    </row>
    <row r="73" spans="1:8" x14ac:dyDescent="0.2">
      <c r="A73" s="579">
        <v>89</v>
      </c>
      <c r="B73" s="496"/>
      <c r="C73" s="505">
        <f t="shared" si="2"/>
        <v>23.18</v>
      </c>
      <c r="D73" s="614"/>
      <c r="E73" s="499">
        <v>19400</v>
      </c>
      <c r="F73" s="498">
        <f t="shared" si="1"/>
        <v>13754</v>
      </c>
      <c r="G73" s="581">
        <f t="shared" si="0"/>
        <v>10043</v>
      </c>
      <c r="H73" s="499">
        <v>95</v>
      </c>
    </row>
    <row r="74" spans="1:8" x14ac:dyDescent="0.2">
      <c r="A74" s="579">
        <v>90</v>
      </c>
      <c r="B74" s="496"/>
      <c r="C74" s="505">
        <f t="shared" si="2"/>
        <v>23.25</v>
      </c>
      <c r="D74" s="614"/>
      <c r="E74" s="499">
        <v>19400</v>
      </c>
      <c r="F74" s="498">
        <f t="shared" si="1"/>
        <v>13713</v>
      </c>
      <c r="G74" s="581">
        <f t="shared" si="0"/>
        <v>10013</v>
      </c>
      <c r="H74" s="499">
        <v>95</v>
      </c>
    </row>
    <row r="75" spans="1:8" x14ac:dyDescent="0.2">
      <c r="A75" s="579">
        <v>91</v>
      </c>
      <c r="B75" s="496"/>
      <c r="C75" s="505">
        <f t="shared" si="2"/>
        <v>23.31</v>
      </c>
      <c r="D75" s="614"/>
      <c r="E75" s="499">
        <v>19400</v>
      </c>
      <c r="F75" s="498">
        <f t="shared" si="1"/>
        <v>13677</v>
      </c>
      <c r="G75" s="581">
        <f t="shared" si="0"/>
        <v>9987</v>
      </c>
      <c r="H75" s="499">
        <v>95</v>
      </c>
    </row>
    <row r="76" spans="1:8" x14ac:dyDescent="0.2">
      <c r="A76" s="579">
        <v>92</v>
      </c>
      <c r="B76" s="496"/>
      <c r="C76" s="505">
        <f t="shared" si="2"/>
        <v>23.37</v>
      </c>
      <c r="D76" s="614"/>
      <c r="E76" s="499">
        <v>19400</v>
      </c>
      <c r="F76" s="498">
        <f t="shared" si="1"/>
        <v>13643</v>
      </c>
      <c r="G76" s="581">
        <f t="shared" si="0"/>
        <v>9961</v>
      </c>
      <c r="H76" s="499">
        <v>95</v>
      </c>
    </row>
    <row r="77" spans="1:8" x14ac:dyDescent="0.2">
      <c r="A77" s="579">
        <v>93</v>
      </c>
      <c r="B77" s="496"/>
      <c r="C77" s="505">
        <f t="shared" si="2"/>
        <v>23.43</v>
      </c>
      <c r="D77" s="614"/>
      <c r="E77" s="499">
        <v>19400</v>
      </c>
      <c r="F77" s="498">
        <f t="shared" si="1"/>
        <v>13608</v>
      </c>
      <c r="G77" s="581">
        <f t="shared" ref="G77:G140" si="3">ROUND(12*(1/C77*E77),0)</f>
        <v>9936</v>
      </c>
      <c r="H77" s="499">
        <v>95</v>
      </c>
    </row>
    <row r="78" spans="1:8" x14ac:dyDescent="0.2">
      <c r="A78" s="579">
        <v>94</v>
      </c>
      <c r="B78" s="496"/>
      <c r="C78" s="505">
        <f t="shared" si="2"/>
        <v>23.49</v>
      </c>
      <c r="D78" s="614"/>
      <c r="E78" s="499">
        <v>19400</v>
      </c>
      <c r="F78" s="498">
        <f t="shared" ref="F78:F141" si="4">ROUND(12*1.36*(1/C78*E78)+H78,0)</f>
        <v>13573</v>
      </c>
      <c r="G78" s="581">
        <f t="shared" si="3"/>
        <v>9911</v>
      </c>
      <c r="H78" s="499">
        <v>95</v>
      </c>
    </row>
    <row r="79" spans="1:8" x14ac:dyDescent="0.2">
      <c r="A79" s="579">
        <v>95</v>
      </c>
      <c r="B79" s="496"/>
      <c r="C79" s="505">
        <f t="shared" ref="C79:C142" si="5">ROUND((10.899*LN(A79)+A79/200)*0.5-1.5,2)</f>
        <v>23.55</v>
      </c>
      <c r="D79" s="614"/>
      <c r="E79" s="499">
        <v>19400</v>
      </c>
      <c r="F79" s="498">
        <f t="shared" si="4"/>
        <v>13539</v>
      </c>
      <c r="G79" s="581">
        <f t="shared" si="3"/>
        <v>9885</v>
      </c>
      <c r="H79" s="499">
        <v>95</v>
      </c>
    </row>
    <row r="80" spans="1:8" x14ac:dyDescent="0.2">
      <c r="A80" s="579">
        <v>96</v>
      </c>
      <c r="B80" s="496"/>
      <c r="C80" s="505">
        <f t="shared" si="5"/>
        <v>23.61</v>
      </c>
      <c r="D80" s="614"/>
      <c r="E80" s="499">
        <v>19400</v>
      </c>
      <c r="F80" s="498">
        <f t="shared" si="4"/>
        <v>13505</v>
      </c>
      <c r="G80" s="581">
        <f t="shared" si="3"/>
        <v>9860</v>
      </c>
      <c r="H80" s="499">
        <v>95</v>
      </c>
    </row>
    <row r="81" spans="1:8" x14ac:dyDescent="0.2">
      <c r="A81" s="579">
        <v>97</v>
      </c>
      <c r="B81" s="496"/>
      <c r="C81" s="505">
        <f t="shared" si="5"/>
        <v>23.67</v>
      </c>
      <c r="D81" s="614"/>
      <c r="E81" s="499">
        <v>19400</v>
      </c>
      <c r="F81" s="498">
        <f t="shared" si="4"/>
        <v>13471</v>
      </c>
      <c r="G81" s="581">
        <f t="shared" si="3"/>
        <v>9835</v>
      </c>
      <c r="H81" s="499">
        <v>95</v>
      </c>
    </row>
    <row r="82" spans="1:8" x14ac:dyDescent="0.2">
      <c r="A82" s="579">
        <v>98</v>
      </c>
      <c r="B82" s="496"/>
      <c r="C82" s="505">
        <f t="shared" si="5"/>
        <v>23.73</v>
      </c>
      <c r="D82" s="614"/>
      <c r="E82" s="499">
        <v>19400</v>
      </c>
      <c r="F82" s="498">
        <f t="shared" si="4"/>
        <v>13437</v>
      </c>
      <c r="G82" s="581">
        <f t="shared" si="3"/>
        <v>9810</v>
      </c>
      <c r="H82" s="499">
        <v>95</v>
      </c>
    </row>
    <row r="83" spans="1:8" x14ac:dyDescent="0.2">
      <c r="A83" s="579">
        <v>99</v>
      </c>
      <c r="B83" s="496"/>
      <c r="C83" s="505">
        <f t="shared" si="5"/>
        <v>23.79</v>
      </c>
      <c r="D83" s="614"/>
      <c r="E83" s="499">
        <v>19400</v>
      </c>
      <c r="F83" s="498">
        <f t="shared" si="4"/>
        <v>13403</v>
      </c>
      <c r="G83" s="581">
        <f t="shared" si="3"/>
        <v>9786</v>
      </c>
      <c r="H83" s="499">
        <v>95</v>
      </c>
    </row>
    <row r="84" spans="1:8" x14ac:dyDescent="0.2">
      <c r="A84" s="579">
        <v>100</v>
      </c>
      <c r="B84" s="496"/>
      <c r="C84" s="505">
        <f t="shared" si="5"/>
        <v>23.85</v>
      </c>
      <c r="D84" s="614"/>
      <c r="E84" s="499">
        <v>19400</v>
      </c>
      <c r="F84" s="498">
        <f t="shared" si="4"/>
        <v>13370</v>
      </c>
      <c r="G84" s="581">
        <f t="shared" si="3"/>
        <v>9761</v>
      </c>
      <c r="H84" s="499">
        <v>95</v>
      </c>
    </row>
    <row r="85" spans="1:8" x14ac:dyDescent="0.2">
      <c r="A85" s="579">
        <v>101</v>
      </c>
      <c r="B85" s="496"/>
      <c r="C85" s="505">
        <f t="shared" si="5"/>
        <v>23.9</v>
      </c>
      <c r="D85" s="614"/>
      <c r="E85" s="499">
        <v>19400</v>
      </c>
      <c r="F85" s="498">
        <f t="shared" si="4"/>
        <v>13342</v>
      </c>
      <c r="G85" s="581">
        <f t="shared" si="3"/>
        <v>9741</v>
      </c>
      <c r="H85" s="499">
        <v>95</v>
      </c>
    </row>
    <row r="86" spans="1:8" x14ac:dyDescent="0.2">
      <c r="A86" s="579">
        <v>102</v>
      </c>
      <c r="B86" s="496"/>
      <c r="C86" s="505">
        <f t="shared" si="5"/>
        <v>23.96</v>
      </c>
      <c r="D86" s="614"/>
      <c r="E86" s="499">
        <v>19400</v>
      </c>
      <c r="F86" s="498">
        <f t="shared" si="4"/>
        <v>13309</v>
      </c>
      <c r="G86" s="581">
        <f t="shared" si="3"/>
        <v>9716</v>
      </c>
      <c r="H86" s="499">
        <v>95</v>
      </c>
    </row>
    <row r="87" spans="1:8" x14ac:dyDescent="0.2">
      <c r="A87" s="579">
        <v>103</v>
      </c>
      <c r="B87" s="496"/>
      <c r="C87" s="505">
        <f t="shared" si="5"/>
        <v>24.01</v>
      </c>
      <c r="D87" s="614"/>
      <c r="E87" s="499">
        <v>19400</v>
      </c>
      <c r="F87" s="498">
        <f t="shared" si="4"/>
        <v>13282</v>
      </c>
      <c r="G87" s="581">
        <f t="shared" si="3"/>
        <v>9696</v>
      </c>
      <c r="H87" s="499">
        <v>95</v>
      </c>
    </row>
    <row r="88" spans="1:8" x14ac:dyDescent="0.2">
      <c r="A88" s="579">
        <v>104</v>
      </c>
      <c r="B88" s="496"/>
      <c r="C88" s="505">
        <f t="shared" si="5"/>
        <v>24.07</v>
      </c>
      <c r="D88" s="614"/>
      <c r="E88" s="499">
        <v>19400</v>
      </c>
      <c r="F88" s="498">
        <f t="shared" si="4"/>
        <v>13249</v>
      </c>
      <c r="G88" s="581">
        <f t="shared" si="3"/>
        <v>9672</v>
      </c>
      <c r="H88" s="499">
        <v>95</v>
      </c>
    </row>
    <row r="89" spans="1:8" x14ac:dyDescent="0.2">
      <c r="A89" s="579">
        <v>105</v>
      </c>
      <c r="B89" s="496"/>
      <c r="C89" s="505">
        <f t="shared" si="5"/>
        <v>24.12</v>
      </c>
      <c r="D89" s="614"/>
      <c r="E89" s="499">
        <v>19400</v>
      </c>
      <c r="F89" s="498">
        <f t="shared" si="4"/>
        <v>13221</v>
      </c>
      <c r="G89" s="581">
        <f t="shared" si="3"/>
        <v>9652</v>
      </c>
      <c r="H89" s="499">
        <v>95</v>
      </c>
    </row>
    <row r="90" spans="1:8" x14ac:dyDescent="0.2">
      <c r="A90" s="579">
        <v>106</v>
      </c>
      <c r="B90" s="496"/>
      <c r="C90" s="505">
        <f t="shared" si="5"/>
        <v>24.18</v>
      </c>
      <c r="D90" s="614"/>
      <c r="E90" s="499">
        <v>19400</v>
      </c>
      <c r="F90" s="498">
        <f t="shared" si="4"/>
        <v>13189</v>
      </c>
      <c r="G90" s="581">
        <f t="shared" si="3"/>
        <v>9628</v>
      </c>
      <c r="H90" s="499">
        <v>95</v>
      </c>
    </row>
    <row r="91" spans="1:8" x14ac:dyDescent="0.2">
      <c r="A91" s="579">
        <v>107</v>
      </c>
      <c r="B91" s="496"/>
      <c r="C91" s="505">
        <f t="shared" si="5"/>
        <v>24.23</v>
      </c>
      <c r="D91" s="614"/>
      <c r="E91" s="499">
        <v>19400</v>
      </c>
      <c r="F91" s="498">
        <f t="shared" si="4"/>
        <v>13162</v>
      </c>
      <c r="G91" s="581">
        <f t="shared" si="3"/>
        <v>9608</v>
      </c>
      <c r="H91" s="499">
        <v>95</v>
      </c>
    </row>
    <row r="92" spans="1:8" x14ac:dyDescent="0.2">
      <c r="A92" s="579">
        <v>108</v>
      </c>
      <c r="B92" s="496"/>
      <c r="C92" s="505">
        <f t="shared" si="5"/>
        <v>24.29</v>
      </c>
      <c r="D92" s="614"/>
      <c r="E92" s="499">
        <v>19400</v>
      </c>
      <c r="F92" s="498">
        <f t="shared" si="4"/>
        <v>13129</v>
      </c>
      <c r="G92" s="581">
        <f t="shared" si="3"/>
        <v>9584</v>
      </c>
      <c r="H92" s="499">
        <v>95</v>
      </c>
    </row>
    <row r="93" spans="1:8" x14ac:dyDescent="0.2">
      <c r="A93" s="579">
        <v>109</v>
      </c>
      <c r="B93" s="496"/>
      <c r="C93" s="505">
        <f t="shared" si="5"/>
        <v>24.34</v>
      </c>
      <c r="D93" s="614"/>
      <c r="E93" s="499">
        <v>19400</v>
      </c>
      <c r="F93" s="498">
        <f t="shared" si="4"/>
        <v>13103</v>
      </c>
      <c r="G93" s="581">
        <f t="shared" si="3"/>
        <v>9565</v>
      </c>
      <c r="H93" s="499">
        <v>95</v>
      </c>
    </row>
    <row r="94" spans="1:8" x14ac:dyDescent="0.2">
      <c r="A94" s="579">
        <v>110</v>
      </c>
      <c r="B94" s="496"/>
      <c r="C94" s="505">
        <f t="shared" si="5"/>
        <v>24.39</v>
      </c>
      <c r="D94" s="614"/>
      <c r="E94" s="499">
        <v>19400</v>
      </c>
      <c r="F94" s="498">
        <f t="shared" si="4"/>
        <v>13076</v>
      </c>
      <c r="G94" s="581">
        <f t="shared" si="3"/>
        <v>9545</v>
      </c>
      <c r="H94" s="499">
        <v>95</v>
      </c>
    </row>
    <row r="95" spans="1:8" x14ac:dyDescent="0.2">
      <c r="A95" s="579">
        <v>111</v>
      </c>
      <c r="B95" s="496"/>
      <c r="C95" s="505">
        <f t="shared" si="5"/>
        <v>24.44</v>
      </c>
      <c r="D95" s="614"/>
      <c r="E95" s="499">
        <v>19400</v>
      </c>
      <c r="F95" s="498">
        <f t="shared" si="4"/>
        <v>13050</v>
      </c>
      <c r="G95" s="581">
        <f t="shared" si="3"/>
        <v>9525</v>
      </c>
      <c r="H95" s="499">
        <v>95</v>
      </c>
    </row>
    <row r="96" spans="1:8" x14ac:dyDescent="0.2">
      <c r="A96" s="579">
        <v>112</v>
      </c>
      <c r="B96" s="496"/>
      <c r="C96" s="505">
        <f t="shared" si="5"/>
        <v>24.49</v>
      </c>
      <c r="D96" s="614"/>
      <c r="E96" s="499">
        <v>19400</v>
      </c>
      <c r="F96" s="498">
        <f t="shared" si="4"/>
        <v>13023</v>
      </c>
      <c r="G96" s="581">
        <f t="shared" si="3"/>
        <v>9506</v>
      </c>
      <c r="H96" s="499">
        <v>95</v>
      </c>
    </row>
    <row r="97" spans="1:8" x14ac:dyDescent="0.2">
      <c r="A97" s="579">
        <v>113</v>
      </c>
      <c r="B97" s="496"/>
      <c r="C97" s="505">
        <f t="shared" si="5"/>
        <v>24.54</v>
      </c>
      <c r="D97" s="614"/>
      <c r="E97" s="499">
        <v>19400</v>
      </c>
      <c r="F97" s="498">
        <f t="shared" si="4"/>
        <v>12997</v>
      </c>
      <c r="G97" s="581">
        <f t="shared" si="3"/>
        <v>9487</v>
      </c>
      <c r="H97" s="499">
        <v>95</v>
      </c>
    </row>
    <row r="98" spans="1:8" x14ac:dyDescent="0.2">
      <c r="A98" s="579">
        <v>114</v>
      </c>
      <c r="B98" s="496"/>
      <c r="C98" s="505">
        <f t="shared" si="5"/>
        <v>24.59</v>
      </c>
      <c r="D98" s="614"/>
      <c r="E98" s="499">
        <v>19400</v>
      </c>
      <c r="F98" s="498">
        <f t="shared" si="4"/>
        <v>12970</v>
      </c>
      <c r="G98" s="581">
        <f t="shared" si="3"/>
        <v>9467</v>
      </c>
      <c r="H98" s="499">
        <v>95</v>
      </c>
    </row>
    <row r="99" spans="1:8" x14ac:dyDescent="0.2">
      <c r="A99" s="579">
        <v>115</v>
      </c>
      <c r="B99" s="496"/>
      <c r="C99" s="505">
        <f t="shared" si="5"/>
        <v>24.65</v>
      </c>
      <c r="D99" s="614"/>
      <c r="E99" s="499">
        <v>19400</v>
      </c>
      <c r="F99" s="498">
        <f t="shared" si="4"/>
        <v>12939</v>
      </c>
      <c r="G99" s="581">
        <f t="shared" si="3"/>
        <v>9444</v>
      </c>
      <c r="H99" s="499">
        <v>95</v>
      </c>
    </row>
    <row r="100" spans="1:8" x14ac:dyDescent="0.2">
      <c r="A100" s="579">
        <v>116</v>
      </c>
      <c r="B100" s="496"/>
      <c r="C100" s="505">
        <f t="shared" si="5"/>
        <v>24.69</v>
      </c>
      <c r="D100" s="614"/>
      <c r="E100" s="499">
        <v>19400</v>
      </c>
      <c r="F100" s="498">
        <f t="shared" si="4"/>
        <v>12918</v>
      </c>
      <c r="G100" s="581">
        <f t="shared" si="3"/>
        <v>9429</v>
      </c>
      <c r="H100" s="499">
        <v>95</v>
      </c>
    </row>
    <row r="101" spans="1:8" x14ac:dyDescent="0.2">
      <c r="A101" s="579">
        <v>117</v>
      </c>
      <c r="B101" s="496"/>
      <c r="C101" s="505">
        <f t="shared" si="5"/>
        <v>24.74</v>
      </c>
      <c r="D101" s="614"/>
      <c r="E101" s="499">
        <v>19400</v>
      </c>
      <c r="F101" s="498">
        <f t="shared" si="4"/>
        <v>12892</v>
      </c>
      <c r="G101" s="581">
        <f t="shared" si="3"/>
        <v>9410</v>
      </c>
      <c r="H101" s="499">
        <v>95</v>
      </c>
    </row>
    <row r="102" spans="1:8" x14ac:dyDescent="0.2">
      <c r="A102" s="579">
        <v>118</v>
      </c>
      <c r="B102" s="496"/>
      <c r="C102" s="505">
        <f t="shared" si="5"/>
        <v>24.79</v>
      </c>
      <c r="D102" s="614"/>
      <c r="E102" s="499">
        <v>19400</v>
      </c>
      <c r="F102" s="498">
        <f t="shared" si="4"/>
        <v>12867</v>
      </c>
      <c r="G102" s="581">
        <f t="shared" si="3"/>
        <v>9391</v>
      </c>
      <c r="H102" s="499">
        <v>95</v>
      </c>
    </row>
    <row r="103" spans="1:8" x14ac:dyDescent="0.2">
      <c r="A103" s="579">
        <v>119</v>
      </c>
      <c r="B103" s="496"/>
      <c r="C103" s="505">
        <f t="shared" si="5"/>
        <v>24.84</v>
      </c>
      <c r="D103" s="614"/>
      <c r="E103" s="499">
        <v>19400</v>
      </c>
      <c r="F103" s="498">
        <f t="shared" si="4"/>
        <v>12841</v>
      </c>
      <c r="G103" s="581">
        <f t="shared" si="3"/>
        <v>9372</v>
      </c>
      <c r="H103" s="499">
        <v>95</v>
      </c>
    </row>
    <row r="104" spans="1:8" x14ac:dyDescent="0.2">
      <c r="A104" s="579">
        <v>120</v>
      </c>
      <c r="B104" s="496"/>
      <c r="C104" s="505">
        <f t="shared" si="5"/>
        <v>24.89</v>
      </c>
      <c r="D104" s="614"/>
      <c r="E104" s="499">
        <v>19400</v>
      </c>
      <c r="F104" s="498">
        <f t="shared" si="4"/>
        <v>12815</v>
      </c>
      <c r="G104" s="581">
        <f t="shared" si="3"/>
        <v>9353</v>
      </c>
      <c r="H104" s="499">
        <v>95</v>
      </c>
    </row>
    <row r="105" spans="1:8" x14ac:dyDescent="0.2">
      <c r="A105" s="579">
        <v>121</v>
      </c>
      <c r="B105" s="496"/>
      <c r="C105" s="505">
        <f t="shared" si="5"/>
        <v>24.94</v>
      </c>
      <c r="D105" s="614"/>
      <c r="E105" s="499">
        <v>19400</v>
      </c>
      <c r="F105" s="498">
        <f t="shared" si="4"/>
        <v>12790</v>
      </c>
      <c r="G105" s="581">
        <f t="shared" si="3"/>
        <v>9334</v>
      </c>
      <c r="H105" s="499">
        <v>95</v>
      </c>
    </row>
    <row r="106" spans="1:8" x14ac:dyDescent="0.2">
      <c r="A106" s="579">
        <v>122</v>
      </c>
      <c r="B106" s="496"/>
      <c r="C106" s="505">
        <f t="shared" si="5"/>
        <v>24.98</v>
      </c>
      <c r="D106" s="614"/>
      <c r="E106" s="499">
        <v>19400</v>
      </c>
      <c r="F106" s="498">
        <f t="shared" si="4"/>
        <v>12769</v>
      </c>
      <c r="G106" s="581">
        <f t="shared" si="3"/>
        <v>9319</v>
      </c>
      <c r="H106" s="499">
        <v>95</v>
      </c>
    </row>
    <row r="107" spans="1:8" x14ac:dyDescent="0.2">
      <c r="A107" s="579">
        <v>123</v>
      </c>
      <c r="B107" s="496"/>
      <c r="C107" s="505">
        <f t="shared" si="5"/>
        <v>25.03</v>
      </c>
      <c r="D107" s="614"/>
      <c r="E107" s="499">
        <v>19400</v>
      </c>
      <c r="F107" s="498">
        <f t="shared" si="4"/>
        <v>12744</v>
      </c>
      <c r="G107" s="581">
        <f t="shared" si="3"/>
        <v>9301</v>
      </c>
      <c r="H107" s="499">
        <v>95</v>
      </c>
    </row>
    <row r="108" spans="1:8" x14ac:dyDescent="0.2">
      <c r="A108" s="579">
        <v>124</v>
      </c>
      <c r="B108" s="496"/>
      <c r="C108" s="505">
        <f t="shared" si="5"/>
        <v>25.08</v>
      </c>
      <c r="D108" s="614"/>
      <c r="E108" s="499">
        <v>19400</v>
      </c>
      <c r="F108" s="498">
        <f t="shared" si="4"/>
        <v>12719</v>
      </c>
      <c r="G108" s="581">
        <f t="shared" si="3"/>
        <v>9282</v>
      </c>
      <c r="H108" s="499">
        <v>95</v>
      </c>
    </row>
    <row r="109" spans="1:8" x14ac:dyDescent="0.2">
      <c r="A109" s="579">
        <v>125</v>
      </c>
      <c r="B109" s="496"/>
      <c r="C109" s="505">
        <f t="shared" si="5"/>
        <v>25.12</v>
      </c>
      <c r="D109" s="614"/>
      <c r="E109" s="499">
        <v>19400</v>
      </c>
      <c r="F109" s="498">
        <f t="shared" si="4"/>
        <v>12699</v>
      </c>
      <c r="G109" s="581">
        <f t="shared" si="3"/>
        <v>9268</v>
      </c>
      <c r="H109" s="499">
        <v>95</v>
      </c>
    </row>
    <row r="110" spans="1:8" x14ac:dyDescent="0.2">
      <c r="A110" s="579">
        <v>126</v>
      </c>
      <c r="B110" s="496"/>
      <c r="C110" s="505">
        <f t="shared" si="5"/>
        <v>25.17</v>
      </c>
      <c r="D110" s="614"/>
      <c r="E110" s="499">
        <v>19400</v>
      </c>
      <c r="F110" s="498">
        <f t="shared" si="4"/>
        <v>12674</v>
      </c>
      <c r="G110" s="581">
        <f t="shared" si="3"/>
        <v>9249</v>
      </c>
      <c r="H110" s="499">
        <v>95</v>
      </c>
    </row>
    <row r="111" spans="1:8" x14ac:dyDescent="0.2">
      <c r="A111" s="579">
        <v>127</v>
      </c>
      <c r="B111" s="496"/>
      <c r="C111" s="505">
        <f t="shared" si="5"/>
        <v>25.22</v>
      </c>
      <c r="D111" s="614"/>
      <c r="E111" s="499">
        <v>19400</v>
      </c>
      <c r="F111" s="498">
        <f t="shared" si="4"/>
        <v>12649</v>
      </c>
      <c r="G111" s="581">
        <f t="shared" si="3"/>
        <v>9231</v>
      </c>
      <c r="H111" s="499">
        <v>95</v>
      </c>
    </row>
    <row r="112" spans="1:8" x14ac:dyDescent="0.2">
      <c r="A112" s="579">
        <v>128</v>
      </c>
      <c r="B112" s="496"/>
      <c r="C112" s="505">
        <f t="shared" si="5"/>
        <v>25.26</v>
      </c>
      <c r="D112" s="614"/>
      <c r="E112" s="499">
        <v>19400</v>
      </c>
      <c r="F112" s="498">
        <f t="shared" si="4"/>
        <v>12629</v>
      </c>
      <c r="G112" s="581">
        <f t="shared" si="3"/>
        <v>9216</v>
      </c>
      <c r="H112" s="499">
        <v>95</v>
      </c>
    </row>
    <row r="113" spans="1:8" x14ac:dyDescent="0.2">
      <c r="A113" s="579">
        <v>129</v>
      </c>
      <c r="B113" s="496"/>
      <c r="C113" s="505">
        <f t="shared" si="5"/>
        <v>25.31</v>
      </c>
      <c r="D113" s="614"/>
      <c r="E113" s="499">
        <v>19400</v>
      </c>
      <c r="F113" s="498">
        <f t="shared" si="4"/>
        <v>12604</v>
      </c>
      <c r="G113" s="581">
        <f t="shared" si="3"/>
        <v>9198</v>
      </c>
      <c r="H113" s="499">
        <v>95</v>
      </c>
    </row>
    <row r="114" spans="1:8" x14ac:dyDescent="0.2">
      <c r="A114" s="579">
        <v>130</v>
      </c>
      <c r="B114" s="496"/>
      <c r="C114" s="505">
        <f t="shared" si="5"/>
        <v>25.35</v>
      </c>
      <c r="D114" s="614"/>
      <c r="E114" s="499">
        <v>19400</v>
      </c>
      <c r="F114" s="498">
        <f t="shared" si="4"/>
        <v>12584</v>
      </c>
      <c r="G114" s="581">
        <f t="shared" si="3"/>
        <v>9183</v>
      </c>
      <c r="H114" s="499">
        <v>95</v>
      </c>
    </row>
    <row r="115" spans="1:8" x14ac:dyDescent="0.2">
      <c r="A115" s="579">
        <v>131</v>
      </c>
      <c r="B115" s="496"/>
      <c r="C115" s="505">
        <f t="shared" si="5"/>
        <v>25.39</v>
      </c>
      <c r="D115" s="614"/>
      <c r="E115" s="499">
        <v>19400</v>
      </c>
      <c r="F115" s="498">
        <f t="shared" si="4"/>
        <v>12565</v>
      </c>
      <c r="G115" s="581">
        <f t="shared" si="3"/>
        <v>9169</v>
      </c>
      <c r="H115" s="499">
        <v>95</v>
      </c>
    </row>
    <row r="116" spans="1:8" x14ac:dyDescent="0.2">
      <c r="A116" s="579">
        <v>132</v>
      </c>
      <c r="B116" s="496"/>
      <c r="C116" s="505">
        <f t="shared" si="5"/>
        <v>25.44</v>
      </c>
      <c r="D116" s="614"/>
      <c r="E116" s="499">
        <v>19400</v>
      </c>
      <c r="F116" s="498">
        <f t="shared" si="4"/>
        <v>12540</v>
      </c>
      <c r="G116" s="581">
        <f t="shared" si="3"/>
        <v>9151</v>
      </c>
      <c r="H116" s="499">
        <v>95</v>
      </c>
    </row>
    <row r="117" spans="1:8" x14ac:dyDescent="0.2">
      <c r="A117" s="579">
        <v>133</v>
      </c>
      <c r="B117" s="496"/>
      <c r="C117" s="505">
        <f t="shared" si="5"/>
        <v>25.48</v>
      </c>
      <c r="D117" s="614"/>
      <c r="E117" s="499">
        <v>19400</v>
      </c>
      <c r="F117" s="498">
        <f t="shared" si="4"/>
        <v>12521</v>
      </c>
      <c r="G117" s="581">
        <f t="shared" si="3"/>
        <v>9137</v>
      </c>
      <c r="H117" s="499">
        <v>95</v>
      </c>
    </row>
    <row r="118" spans="1:8" x14ac:dyDescent="0.2">
      <c r="A118" s="579">
        <v>134</v>
      </c>
      <c r="B118" s="496"/>
      <c r="C118" s="505">
        <f t="shared" si="5"/>
        <v>25.53</v>
      </c>
      <c r="D118" s="614"/>
      <c r="E118" s="499">
        <v>19400</v>
      </c>
      <c r="F118" s="498">
        <f t="shared" si="4"/>
        <v>12496</v>
      </c>
      <c r="G118" s="581">
        <f t="shared" si="3"/>
        <v>9119</v>
      </c>
      <c r="H118" s="499">
        <v>95</v>
      </c>
    </row>
    <row r="119" spans="1:8" x14ac:dyDescent="0.2">
      <c r="A119" s="579">
        <v>135</v>
      </c>
      <c r="B119" s="496"/>
      <c r="C119" s="505">
        <f t="shared" si="5"/>
        <v>25.57</v>
      </c>
      <c r="D119" s="614"/>
      <c r="E119" s="499">
        <v>19400</v>
      </c>
      <c r="F119" s="498">
        <f t="shared" si="4"/>
        <v>12477</v>
      </c>
      <c r="G119" s="581">
        <f t="shared" si="3"/>
        <v>9104</v>
      </c>
      <c r="H119" s="499">
        <v>95</v>
      </c>
    </row>
    <row r="120" spans="1:8" x14ac:dyDescent="0.2">
      <c r="A120" s="579">
        <v>136</v>
      </c>
      <c r="B120" s="496"/>
      <c r="C120" s="505">
        <f t="shared" si="5"/>
        <v>25.61</v>
      </c>
      <c r="D120" s="614"/>
      <c r="E120" s="499">
        <v>19400</v>
      </c>
      <c r="F120" s="498">
        <f t="shared" si="4"/>
        <v>12458</v>
      </c>
      <c r="G120" s="581">
        <f t="shared" si="3"/>
        <v>9090</v>
      </c>
      <c r="H120" s="499">
        <v>95</v>
      </c>
    </row>
    <row r="121" spans="1:8" x14ac:dyDescent="0.2">
      <c r="A121" s="579">
        <v>137</v>
      </c>
      <c r="B121" s="496"/>
      <c r="C121" s="505">
        <f t="shared" si="5"/>
        <v>25.65</v>
      </c>
      <c r="D121" s="614"/>
      <c r="E121" s="499">
        <v>19400</v>
      </c>
      <c r="F121" s="498">
        <f t="shared" si="4"/>
        <v>12438</v>
      </c>
      <c r="G121" s="581">
        <f t="shared" si="3"/>
        <v>9076</v>
      </c>
      <c r="H121" s="499">
        <v>95</v>
      </c>
    </row>
    <row r="122" spans="1:8" x14ac:dyDescent="0.2">
      <c r="A122" s="579">
        <v>138</v>
      </c>
      <c r="B122" s="496"/>
      <c r="C122" s="505">
        <f t="shared" si="5"/>
        <v>25.7</v>
      </c>
      <c r="D122" s="614"/>
      <c r="E122" s="499">
        <v>19400</v>
      </c>
      <c r="F122" s="498">
        <f t="shared" si="4"/>
        <v>12414</v>
      </c>
      <c r="G122" s="581">
        <f t="shared" si="3"/>
        <v>9058</v>
      </c>
      <c r="H122" s="499">
        <v>95</v>
      </c>
    </row>
    <row r="123" spans="1:8" x14ac:dyDescent="0.2">
      <c r="A123" s="579">
        <v>139</v>
      </c>
      <c r="B123" s="496"/>
      <c r="C123" s="505">
        <f t="shared" si="5"/>
        <v>25.74</v>
      </c>
      <c r="D123" s="614"/>
      <c r="E123" s="499">
        <v>19400</v>
      </c>
      <c r="F123" s="498">
        <f t="shared" si="4"/>
        <v>12395</v>
      </c>
      <c r="G123" s="581">
        <f t="shared" si="3"/>
        <v>9044</v>
      </c>
      <c r="H123" s="499">
        <v>95</v>
      </c>
    </row>
    <row r="124" spans="1:8" x14ac:dyDescent="0.2">
      <c r="A124" s="579">
        <v>140</v>
      </c>
      <c r="B124" s="496"/>
      <c r="C124" s="505">
        <f t="shared" si="5"/>
        <v>25.78</v>
      </c>
      <c r="D124" s="614"/>
      <c r="E124" s="499">
        <v>19400</v>
      </c>
      <c r="F124" s="498">
        <f t="shared" si="4"/>
        <v>12376</v>
      </c>
      <c r="G124" s="581">
        <f t="shared" si="3"/>
        <v>9030</v>
      </c>
      <c r="H124" s="499">
        <v>95</v>
      </c>
    </row>
    <row r="125" spans="1:8" x14ac:dyDescent="0.2">
      <c r="A125" s="579">
        <v>141</v>
      </c>
      <c r="B125" s="496"/>
      <c r="C125" s="505">
        <f t="shared" si="5"/>
        <v>25.82</v>
      </c>
      <c r="D125" s="614"/>
      <c r="E125" s="499">
        <v>19400</v>
      </c>
      <c r="F125" s="498">
        <f t="shared" si="4"/>
        <v>12357</v>
      </c>
      <c r="G125" s="581">
        <f t="shared" si="3"/>
        <v>9016</v>
      </c>
      <c r="H125" s="499">
        <v>95</v>
      </c>
    </row>
    <row r="126" spans="1:8" x14ac:dyDescent="0.2">
      <c r="A126" s="579">
        <v>142</v>
      </c>
      <c r="B126" s="496"/>
      <c r="C126" s="505">
        <f t="shared" si="5"/>
        <v>25.86</v>
      </c>
      <c r="D126" s="614"/>
      <c r="E126" s="499">
        <v>19400</v>
      </c>
      <c r="F126" s="498">
        <f t="shared" si="4"/>
        <v>12338</v>
      </c>
      <c r="G126" s="581">
        <f t="shared" si="3"/>
        <v>9002</v>
      </c>
      <c r="H126" s="499">
        <v>95</v>
      </c>
    </row>
    <row r="127" spans="1:8" x14ac:dyDescent="0.2">
      <c r="A127" s="579">
        <v>143</v>
      </c>
      <c r="B127" s="496"/>
      <c r="C127" s="505">
        <f t="shared" si="5"/>
        <v>25.9</v>
      </c>
      <c r="D127" s="614"/>
      <c r="E127" s="499">
        <v>19400</v>
      </c>
      <c r="F127" s="498">
        <f t="shared" si="4"/>
        <v>12319</v>
      </c>
      <c r="G127" s="581">
        <f t="shared" si="3"/>
        <v>8988</v>
      </c>
      <c r="H127" s="499">
        <v>95</v>
      </c>
    </row>
    <row r="128" spans="1:8" x14ac:dyDescent="0.2">
      <c r="A128" s="579">
        <v>144</v>
      </c>
      <c r="B128" s="496"/>
      <c r="C128" s="505">
        <f t="shared" si="5"/>
        <v>25.94</v>
      </c>
      <c r="D128" s="614"/>
      <c r="E128" s="499">
        <v>19400</v>
      </c>
      <c r="F128" s="498">
        <f t="shared" si="4"/>
        <v>12300</v>
      </c>
      <c r="G128" s="581">
        <f t="shared" si="3"/>
        <v>8975</v>
      </c>
      <c r="H128" s="499">
        <v>95</v>
      </c>
    </row>
    <row r="129" spans="1:8" x14ac:dyDescent="0.2">
      <c r="A129" s="579">
        <v>145</v>
      </c>
      <c r="B129" s="496"/>
      <c r="C129" s="505">
        <f t="shared" si="5"/>
        <v>25.98</v>
      </c>
      <c r="D129" s="614"/>
      <c r="E129" s="499">
        <v>19400</v>
      </c>
      <c r="F129" s="498">
        <f t="shared" si="4"/>
        <v>12282</v>
      </c>
      <c r="G129" s="581">
        <f t="shared" si="3"/>
        <v>8961</v>
      </c>
      <c r="H129" s="499">
        <v>95</v>
      </c>
    </row>
    <row r="130" spans="1:8" x14ac:dyDescent="0.2">
      <c r="A130" s="579">
        <v>146</v>
      </c>
      <c r="B130" s="496"/>
      <c r="C130" s="505">
        <f t="shared" si="5"/>
        <v>26.02</v>
      </c>
      <c r="D130" s="614"/>
      <c r="E130" s="499">
        <v>19400</v>
      </c>
      <c r="F130" s="498">
        <f t="shared" si="4"/>
        <v>12263</v>
      </c>
      <c r="G130" s="581">
        <f t="shared" si="3"/>
        <v>8947</v>
      </c>
      <c r="H130" s="499">
        <v>95</v>
      </c>
    </row>
    <row r="131" spans="1:8" x14ac:dyDescent="0.2">
      <c r="A131" s="579">
        <v>147</v>
      </c>
      <c r="B131" s="496"/>
      <c r="C131" s="505">
        <f t="shared" si="5"/>
        <v>26.06</v>
      </c>
      <c r="D131" s="614"/>
      <c r="E131" s="499">
        <v>19400</v>
      </c>
      <c r="F131" s="498">
        <f t="shared" si="4"/>
        <v>12244</v>
      </c>
      <c r="G131" s="581">
        <f t="shared" si="3"/>
        <v>8933</v>
      </c>
      <c r="H131" s="499">
        <v>95</v>
      </c>
    </row>
    <row r="132" spans="1:8" x14ac:dyDescent="0.2">
      <c r="A132" s="579">
        <v>148</v>
      </c>
      <c r="B132" s="496"/>
      <c r="C132" s="505">
        <f t="shared" si="5"/>
        <v>26.1</v>
      </c>
      <c r="D132" s="614"/>
      <c r="E132" s="499">
        <v>19400</v>
      </c>
      <c r="F132" s="498">
        <f t="shared" si="4"/>
        <v>12226</v>
      </c>
      <c r="G132" s="581">
        <f t="shared" si="3"/>
        <v>8920</v>
      </c>
      <c r="H132" s="499">
        <v>95</v>
      </c>
    </row>
    <row r="133" spans="1:8" x14ac:dyDescent="0.2">
      <c r="A133" s="579">
        <v>149</v>
      </c>
      <c r="B133" s="496"/>
      <c r="C133" s="505">
        <f t="shared" si="5"/>
        <v>26.14</v>
      </c>
      <c r="D133" s="614"/>
      <c r="E133" s="499">
        <v>19400</v>
      </c>
      <c r="F133" s="498">
        <f t="shared" si="4"/>
        <v>12207</v>
      </c>
      <c r="G133" s="581">
        <f t="shared" si="3"/>
        <v>8906</v>
      </c>
      <c r="H133" s="499">
        <v>95</v>
      </c>
    </row>
    <row r="134" spans="1:8" x14ac:dyDescent="0.2">
      <c r="A134" s="579">
        <v>150</v>
      </c>
      <c r="B134" s="496"/>
      <c r="C134" s="505">
        <f t="shared" si="5"/>
        <v>26.18</v>
      </c>
      <c r="D134" s="614"/>
      <c r="E134" s="499">
        <v>19400</v>
      </c>
      <c r="F134" s="498">
        <f t="shared" si="4"/>
        <v>12189</v>
      </c>
      <c r="G134" s="581">
        <f t="shared" si="3"/>
        <v>8892</v>
      </c>
      <c r="H134" s="499">
        <v>95</v>
      </c>
    </row>
    <row r="135" spans="1:8" x14ac:dyDescent="0.2">
      <c r="A135" s="579">
        <v>151</v>
      </c>
      <c r="B135" s="496"/>
      <c r="C135" s="505">
        <f t="shared" si="5"/>
        <v>26.22</v>
      </c>
      <c r="D135" s="614"/>
      <c r="E135" s="499">
        <v>19400</v>
      </c>
      <c r="F135" s="498">
        <f t="shared" si="4"/>
        <v>12170</v>
      </c>
      <c r="G135" s="581">
        <f t="shared" si="3"/>
        <v>8879</v>
      </c>
      <c r="H135" s="499">
        <v>95</v>
      </c>
    </row>
    <row r="136" spans="1:8" x14ac:dyDescent="0.2">
      <c r="A136" s="579">
        <v>152</v>
      </c>
      <c r="B136" s="496"/>
      <c r="C136" s="505">
        <f t="shared" si="5"/>
        <v>26.26</v>
      </c>
      <c r="D136" s="614"/>
      <c r="E136" s="499">
        <v>19400</v>
      </c>
      <c r="F136" s="498">
        <f t="shared" si="4"/>
        <v>12152</v>
      </c>
      <c r="G136" s="581">
        <f t="shared" si="3"/>
        <v>8865</v>
      </c>
      <c r="H136" s="499">
        <v>95</v>
      </c>
    </row>
    <row r="137" spans="1:8" x14ac:dyDescent="0.2">
      <c r="A137" s="579">
        <v>153</v>
      </c>
      <c r="B137" s="496"/>
      <c r="C137" s="505">
        <f t="shared" si="5"/>
        <v>26.3</v>
      </c>
      <c r="D137" s="614"/>
      <c r="E137" s="499">
        <v>19400</v>
      </c>
      <c r="F137" s="498">
        <f t="shared" si="4"/>
        <v>12133</v>
      </c>
      <c r="G137" s="581">
        <f t="shared" si="3"/>
        <v>8852</v>
      </c>
      <c r="H137" s="499">
        <v>95</v>
      </c>
    </row>
    <row r="138" spans="1:8" x14ac:dyDescent="0.2">
      <c r="A138" s="579">
        <v>154</v>
      </c>
      <c r="B138" s="496"/>
      <c r="C138" s="505">
        <f t="shared" si="5"/>
        <v>26.33</v>
      </c>
      <c r="D138" s="614"/>
      <c r="E138" s="499">
        <v>19400</v>
      </c>
      <c r="F138" s="498">
        <f t="shared" si="4"/>
        <v>12120</v>
      </c>
      <c r="G138" s="581">
        <f t="shared" si="3"/>
        <v>8842</v>
      </c>
      <c r="H138" s="499">
        <v>95</v>
      </c>
    </row>
    <row r="139" spans="1:8" x14ac:dyDescent="0.2">
      <c r="A139" s="579">
        <v>155</v>
      </c>
      <c r="B139" s="496"/>
      <c r="C139" s="505">
        <f t="shared" si="5"/>
        <v>26.37</v>
      </c>
      <c r="D139" s="614"/>
      <c r="E139" s="499">
        <v>19400</v>
      </c>
      <c r="F139" s="498">
        <f t="shared" si="4"/>
        <v>12101</v>
      </c>
      <c r="G139" s="581">
        <f t="shared" si="3"/>
        <v>8828</v>
      </c>
      <c r="H139" s="499">
        <v>95</v>
      </c>
    </row>
    <row r="140" spans="1:8" x14ac:dyDescent="0.2">
      <c r="A140" s="579">
        <v>156</v>
      </c>
      <c r="B140" s="496"/>
      <c r="C140" s="505">
        <f t="shared" si="5"/>
        <v>26.41</v>
      </c>
      <c r="D140" s="614"/>
      <c r="E140" s="499">
        <v>19400</v>
      </c>
      <c r="F140" s="498">
        <f t="shared" si="4"/>
        <v>12083</v>
      </c>
      <c r="G140" s="581">
        <f t="shared" si="3"/>
        <v>8815</v>
      </c>
      <c r="H140" s="499">
        <v>95</v>
      </c>
    </row>
    <row r="141" spans="1:8" x14ac:dyDescent="0.2">
      <c r="A141" s="579">
        <v>157</v>
      </c>
      <c r="B141" s="496"/>
      <c r="C141" s="505">
        <f t="shared" si="5"/>
        <v>26.45</v>
      </c>
      <c r="D141" s="614"/>
      <c r="E141" s="499">
        <v>19400</v>
      </c>
      <c r="F141" s="498">
        <f t="shared" si="4"/>
        <v>12065</v>
      </c>
      <c r="G141" s="581">
        <f t="shared" ref="G141:G204" si="6">ROUND(12*(1/C141*E141),0)</f>
        <v>8802</v>
      </c>
      <c r="H141" s="499">
        <v>95</v>
      </c>
    </row>
    <row r="142" spans="1:8" x14ac:dyDescent="0.2">
      <c r="A142" s="579">
        <v>158</v>
      </c>
      <c r="B142" s="496"/>
      <c r="C142" s="505">
        <f t="shared" si="5"/>
        <v>26.48</v>
      </c>
      <c r="D142" s="614"/>
      <c r="E142" s="499">
        <v>19400</v>
      </c>
      <c r="F142" s="498">
        <f t="shared" ref="F142:F205" si="7">ROUND(12*1.36*(1/C142*E142)+H142,0)</f>
        <v>12051</v>
      </c>
      <c r="G142" s="581">
        <f t="shared" si="6"/>
        <v>8792</v>
      </c>
      <c r="H142" s="499">
        <v>95</v>
      </c>
    </row>
    <row r="143" spans="1:8" x14ac:dyDescent="0.2">
      <c r="A143" s="579">
        <v>159</v>
      </c>
      <c r="B143" s="496"/>
      <c r="C143" s="505">
        <f t="shared" ref="C143:C206" si="8">ROUND((10.899*LN(A143)+A143/200)*0.5-1.5,2)</f>
        <v>26.52</v>
      </c>
      <c r="D143" s="614"/>
      <c r="E143" s="499">
        <v>19400</v>
      </c>
      <c r="F143" s="498">
        <f t="shared" si="7"/>
        <v>12033</v>
      </c>
      <c r="G143" s="581">
        <f t="shared" si="6"/>
        <v>8778</v>
      </c>
      <c r="H143" s="499">
        <v>95</v>
      </c>
    </row>
    <row r="144" spans="1:8" x14ac:dyDescent="0.2">
      <c r="A144" s="579">
        <v>160</v>
      </c>
      <c r="B144" s="496"/>
      <c r="C144" s="505">
        <f t="shared" si="8"/>
        <v>26.56</v>
      </c>
      <c r="D144" s="614"/>
      <c r="E144" s="499">
        <v>19400</v>
      </c>
      <c r="F144" s="498">
        <f t="shared" si="7"/>
        <v>12015</v>
      </c>
      <c r="G144" s="581">
        <f t="shared" si="6"/>
        <v>8765</v>
      </c>
      <c r="H144" s="499">
        <v>95</v>
      </c>
    </row>
    <row r="145" spans="1:8" x14ac:dyDescent="0.2">
      <c r="A145" s="579">
        <v>161</v>
      </c>
      <c r="B145" s="496"/>
      <c r="C145" s="505">
        <f t="shared" si="8"/>
        <v>26.59</v>
      </c>
      <c r="D145" s="614"/>
      <c r="E145" s="499">
        <v>19400</v>
      </c>
      <c r="F145" s="498">
        <f t="shared" si="7"/>
        <v>12002</v>
      </c>
      <c r="G145" s="581">
        <f t="shared" si="6"/>
        <v>8755</v>
      </c>
      <c r="H145" s="499">
        <v>95</v>
      </c>
    </row>
    <row r="146" spans="1:8" x14ac:dyDescent="0.2">
      <c r="A146" s="579">
        <v>162</v>
      </c>
      <c r="B146" s="496"/>
      <c r="C146" s="505">
        <f t="shared" si="8"/>
        <v>26.63</v>
      </c>
      <c r="D146" s="614"/>
      <c r="E146" s="499">
        <v>19400</v>
      </c>
      <c r="F146" s="498">
        <f t="shared" si="7"/>
        <v>11984</v>
      </c>
      <c r="G146" s="581">
        <f t="shared" si="6"/>
        <v>8742</v>
      </c>
      <c r="H146" s="499">
        <v>95</v>
      </c>
    </row>
    <row r="147" spans="1:8" x14ac:dyDescent="0.2">
      <c r="A147" s="579">
        <v>163</v>
      </c>
      <c r="B147" s="496"/>
      <c r="C147" s="505">
        <f t="shared" si="8"/>
        <v>26.67</v>
      </c>
      <c r="D147" s="614"/>
      <c r="E147" s="499">
        <v>19400</v>
      </c>
      <c r="F147" s="498">
        <f t="shared" si="7"/>
        <v>11966</v>
      </c>
      <c r="G147" s="581">
        <f t="shared" si="6"/>
        <v>8729</v>
      </c>
      <c r="H147" s="499">
        <v>95</v>
      </c>
    </row>
    <row r="148" spans="1:8" x14ac:dyDescent="0.2">
      <c r="A148" s="579">
        <v>164</v>
      </c>
      <c r="B148" s="496"/>
      <c r="C148" s="505">
        <f t="shared" si="8"/>
        <v>26.7</v>
      </c>
      <c r="D148" s="614"/>
      <c r="E148" s="499">
        <v>19400</v>
      </c>
      <c r="F148" s="498">
        <f t="shared" si="7"/>
        <v>11953</v>
      </c>
      <c r="G148" s="581">
        <f t="shared" si="6"/>
        <v>8719</v>
      </c>
      <c r="H148" s="499">
        <v>95</v>
      </c>
    </row>
    <row r="149" spans="1:8" x14ac:dyDescent="0.2">
      <c r="A149" s="579">
        <v>165</v>
      </c>
      <c r="B149" s="496"/>
      <c r="C149" s="505">
        <f t="shared" si="8"/>
        <v>26.74</v>
      </c>
      <c r="D149" s="614"/>
      <c r="E149" s="499">
        <v>19400</v>
      </c>
      <c r="F149" s="498">
        <f t="shared" si="7"/>
        <v>11935</v>
      </c>
      <c r="G149" s="581">
        <f t="shared" si="6"/>
        <v>8706</v>
      </c>
      <c r="H149" s="499">
        <v>95</v>
      </c>
    </row>
    <row r="150" spans="1:8" x14ac:dyDescent="0.2">
      <c r="A150" s="579">
        <v>166</v>
      </c>
      <c r="B150" s="496"/>
      <c r="C150" s="505">
        <f t="shared" si="8"/>
        <v>26.77</v>
      </c>
      <c r="D150" s="614"/>
      <c r="E150" s="499">
        <v>19400</v>
      </c>
      <c r="F150" s="498">
        <f t="shared" si="7"/>
        <v>11922</v>
      </c>
      <c r="G150" s="581">
        <f t="shared" si="6"/>
        <v>8696</v>
      </c>
      <c r="H150" s="499">
        <v>95</v>
      </c>
    </row>
    <row r="151" spans="1:8" x14ac:dyDescent="0.2">
      <c r="A151" s="579">
        <v>167</v>
      </c>
      <c r="B151" s="496"/>
      <c r="C151" s="505">
        <f t="shared" si="8"/>
        <v>26.81</v>
      </c>
      <c r="D151" s="614"/>
      <c r="E151" s="499">
        <v>19400</v>
      </c>
      <c r="F151" s="498">
        <f t="shared" si="7"/>
        <v>11904</v>
      </c>
      <c r="G151" s="581">
        <f t="shared" si="6"/>
        <v>8683</v>
      </c>
      <c r="H151" s="499">
        <v>95</v>
      </c>
    </row>
    <row r="152" spans="1:8" x14ac:dyDescent="0.2">
      <c r="A152" s="579">
        <v>168</v>
      </c>
      <c r="B152" s="496"/>
      <c r="C152" s="505">
        <f t="shared" si="8"/>
        <v>26.84</v>
      </c>
      <c r="D152" s="614"/>
      <c r="E152" s="499">
        <v>19400</v>
      </c>
      <c r="F152" s="498">
        <f t="shared" si="7"/>
        <v>11891</v>
      </c>
      <c r="G152" s="581">
        <f t="shared" si="6"/>
        <v>8674</v>
      </c>
      <c r="H152" s="499">
        <v>95</v>
      </c>
    </row>
    <row r="153" spans="1:8" x14ac:dyDescent="0.2">
      <c r="A153" s="579">
        <v>169</v>
      </c>
      <c r="B153" s="496"/>
      <c r="C153" s="505">
        <f t="shared" si="8"/>
        <v>26.88</v>
      </c>
      <c r="D153" s="614"/>
      <c r="E153" s="499">
        <v>19400</v>
      </c>
      <c r="F153" s="498">
        <f t="shared" si="7"/>
        <v>11874</v>
      </c>
      <c r="G153" s="581">
        <f t="shared" si="6"/>
        <v>8661</v>
      </c>
      <c r="H153" s="499">
        <v>95</v>
      </c>
    </row>
    <row r="154" spans="1:8" x14ac:dyDescent="0.2">
      <c r="A154" s="579">
        <v>170</v>
      </c>
      <c r="B154" s="496"/>
      <c r="C154" s="505">
        <f t="shared" si="8"/>
        <v>26.91</v>
      </c>
      <c r="D154" s="614"/>
      <c r="E154" s="499">
        <v>19400</v>
      </c>
      <c r="F154" s="498">
        <f t="shared" si="7"/>
        <v>11860</v>
      </c>
      <c r="G154" s="581">
        <f t="shared" si="6"/>
        <v>8651</v>
      </c>
      <c r="H154" s="499">
        <v>95</v>
      </c>
    </row>
    <row r="155" spans="1:8" x14ac:dyDescent="0.2">
      <c r="A155" s="579">
        <v>171</v>
      </c>
      <c r="B155" s="496"/>
      <c r="C155" s="505">
        <f t="shared" si="8"/>
        <v>26.95</v>
      </c>
      <c r="D155" s="614"/>
      <c r="E155" s="499">
        <v>19400</v>
      </c>
      <c r="F155" s="498">
        <f t="shared" si="7"/>
        <v>11843</v>
      </c>
      <c r="G155" s="581">
        <f t="shared" si="6"/>
        <v>8638</v>
      </c>
      <c r="H155" s="499">
        <v>95</v>
      </c>
    </row>
    <row r="156" spans="1:8" x14ac:dyDescent="0.2">
      <c r="A156" s="579">
        <v>172</v>
      </c>
      <c r="B156" s="496"/>
      <c r="C156" s="505">
        <f t="shared" si="8"/>
        <v>26.98</v>
      </c>
      <c r="D156" s="614"/>
      <c r="E156" s="499">
        <v>19400</v>
      </c>
      <c r="F156" s="498">
        <f t="shared" si="7"/>
        <v>11830</v>
      </c>
      <c r="G156" s="581">
        <f t="shared" si="6"/>
        <v>8629</v>
      </c>
      <c r="H156" s="499">
        <v>95</v>
      </c>
    </row>
    <row r="157" spans="1:8" x14ac:dyDescent="0.2">
      <c r="A157" s="579">
        <v>173</v>
      </c>
      <c r="B157" s="496"/>
      <c r="C157" s="505">
        <f t="shared" si="8"/>
        <v>27.02</v>
      </c>
      <c r="D157" s="614"/>
      <c r="E157" s="499">
        <v>19400</v>
      </c>
      <c r="F157" s="498">
        <f t="shared" si="7"/>
        <v>11813</v>
      </c>
      <c r="G157" s="581">
        <f t="shared" si="6"/>
        <v>8616</v>
      </c>
      <c r="H157" s="499">
        <v>95</v>
      </c>
    </row>
    <row r="158" spans="1:8" x14ac:dyDescent="0.2">
      <c r="A158" s="579">
        <v>174</v>
      </c>
      <c r="B158" s="496"/>
      <c r="C158" s="505">
        <f t="shared" si="8"/>
        <v>27.05</v>
      </c>
      <c r="D158" s="614"/>
      <c r="E158" s="499">
        <v>19400</v>
      </c>
      <c r="F158" s="498">
        <f t="shared" si="7"/>
        <v>11800</v>
      </c>
      <c r="G158" s="581">
        <f t="shared" si="6"/>
        <v>8606</v>
      </c>
      <c r="H158" s="499">
        <v>95</v>
      </c>
    </row>
    <row r="159" spans="1:8" x14ac:dyDescent="0.2">
      <c r="A159" s="579">
        <v>175</v>
      </c>
      <c r="B159" s="496"/>
      <c r="C159" s="505">
        <f t="shared" si="8"/>
        <v>27.08</v>
      </c>
      <c r="D159" s="614"/>
      <c r="E159" s="499">
        <v>19400</v>
      </c>
      <c r="F159" s="498">
        <f t="shared" si="7"/>
        <v>11787</v>
      </c>
      <c r="G159" s="581">
        <f t="shared" si="6"/>
        <v>8597</v>
      </c>
      <c r="H159" s="499">
        <v>95</v>
      </c>
    </row>
    <row r="160" spans="1:8" x14ac:dyDescent="0.2">
      <c r="A160" s="579">
        <v>176</v>
      </c>
      <c r="B160" s="496"/>
      <c r="C160" s="505">
        <f t="shared" si="8"/>
        <v>27.12</v>
      </c>
      <c r="D160" s="614"/>
      <c r="E160" s="499">
        <v>19400</v>
      </c>
      <c r="F160" s="498">
        <f t="shared" si="7"/>
        <v>11769</v>
      </c>
      <c r="G160" s="581">
        <f t="shared" si="6"/>
        <v>8584</v>
      </c>
      <c r="H160" s="499">
        <v>95</v>
      </c>
    </row>
    <row r="161" spans="1:8" x14ac:dyDescent="0.2">
      <c r="A161" s="579">
        <v>177</v>
      </c>
      <c r="B161" s="496"/>
      <c r="C161" s="505">
        <f t="shared" si="8"/>
        <v>27.15</v>
      </c>
      <c r="D161" s="614"/>
      <c r="E161" s="499">
        <v>19400</v>
      </c>
      <c r="F161" s="498">
        <f t="shared" si="7"/>
        <v>11756</v>
      </c>
      <c r="G161" s="581">
        <f t="shared" si="6"/>
        <v>8575</v>
      </c>
      <c r="H161" s="499">
        <v>95</v>
      </c>
    </row>
    <row r="162" spans="1:8" x14ac:dyDescent="0.2">
      <c r="A162" s="579">
        <v>178</v>
      </c>
      <c r="B162" s="496"/>
      <c r="C162" s="505">
        <f t="shared" si="8"/>
        <v>27.18</v>
      </c>
      <c r="D162" s="614"/>
      <c r="E162" s="499">
        <v>19400</v>
      </c>
      <c r="F162" s="498">
        <f t="shared" si="7"/>
        <v>11744</v>
      </c>
      <c r="G162" s="581">
        <f t="shared" si="6"/>
        <v>8565</v>
      </c>
      <c r="H162" s="499">
        <v>95</v>
      </c>
    </row>
    <row r="163" spans="1:8" x14ac:dyDescent="0.2">
      <c r="A163" s="579">
        <v>179</v>
      </c>
      <c r="B163" s="496"/>
      <c r="C163" s="505">
        <f t="shared" si="8"/>
        <v>27.22</v>
      </c>
      <c r="D163" s="614"/>
      <c r="E163" s="499">
        <v>19400</v>
      </c>
      <c r="F163" s="498">
        <f t="shared" si="7"/>
        <v>11726</v>
      </c>
      <c r="G163" s="581">
        <f t="shared" si="6"/>
        <v>8553</v>
      </c>
      <c r="H163" s="499">
        <v>95</v>
      </c>
    </row>
    <row r="164" spans="1:8" x14ac:dyDescent="0.2">
      <c r="A164" s="579">
        <v>180</v>
      </c>
      <c r="B164" s="496"/>
      <c r="C164" s="505">
        <f t="shared" si="8"/>
        <v>27.25</v>
      </c>
      <c r="D164" s="614"/>
      <c r="E164" s="499">
        <v>19400</v>
      </c>
      <c r="F164" s="498">
        <f t="shared" si="7"/>
        <v>11714</v>
      </c>
      <c r="G164" s="581">
        <f t="shared" si="6"/>
        <v>8543</v>
      </c>
      <c r="H164" s="499">
        <v>95</v>
      </c>
    </row>
    <row r="165" spans="1:8" x14ac:dyDescent="0.2">
      <c r="A165" s="579">
        <v>181</v>
      </c>
      <c r="B165" s="496"/>
      <c r="C165" s="505">
        <f t="shared" si="8"/>
        <v>27.28</v>
      </c>
      <c r="D165" s="614"/>
      <c r="E165" s="499">
        <v>19400</v>
      </c>
      <c r="F165" s="498">
        <f t="shared" si="7"/>
        <v>11701</v>
      </c>
      <c r="G165" s="581">
        <f t="shared" si="6"/>
        <v>8534</v>
      </c>
      <c r="H165" s="499">
        <v>95</v>
      </c>
    </row>
    <row r="166" spans="1:8" x14ac:dyDescent="0.2">
      <c r="A166" s="579">
        <v>182</v>
      </c>
      <c r="B166" s="496"/>
      <c r="C166" s="505">
        <f t="shared" si="8"/>
        <v>27.31</v>
      </c>
      <c r="D166" s="614"/>
      <c r="E166" s="499">
        <v>19400</v>
      </c>
      <c r="F166" s="498">
        <f t="shared" si="7"/>
        <v>11688</v>
      </c>
      <c r="G166" s="581">
        <f t="shared" si="6"/>
        <v>8524</v>
      </c>
      <c r="H166" s="499">
        <v>95</v>
      </c>
    </row>
    <row r="167" spans="1:8" x14ac:dyDescent="0.2">
      <c r="A167" s="579">
        <v>183</v>
      </c>
      <c r="B167" s="496"/>
      <c r="C167" s="505">
        <f t="shared" si="8"/>
        <v>27.35</v>
      </c>
      <c r="D167" s="614"/>
      <c r="E167" s="499">
        <v>19400</v>
      </c>
      <c r="F167" s="498">
        <f t="shared" si="7"/>
        <v>11671</v>
      </c>
      <c r="G167" s="581">
        <f t="shared" si="6"/>
        <v>8512</v>
      </c>
      <c r="H167" s="499">
        <v>95</v>
      </c>
    </row>
    <row r="168" spans="1:8" x14ac:dyDescent="0.2">
      <c r="A168" s="579">
        <v>184</v>
      </c>
      <c r="B168" s="496"/>
      <c r="C168" s="505">
        <f t="shared" si="8"/>
        <v>27.38</v>
      </c>
      <c r="D168" s="614"/>
      <c r="E168" s="499">
        <v>19400</v>
      </c>
      <c r="F168" s="498">
        <f t="shared" si="7"/>
        <v>11658</v>
      </c>
      <c r="G168" s="581">
        <f t="shared" si="6"/>
        <v>8503</v>
      </c>
      <c r="H168" s="499">
        <v>95</v>
      </c>
    </row>
    <row r="169" spans="1:8" x14ac:dyDescent="0.2">
      <c r="A169" s="579">
        <v>185</v>
      </c>
      <c r="B169" s="496"/>
      <c r="C169" s="505">
        <f t="shared" si="8"/>
        <v>27.41</v>
      </c>
      <c r="D169" s="614"/>
      <c r="E169" s="499">
        <v>19400</v>
      </c>
      <c r="F169" s="498">
        <f t="shared" si="7"/>
        <v>11646</v>
      </c>
      <c r="G169" s="581">
        <f t="shared" si="6"/>
        <v>8493</v>
      </c>
      <c r="H169" s="499">
        <v>95</v>
      </c>
    </row>
    <row r="170" spans="1:8" x14ac:dyDescent="0.2">
      <c r="A170" s="579">
        <v>186</v>
      </c>
      <c r="B170" s="496"/>
      <c r="C170" s="505">
        <f t="shared" si="8"/>
        <v>27.44</v>
      </c>
      <c r="D170" s="614"/>
      <c r="E170" s="499">
        <v>19400</v>
      </c>
      <c r="F170" s="498">
        <f t="shared" si="7"/>
        <v>11633</v>
      </c>
      <c r="G170" s="581">
        <f t="shared" si="6"/>
        <v>8484</v>
      </c>
      <c r="H170" s="499">
        <v>95</v>
      </c>
    </row>
    <row r="171" spans="1:8" x14ac:dyDescent="0.2">
      <c r="A171" s="579">
        <v>187</v>
      </c>
      <c r="B171" s="496"/>
      <c r="C171" s="505">
        <f t="shared" si="8"/>
        <v>27.47</v>
      </c>
      <c r="D171" s="614"/>
      <c r="E171" s="499">
        <v>19400</v>
      </c>
      <c r="F171" s="498">
        <f t="shared" si="7"/>
        <v>11621</v>
      </c>
      <c r="G171" s="581">
        <f t="shared" si="6"/>
        <v>8475</v>
      </c>
      <c r="H171" s="499">
        <v>95</v>
      </c>
    </row>
    <row r="172" spans="1:8" x14ac:dyDescent="0.2">
      <c r="A172" s="579">
        <v>188</v>
      </c>
      <c r="B172" s="496"/>
      <c r="C172" s="505">
        <f t="shared" si="8"/>
        <v>27.51</v>
      </c>
      <c r="D172" s="614"/>
      <c r="E172" s="499">
        <v>19400</v>
      </c>
      <c r="F172" s="498">
        <f t="shared" si="7"/>
        <v>11604</v>
      </c>
      <c r="G172" s="581">
        <f t="shared" si="6"/>
        <v>8462</v>
      </c>
      <c r="H172" s="499">
        <v>95</v>
      </c>
    </row>
    <row r="173" spans="1:8" x14ac:dyDescent="0.2">
      <c r="A173" s="579">
        <v>189</v>
      </c>
      <c r="B173" s="496"/>
      <c r="C173" s="505">
        <f t="shared" si="8"/>
        <v>27.54</v>
      </c>
      <c r="D173" s="614"/>
      <c r="E173" s="499">
        <v>19400</v>
      </c>
      <c r="F173" s="498">
        <f t="shared" si="7"/>
        <v>11591</v>
      </c>
      <c r="G173" s="581">
        <f t="shared" si="6"/>
        <v>8453</v>
      </c>
      <c r="H173" s="499">
        <v>95</v>
      </c>
    </row>
    <row r="174" spans="1:8" x14ac:dyDescent="0.2">
      <c r="A174" s="579">
        <v>190</v>
      </c>
      <c r="B174" s="496"/>
      <c r="C174" s="505">
        <f t="shared" si="8"/>
        <v>27.57</v>
      </c>
      <c r="D174" s="614"/>
      <c r="E174" s="499">
        <v>19400</v>
      </c>
      <c r="F174" s="498">
        <f t="shared" si="7"/>
        <v>11579</v>
      </c>
      <c r="G174" s="581">
        <f t="shared" si="6"/>
        <v>8444</v>
      </c>
      <c r="H174" s="499">
        <v>95</v>
      </c>
    </row>
    <row r="175" spans="1:8" x14ac:dyDescent="0.2">
      <c r="A175" s="579">
        <v>191</v>
      </c>
      <c r="B175" s="496"/>
      <c r="C175" s="505">
        <f t="shared" si="8"/>
        <v>27.6</v>
      </c>
      <c r="D175" s="614"/>
      <c r="E175" s="499">
        <v>19400</v>
      </c>
      <c r="F175" s="498">
        <f t="shared" si="7"/>
        <v>11566</v>
      </c>
      <c r="G175" s="581">
        <f t="shared" si="6"/>
        <v>8435</v>
      </c>
      <c r="H175" s="499">
        <v>95</v>
      </c>
    </row>
    <row r="176" spans="1:8" x14ac:dyDescent="0.2">
      <c r="A176" s="579">
        <v>192</v>
      </c>
      <c r="B176" s="496"/>
      <c r="C176" s="505">
        <f t="shared" si="8"/>
        <v>27.63</v>
      </c>
      <c r="D176" s="614"/>
      <c r="E176" s="499">
        <v>19400</v>
      </c>
      <c r="F176" s="498">
        <f t="shared" si="7"/>
        <v>11554</v>
      </c>
      <c r="G176" s="581">
        <f t="shared" si="6"/>
        <v>8426</v>
      </c>
      <c r="H176" s="499">
        <v>95</v>
      </c>
    </row>
    <row r="177" spans="1:8" x14ac:dyDescent="0.2">
      <c r="A177" s="579">
        <v>193</v>
      </c>
      <c r="B177" s="496"/>
      <c r="C177" s="505">
        <f t="shared" si="8"/>
        <v>27.66</v>
      </c>
      <c r="D177" s="614"/>
      <c r="E177" s="499">
        <v>19400</v>
      </c>
      <c r="F177" s="498">
        <f t="shared" si="7"/>
        <v>11541</v>
      </c>
      <c r="G177" s="581">
        <f t="shared" si="6"/>
        <v>8416</v>
      </c>
      <c r="H177" s="499">
        <v>95</v>
      </c>
    </row>
    <row r="178" spans="1:8" x14ac:dyDescent="0.2">
      <c r="A178" s="579">
        <v>194</v>
      </c>
      <c r="B178" s="496"/>
      <c r="C178" s="505">
        <f t="shared" si="8"/>
        <v>27.69</v>
      </c>
      <c r="D178" s="614"/>
      <c r="E178" s="499">
        <v>19400</v>
      </c>
      <c r="F178" s="498">
        <f t="shared" si="7"/>
        <v>11529</v>
      </c>
      <c r="G178" s="581">
        <f t="shared" si="6"/>
        <v>8407</v>
      </c>
      <c r="H178" s="499">
        <v>95</v>
      </c>
    </row>
    <row r="179" spans="1:8" x14ac:dyDescent="0.2">
      <c r="A179" s="579">
        <v>195</v>
      </c>
      <c r="B179" s="496"/>
      <c r="C179" s="505">
        <f t="shared" si="8"/>
        <v>27.72</v>
      </c>
      <c r="D179" s="614"/>
      <c r="E179" s="499">
        <v>19400</v>
      </c>
      <c r="F179" s="498">
        <f t="shared" si="7"/>
        <v>11517</v>
      </c>
      <c r="G179" s="581">
        <f t="shared" si="6"/>
        <v>8398</v>
      </c>
      <c r="H179" s="499">
        <v>95</v>
      </c>
    </row>
    <row r="180" spans="1:8" x14ac:dyDescent="0.2">
      <c r="A180" s="579">
        <v>196</v>
      </c>
      <c r="B180" s="496"/>
      <c r="C180" s="505">
        <f t="shared" si="8"/>
        <v>27.75</v>
      </c>
      <c r="D180" s="614"/>
      <c r="E180" s="499">
        <v>19400</v>
      </c>
      <c r="F180" s="498">
        <f t="shared" si="7"/>
        <v>11504</v>
      </c>
      <c r="G180" s="581">
        <f t="shared" si="6"/>
        <v>8389</v>
      </c>
      <c r="H180" s="499">
        <v>95</v>
      </c>
    </row>
    <row r="181" spans="1:8" x14ac:dyDescent="0.2">
      <c r="A181" s="579">
        <v>197</v>
      </c>
      <c r="B181" s="496"/>
      <c r="C181" s="505">
        <f t="shared" si="8"/>
        <v>27.78</v>
      </c>
      <c r="D181" s="614"/>
      <c r="E181" s="499">
        <v>19400</v>
      </c>
      <c r="F181" s="498">
        <f t="shared" si="7"/>
        <v>11492</v>
      </c>
      <c r="G181" s="581">
        <f t="shared" si="6"/>
        <v>8380</v>
      </c>
      <c r="H181" s="499">
        <v>95</v>
      </c>
    </row>
    <row r="182" spans="1:8" x14ac:dyDescent="0.2">
      <c r="A182" s="579">
        <v>198</v>
      </c>
      <c r="B182" s="496"/>
      <c r="C182" s="505">
        <f t="shared" si="8"/>
        <v>27.81</v>
      </c>
      <c r="D182" s="614"/>
      <c r="E182" s="499">
        <v>19400</v>
      </c>
      <c r="F182" s="498">
        <f t="shared" si="7"/>
        <v>11480</v>
      </c>
      <c r="G182" s="581">
        <f t="shared" si="6"/>
        <v>8371</v>
      </c>
      <c r="H182" s="499">
        <v>95</v>
      </c>
    </row>
    <row r="183" spans="1:8" x14ac:dyDescent="0.2">
      <c r="A183" s="579">
        <v>199</v>
      </c>
      <c r="B183" s="496"/>
      <c r="C183" s="505">
        <f t="shared" si="8"/>
        <v>27.84</v>
      </c>
      <c r="D183" s="614"/>
      <c r="E183" s="499">
        <v>19400</v>
      </c>
      <c r="F183" s="498">
        <f t="shared" si="7"/>
        <v>11467</v>
      </c>
      <c r="G183" s="581">
        <f t="shared" si="6"/>
        <v>8362</v>
      </c>
      <c r="H183" s="499">
        <v>95</v>
      </c>
    </row>
    <row r="184" spans="1:8" x14ac:dyDescent="0.2">
      <c r="A184" s="579">
        <v>200</v>
      </c>
      <c r="B184" s="496"/>
      <c r="C184" s="505">
        <f t="shared" si="8"/>
        <v>27.87</v>
      </c>
      <c r="D184" s="614"/>
      <c r="E184" s="499">
        <v>19400</v>
      </c>
      <c r="F184" s="498">
        <f t="shared" si="7"/>
        <v>11455</v>
      </c>
      <c r="G184" s="581">
        <f t="shared" si="6"/>
        <v>8353</v>
      </c>
      <c r="H184" s="499">
        <v>95</v>
      </c>
    </row>
    <row r="185" spans="1:8" x14ac:dyDescent="0.2">
      <c r="A185" s="579">
        <v>201</v>
      </c>
      <c r="B185" s="496"/>
      <c r="C185" s="505">
        <f t="shared" si="8"/>
        <v>27.9</v>
      </c>
      <c r="D185" s="614"/>
      <c r="E185" s="499">
        <v>19400</v>
      </c>
      <c r="F185" s="498">
        <f t="shared" si="7"/>
        <v>11443</v>
      </c>
      <c r="G185" s="581">
        <f t="shared" si="6"/>
        <v>8344</v>
      </c>
      <c r="H185" s="499">
        <v>95</v>
      </c>
    </row>
    <row r="186" spans="1:8" x14ac:dyDescent="0.2">
      <c r="A186" s="579">
        <v>202</v>
      </c>
      <c r="B186" s="496"/>
      <c r="C186" s="505">
        <f t="shared" si="8"/>
        <v>27.93</v>
      </c>
      <c r="D186" s="614"/>
      <c r="E186" s="499">
        <v>19400</v>
      </c>
      <c r="F186" s="498">
        <f t="shared" si="7"/>
        <v>11431</v>
      </c>
      <c r="G186" s="581">
        <f t="shared" si="6"/>
        <v>8335</v>
      </c>
      <c r="H186" s="499">
        <v>95</v>
      </c>
    </row>
    <row r="187" spans="1:8" x14ac:dyDescent="0.2">
      <c r="A187" s="579">
        <v>203</v>
      </c>
      <c r="B187" s="496"/>
      <c r="C187" s="505">
        <f t="shared" si="8"/>
        <v>27.96</v>
      </c>
      <c r="D187" s="614"/>
      <c r="E187" s="499">
        <v>19400</v>
      </c>
      <c r="F187" s="498">
        <f t="shared" si="7"/>
        <v>11419</v>
      </c>
      <c r="G187" s="581">
        <f t="shared" si="6"/>
        <v>8326</v>
      </c>
      <c r="H187" s="499">
        <v>95</v>
      </c>
    </row>
    <row r="188" spans="1:8" x14ac:dyDescent="0.2">
      <c r="A188" s="579">
        <v>204</v>
      </c>
      <c r="B188" s="496"/>
      <c r="C188" s="505">
        <f t="shared" si="8"/>
        <v>27.99</v>
      </c>
      <c r="D188" s="614"/>
      <c r="E188" s="499">
        <v>19400</v>
      </c>
      <c r="F188" s="498">
        <f t="shared" si="7"/>
        <v>11406</v>
      </c>
      <c r="G188" s="581">
        <f t="shared" si="6"/>
        <v>8317</v>
      </c>
      <c r="H188" s="499">
        <v>95</v>
      </c>
    </row>
    <row r="189" spans="1:8" x14ac:dyDescent="0.2">
      <c r="A189" s="579">
        <v>205</v>
      </c>
      <c r="B189" s="496"/>
      <c r="C189" s="505">
        <f t="shared" si="8"/>
        <v>28.02</v>
      </c>
      <c r="D189" s="614"/>
      <c r="E189" s="499">
        <v>19400</v>
      </c>
      <c r="F189" s="498">
        <f t="shared" si="7"/>
        <v>11394</v>
      </c>
      <c r="G189" s="581">
        <f t="shared" si="6"/>
        <v>8308</v>
      </c>
      <c r="H189" s="499">
        <v>95</v>
      </c>
    </row>
    <row r="190" spans="1:8" x14ac:dyDescent="0.2">
      <c r="A190" s="579">
        <v>206</v>
      </c>
      <c r="B190" s="496"/>
      <c r="C190" s="505">
        <f t="shared" si="8"/>
        <v>28.05</v>
      </c>
      <c r="D190" s="614"/>
      <c r="E190" s="499">
        <v>19400</v>
      </c>
      <c r="F190" s="498">
        <f t="shared" si="7"/>
        <v>11382</v>
      </c>
      <c r="G190" s="581">
        <f t="shared" si="6"/>
        <v>8299</v>
      </c>
      <c r="H190" s="499">
        <v>95</v>
      </c>
    </row>
    <row r="191" spans="1:8" x14ac:dyDescent="0.2">
      <c r="A191" s="579">
        <v>207</v>
      </c>
      <c r="B191" s="496"/>
      <c r="C191" s="505">
        <f t="shared" si="8"/>
        <v>28.08</v>
      </c>
      <c r="D191" s="614"/>
      <c r="E191" s="499">
        <v>19400</v>
      </c>
      <c r="F191" s="498">
        <f t="shared" si="7"/>
        <v>11370</v>
      </c>
      <c r="G191" s="581">
        <f t="shared" si="6"/>
        <v>8291</v>
      </c>
      <c r="H191" s="499">
        <v>95</v>
      </c>
    </row>
    <row r="192" spans="1:8" x14ac:dyDescent="0.2">
      <c r="A192" s="579">
        <v>208</v>
      </c>
      <c r="B192" s="496"/>
      <c r="C192" s="505">
        <f t="shared" si="8"/>
        <v>28.11</v>
      </c>
      <c r="D192" s="614"/>
      <c r="E192" s="499">
        <v>19400</v>
      </c>
      <c r="F192" s="498">
        <f t="shared" si="7"/>
        <v>11358</v>
      </c>
      <c r="G192" s="581">
        <f t="shared" si="6"/>
        <v>8282</v>
      </c>
      <c r="H192" s="499">
        <v>95</v>
      </c>
    </row>
    <row r="193" spans="1:8" x14ac:dyDescent="0.2">
      <c r="A193" s="579">
        <v>209</v>
      </c>
      <c r="B193" s="496"/>
      <c r="C193" s="505">
        <f t="shared" si="8"/>
        <v>28.14</v>
      </c>
      <c r="D193" s="614"/>
      <c r="E193" s="499">
        <v>19400</v>
      </c>
      <c r="F193" s="498">
        <f t="shared" si="7"/>
        <v>11346</v>
      </c>
      <c r="G193" s="581">
        <f t="shared" si="6"/>
        <v>8273</v>
      </c>
      <c r="H193" s="499">
        <v>95</v>
      </c>
    </row>
    <row r="194" spans="1:8" x14ac:dyDescent="0.2">
      <c r="A194" s="579">
        <v>210</v>
      </c>
      <c r="B194" s="496"/>
      <c r="C194" s="505">
        <f t="shared" si="8"/>
        <v>28.16</v>
      </c>
      <c r="D194" s="614"/>
      <c r="E194" s="499">
        <v>19400</v>
      </c>
      <c r="F194" s="498">
        <f t="shared" si="7"/>
        <v>11338</v>
      </c>
      <c r="G194" s="581">
        <f t="shared" si="6"/>
        <v>8267</v>
      </c>
      <c r="H194" s="499">
        <v>95</v>
      </c>
    </row>
    <row r="195" spans="1:8" x14ac:dyDescent="0.2">
      <c r="A195" s="579">
        <v>211</v>
      </c>
      <c r="B195" s="496"/>
      <c r="C195" s="505">
        <f t="shared" si="8"/>
        <v>28.19</v>
      </c>
      <c r="D195" s="614"/>
      <c r="E195" s="499">
        <v>19400</v>
      </c>
      <c r="F195" s="498">
        <f t="shared" si="7"/>
        <v>11326</v>
      </c>
      <c r="G195" s="581">
        <f t="shared" si="6"/>
        <v>8258</v>
      </c>
      <c r="H195" s="499">
        <v>95</v>
      </c>
    </row>
    <row r="196" spans="1:8" x14ac:dyDescent="0.2">
      <c r="A196" s="579">
        <v>212</v>
      </c>
      <c r="B196" s="496"/>
      <c r="C196" s="505">
        <f t="shared" si="8"/>
        <v>28.22</v>
      </c>
      <c r="D196" s="614"/>
      <c r="E196" s="499">
        <v>19400</v>
      </c>
      <c r="F196" s="498">
        <f t="shared" si="7"/>
        <v>11314</v>
      </c>
      <c r="G196" s="581">
        <f t="shared" si="6"/>
        <v>8249</v>
      </c>
      <c r="H196" s="499">
        <v>95</v>
      </c>
    </row>
    <row r="197" spans="1:8" x14ac:dyDescent="0.2">
      <c r="A197" s="579">
        <v>213</v>
      </c>
      <c r="B197" s="496"/>
      <c r="C197" s="505">
        <f t="shared" si="8"/>
        <v>28.25</v>
      </c>
      <c r="D197" s="614"/>
      <c r="E197" s="499">
        <v>19400</v>
      </c>
      <c r="F197" s="498">
        <f t="shared" si="7"/>
        <v>11302</v>
      </c>
      <c r="G197" s="581">
        <f t="shared" si="6"/>
        <v>8241</v>
      </c>
      <c r="H197" s="499">
        <v>95</v>
      </c>
    </row>
    <row r="198" spans="1:8" x14ac:dyDescent="0.2">
      <c r="A198" s="579">
        <v>214</v>
      </c>
      <c r="B198" s="496"/>
      <c r="C198" s="505">
        <f t="shared" si="8"/>
        <v>28.28</v>
      </c>
      <c r="D198" s="614"/>
      <c r="E198" s="499">
        <v>19400</v>
      </c>
      <c r="F198" s="498">
        <f t="shared" si="7"/>
        <v>11290</v>
      </c>
      <c r="G198" s="581">
        <f t="shared" si="6"/>
        <v>8232</v>
      </c>
      <c r="H198" s="499">
        <v>95</v>
      </c>
    </row>
    <row r="199" spans="1:8" x14ac:dyDescent="0.2">
      <c r="A199" s="579">
        <v>215</v>
      </c>
      <c r="B199" s="496"/>
      <c r="C199" s="505">
        <f t="shared" si="8"/>
        <v>28.3</v>
      </c>
      <c r="D199" s="614"/>
      <c r="E199" s="499">
        <v>19400</v>
      </c>
      <c r="F199" s="498">
        <f t="shared" si="7"/>
        <v>11283</v>
      </c>
      <c r="G199" s="581">
        <f t="shared" si="6"/>
        <v>8226</v>
      </c>
      <c r="H199" s="499">
        <v>95</v>
      </c>
    </row>
    <row r="200" spans="1:8" x14ac:dyDescent="0.2">
      <c r="A200" s="579">
        <v>216</v>
      </c>
      <c r="B200" s="496"/>
      <c r="C200" s="505">
        <f t="shared" si="8"/>
        <v>28.33</v>
      </c>
      <c r="D200" s="614"/>
      <c r="E200" s="499">
        <v>19400</v>
      </c>
      <c r="F200" s="498">
        <f t="shared" si="7"/>
        <v>11271</v>
      </c>
      <c r="G200" s="581">
        <f t="shared" si="6"/>
        <v>8217</v>
      </c>
      <c r="H200" s="499">
        <v>95</v>
      </c>
    </row>
    <row r="201" spans="1:8" x14ac:dyDescent="0.2">
      <c r="A201" s="579">
        <v>217</v>
      </c>
      <c r="B201" s="496"/>
      <c r="C201" s="505">
        <f t="shared" si="8"/>
        <v>28.36</v>
      </c>
      <c r="D201" s="614"/>
      <c r="E201" s="499">
        <v>19400</v>
      </c>
      <c r="F201" s="498">
        <f t="shared" si="7"/>
        <v>11259</v>
      </c>
      <c r="G201" s="581">
        <f t="shared" si="6"/>
        <v>8209</v>
      </c>
      <c r="H201" s="499">
        <v>95</v>
      </c>
    </row>
    <row r="202" spans="1:8" x14ac:dyDescent="0.2">
      <c r="A202" s="579">
        <v>218</v>
      </c>
      <c r="B202" s="496"/>
      <c r="C202" s="505">
        <f t="shared" si="8"/>
        <v>28.39</v>
      </c>
      <c r="D202" s="614"/>
      <c r="E202" s="499">
        <v>19400</v>
      </c>
      <c r="F202" s="498">
        <f t="shared" si="7"/>
        <v>11247</v>
      </c>
      <c r="G202" s="581">
        <f t="shared" si="6"/>
        <v>8200</v>
      </c>
      <c r="H202" s="499">
        <v>95</v>
      </c>
    </row>
    <row r="203" spans="1:8" x14ac:dyDescent="0.2">
      <c r="A203" s="579">
        <v>219</v>
      </c>
      <c r="B203" s="496"/>
      <c r="C203" s="505">
        <f t="shared" si="8"/>
        <v>28.42</v>
      </c>
      <c r="D203" s="614"/>
      <c r="E203" s="499">
        <v>19400</v>
      </c>
      <c r="F203" s="498">
        <f t="shared" si="7"/>
        <v>11235</v>
      </c>
      <c r="G203" s="581">
        <f t="shared" si="6"/>
        <v>8191</v>
      </c>
      <c r="H203" s="499">
        <v>95</v>
      </c>
    </row>
    <row r="204" spans="1:8" x14ac:dyDescent="0.2">
      <c r="A204" s="579">
        <v>220</v>
      </c>
      <c r="B204" s="496"/>
      <c r="C204" s="505">
        <f t="shared" si="8"/>
        <v>28.44</v>
      </c>
      <c r="D204" s="614"/>
      <c r="E204" s="499">
        <v>19400</v>
      </c>
      <c r="F204" s="498">
        <f t="shared" si="7"/>
        <v>11227</v>
      </c>
      <c r="G204" s="581">
        <f t="shared" si="6"/>
        <v>8186</v>
      </c>
      <c r="H204" s="499">
        <v>95</v>
      </c>
    </row>
    <row r="205" spans="1:8" x14ac:dyDescent="0.2">
      <c r="A205" s="579">
        <v>221</v>
      </c>
      <c r="B205" s="496"/>
      <c r="C205" s="505">
        <f t="shared" si="8"/>
        <v>28.47</v>
      </c>
      <c r="D205" s="614"/>
      <c r="E205" s="499">
        <v>19400</v>
      </c>
      <c r="F205" s="498">
        <f t="shared" si="7"/>
        <v>11216</v>
      </c>
      <c r="G205" s="581">
        <f t="shared" ref="G205:G268" si="9">ROUND(12*(1/C205*E205),0)</f>
        <v>8177</v>
      </c>
      <c r="H205" s="499">
        <v>95</v>
      </c>
    </row>
    <row r="206" spans="1:8" x14ac:dyDescent="0.2">
      <c r="A206" s="579">
        <v>222</v>
      </c>
      <c r="B206" s="496"/>
      <c r="C206" s="505">
        <f t="shared" si="8"/>
        <v>28.5</v>
      </c>
      <c r="D206" s="614"/>
      <c r="E206" s="499">
        <v>19400</v>
      </c>
      <c r="F206" s="498">
        <f t="shared" ref="F206:F269" si="10">ROUND(12*1.36*(1/C206*E206)+H206,0)</f>
        <v>11204</v>
      </c>
      <c r="G206" s="581">
        <f t="shared" si="9"/>
        <v>8168</v>
      </c>
      <c r="H206" s="499">
        <v>95</v>
      </c>
    </row>
    <row r="207" spans="1:8" x14ac:dyDescent="0.2">
      <c r="A207" s="579">
        <v>223</v>
      </c>
      <c r="B207" s="496"/>
      <c r="C207" s="505">
        <f t="shared" ref="C207:C270" si="11">ROUND((10.899*LN(A207)+A207/200)*0.5-1.5,2)</f>
        <v>28.52</v>
      </c>
      <c r="D207" s="614"/>
      <c r="E207" s="499">
        <v>19400</v>
      </c>
      <c r="F207" s="498">
        <f t="shared" si="10"/>
        <v>11196</v>
      </c>
      <c r="G207" s="581">
        <f t="shared" si="9"/>
        <v>8163</v>
      </c>
      <c r="H207" s="499">
        <v>95</v>
      </c>
    </row>
    <row r="208" spans="1:8" x14ac:dyDescent="0.2">
      <c r="A208" s="579">
        <v>224</v>
      </c>
      <c r="B208" s="496"/>
      <c r="C208" s="505">
        <f t="shared" si="11"/>
        <v>28.55</v>
      </c>
      <c r="D208" s="614"/>
      <c r="E208" s="499">
        <v>19400</v>
      </c>
      <c r="F208" s="498">
        <f t="shared" si="10"/>
        <v>11185</v>
      </c>
      <c r="G208" s="581">
        <f t="shared" si="9"/>
        <v>8154</v>
      </c>
      <c r="H208" s="499">
        <v>95</v>
      </c>
    </row>
    <row r="209" spans="1:8" x14ac:dyDescent="0.2">
      <c r="A209" s="579">
        <v>225</v>
      </c>
      <c r="B209" s="496"/>
      <c r="C209" s="505">
        <f t="shared" si="11"/>
        <v>28.58</v>
      </c>
      <c r="D209" s="614"/>
      <c r="E209" s="499">
        <v>19400</v>
      </c>
      <c r="F209" s="498">
        <f t="shared" si="10"/>
        <v>11173</v>
      </c>
      <c r="G209" s="581">
        <f t="shared" si="9"/>
        <v>8146</v>
      </c>
      <c r="H209" s="499">
        <v>95</v>
      </c>
    </row>
    <row r="210" spans="1:8" x14ac:dyDescent="0.2">
      <c r="A210" s="579">
        <v>226</v>
      </c>
      <c r="B210" s="496"/>
      <c r="C210" s="505">
        <f t="shared" si="11"/>
        <v>28.6</v>
      </c>
      <c r="D210" s="614"/>
      <c r="E210" s="499">
        <v>19400</v>
      </c>
      <c r="F210" s="498">
        <f t="shared" si="10"/>
        <v>11165</v>
      </c>
      <c r="G210" s="581">
        <f t="shared" si="9"/>
        <v>8140</v>
      </c>
      <c r="H210" s="499">
        <v>95</v>
      </c>
    </row>
    <row r="211" spans="1:8" x14ac:dyDescent="0.2">
      <c r="A211" s="579">
        <v>227</v>
      </c>
      <c r="B211" s="496"/>
      <c r="C211" s="505">
        <f t="shared" si="11"/>
        <v>28.63</v>
      </c>
      <c r="D211" s="614"/>
      <c r="E211" s="499">
        <v>19400</v>
      </c>
      <c r="F211" s="498">
        <f t="shared" si="10"/>
        <v>11154</v>
      </c>
      <c r="G211" s="581">
        <f t="shared" si="9"/>
        <v>8131</v>
      </c>
      <c r="H211" s="499">
        <v>95</v>
      </c>
    </row>
    <row r="212" spans="1:8" x14ac:dyDescent="0.2">
      <c r="A212" s="579">
        <v>228</v>
      </c>
      <c r="B212" s="496"/>
      <c r="C212" s="505">
        <f t="shared" si="11"/>
        <v>28.66</v>
      </c>
      <c r="D212" s="614"/>
      <c r="E212" s="499">
        <v>19400</v>
      </c>
      <c r="F212" s="498">
        <f t="shared" si="10"/>
        <v>11142</v>
      </c>
      <c r="G212" s="581">
        <f t="shared" si="9"/>
        <v>8123</v>
      </c>
      <c r="H212" s="499">
        <v>95</v>
      </c>
    </row>
    <row r="213" spans="1:8" x14ac:dyDescent="0.2">
      <c r="A213" s="579">
        <v>229</v>
      </c>
      <c r="B213" s="496"/>
      <c r="C213" s="505">
        <f t="shared" si="11"/>
        <v>28.68</v>
      </c>
      <c r="D213" s="614"/>
      <c r="E213" s="499">
        <v>19400</v>
      </c>
      <c r="F213" s="498">
        <f t="shared" si="10"/>
        <v>11134</v>
      </c>
      <c r="G213" s="581">
        <f t="shared" si="9"/>
        <v>8117</v>
      </c>
      <c r="H213" s="499">
        <v>95</v>
      </c>
    </row>
    <row r="214" spans="1:8" x14ac:dyDescent="0.2">
      <c r="A214" s="579">
        <v>230</v>
      </c>
      <c r="B214" s="496"/>
      <c r="C214" s="505">
        <f t="shared" si="11"/>
        <v>28.71</v>
      </c>
      <c r="D214" s="614"/>
      <c r="E214" s="499">
        <v>19400</v>
      </c>
      <c r="F214" s="498">
        <f t="shared" si="10"/>
        <v>11123</v>
      </c>
      <c r="G214" s="581">
        <f t="shared" si="9"/>
        <v>8109</v>
      </c>
      <c r="H214" s="499">
        <v>95</v>
      </c>
    </row>
    <row r="215" spans="1:8" x14ac:dyDescent="0.2">
      <c r="A215" s="579">
        <v>231</v>
      </c>
      <c r="B215" s="496"/>
      <c r="C215" s="505">
        <f t="shared" si="11"/>
        <v>28.74</v>
      </c>
      <c r="D215" s="614"/>
      <c r="E215" s="499">
        <v>19400</v>
      </c>
      <c r="F215" s="498">
        <f t="shared" si="10"/>
        <v>11111</v>
      </c>
      <c r="G215" s="581">
        <f t="shared" si="9"/>
        <v>8100</v>
      </c>
      <c r="H215" s="499">
        <v>95</v>
      </c>
    </row>
    <row r="216" spans="1:8" x14ac:dyDescent="0.2">
      <c r="A216" s="579">
        <v>232</v>
      </c>
      <c r="B216" s="496"/>
      <c r="C216" s="505">
        <f t="shared" si="11"/>
        <v>28.76</v>
      </c>
      <c r="D216" s="614"/>
      <c r="E216" s="499">
        <v>19400</v>
      </c>
      <c r="F216" s="498">
        <f t="shared" si="10"/>
        <v>11104</v>
      </c>
      <c r="G216" s="581">
        <f t="shared" si="9"/>
        <v>8095</v>
      </c>
      <c r="H216" s="499">
        <v>95</v>
      </c>
    </row>
    <row r="217" spans="1:8" x14ac:dyDescent="0.2">
      <c r="A217" s="579">
        <v>233</v>
      </c>
      <c r="B217" s="496"/>
      <c r="C217" s="505">
        <f t="shared" si="11"/>
        <v>28.79</v>
      </c>
      <c r="D217" s="614"/>
      <c r="E217" s="499">
        <v>19400</v>
      </c>
      <c r="F217" s="498">
        <f t="shared" si="10"/>
        <v>11092</v>
      </c>
      <c r="G217" s="581">
        <f t="shared" si="9"/>
        <v>8086</v>
      </c>
      <c r="H217" s="499">
        <v>95</v>
      </c>
    </row>
    <row r="218" spans="1:8" x14ac:dyDescent="0.2">
      <c r="A218" s="579">
        <v>234</v>
      </c>
      <c r="B218" s="496"/>
      <c r="C218" s="505">
        <f t="shared" si="11"/>
        <v>28.81</v>
      </c>
      <c r="D218" s="614"/>
      <c r="E218" s="499">
        <v>19400</v>
      </c>
      <c r="F218" s="498">
        <f t="shared" si="10"/>
        <v>11085</v>
      </c>
      <c r="G218" s="581">
        <f t="shared" si="9"/>
        <v>8081</v>
      </c>
      <c r="H218" s="499">
        <v>95</v>
      </c>
    </row>
    <row r="219" spans="1:8" x14ac:dyDescent="0.2">
      <c r="A219" s="579">
        <v>235</v>
      </c>
      <c r="B219" s="496"/>
      <c r="C219" s="505">
        <f t="shared" si="11"/>
        <v>28.84</v>
      </c>
      <c r="D219" s="614"/>
      <c r="E219" s="499">
        <v>19400</v>
      </c>
      <c r="F219" s="498">
        <f t="shared" si="10"/>
        <v>11073</v>
      </c>
      <c r="G219" s="581">
        <f t="shared" si="9"/>
        <v>8072</v>
      </c>
      <c r="H219" s="499">
        <v>95</v>
      </c>
    </row>
    <row r="220" spans="1:8" x14ac:dyDescent="0.2">
      <c r="A220" s="579">
        <v>236</v>
      </c>
      <c r="B220" s="496"/>
      <c r="C220" s="505">
        <f t="shared" si="11"/>
        <v>28.87</v>
      </c>
      <c r="D220" s="614"/>
      <c r="E220" s="499">
        <v>19400</v>
      </c>
      <c r="F220" s="498">
        <f t="shared" si="10"/>
        <v>11062</v>
      </c>
      <c r="G220" s="581">
        <f t="shared" si="9"/>
        <v>8064</v>
      </c>
      <c r="H220" s="499">
        <v>95</v>
      </c>
    </row>
    <row r="221" spans="1:8" x14ac:dyDescent="0.2">
      <c r="A221" s="579">
        <v>237</v>
      </c>
      <c r="B221" s="496"/>
      <c r="C221" s="505">
        <f t="shared" si="11"/>
        <v>28.89</v>
      </c>
      <c r="D221" s="614"/>
      <c r="E221" s="499">
        <v>19400</v>
      </c>
      <c r="F221" s="498">
        <f t="shared" si="10"/>
        <v>11054</v>
      </c>
      <c r="G221" s="581">
        <f t="shared" si="9"/>
        <v>8058</v>
      </c>
      <c r="H221" s="499">
        <v>95</v>
      </c>
    </row>
    <row r="222" spans="1:8" x14ac:dyDescent="0.2">
      <c r="A222" s="579">
        <v>238</v>
      </c>
      <c r="B222" s="496"/>
      <c r="C222" s="505">
        <f t="shared" si="11"/>
        <v>28.92</v>
      </c>
      <c r="D222" s="614"/>
      <c r="E222" s="499">
        <v>19400</v>
      </c>
      <c r="F222" s="498">
        <f t="shared" si="10"/>
        <v>11043</v>
      </c>
      <c r="G222" s="581">
        <f t="shared" si="9"/>
        <v>8050</v>
      </c>
      <c r="H222" s="499">
        <v>95</v>
      </c>
    </row>
    <row r="223" spans="1:8" x14ac:dyDescent="0.2">
      <c r="A223" s="579">
        <v>239</v>
      </c>
      <c r="B223" s="496"/>
      <c r="C223" s="505">
        <f t="shared" si="11"/>
        <v>28.94</v>
      </c>
      <c r="D223" s="614"/>
      <c r="E223" s="499">
        <v>19400</v>
      </c>
      <c r="F223" s="498">
        <f t="shared" si="10"/>
        <v>11035</v>
      </c>
      <c r="G223" s="581">
        <f t="shared" si="9"/>
        <v>8044</v>
      </c>
      <c r="H223" s="499">
        <v>95</v>
      </c>
    </row>
    <row r="224" spans="1:8" x14ac:dyDescent="0.2">
      <c r="A224" s="579">
        <v>240</v>
      </c>
      <c r="B224" s="496"/>
      <c r="C224" s="505">
        <f t="shared" si="11"/>
        <v>28.97</v>
      </c>
      <c r="D224" s="614"/>
      <c r="E224" s="499">
        <v>19400</v>
      </c>
      <c r="F224" s="498">
        <f t="shared" si="10"/>
        <v>11024</v>
      </c>
      <c r="G224" s="581">
        <f t="shared" si="9"/>
        <v>8036</v>
      </c>
      <c r="H224" s="499">
        <v>95</v>
      </c>
    </row>
    <row r="225" spans="1:8" x14ac:dyDescent="0.2">
      <c r="A225" s="579">
        <v>241</v>
      </c>
      <c r="B225" s="496"/>
      <c r="C225" s="505">
        <f t="shared" si="11"/>
        <v>28.99</v>
      </c>
      <c r="D225" s="614"/>
      <c r="E225" s="499">
        <v>19400</v>
      </c>
      <c r="F225" s="498">
        <f t="shared" si="10"/>
        <v>11016</v>
      </c>
      <c r="G225" s="581">
        <f t="shared" si="9"/>
        <v>8030</v>
      </c>
      <c r="H225" s="499">
        <v>95</v>
      </c>
    </row>
    <row r="226" spans="1:8" x14ac:dyDescent="0.2">
      <c r="A226" s="579">
        <v>242</v>
      </c>
      <c r="B226" s="496"/>
      <c r="C226" s="505">
        <f t="shared" si="11"/>
        <v>29.02</v>
      </c>
      <c r="D226" s="614"/>
      <c r="E226" s="499">
        <v>19400</v>
      </c>
      <c r="F226" s="498">
        <f t="shared" si="10"/>
        <v>11005</v>
      </c>
      <c r="G226" s="581">
        <f t="shared" si="9"/>
        <v>8022</v>
      </c>
      <c r="H226" s="499">
        <v>95</v>
      </c>
    </row>
    <row r="227" spans="1:8" x14ac:dyDescent="0.2">
      <c r="A227" s="579">
        <v>243</v>
      </c>
      <c r="B227" s="496"/>
      <c r="C227" s="505">
        <f t="shared" si="11"/>
        <v>29.04</v>
      </c>
      <c r="D227" s="614"/>
      <c r="E227" s="499">
        <v>19400</v>
      </c>
      <c r="F227" s="498">
        <f t="shared" si="10"/>
        <v>10997</v>
      </c>
      <c r="G227" s="581">
        <f t="shared" si="9"/>
        <v>8017</v>
      </c>
      <c r="H227" s="499">
        <v>95</v>
      </c>
    </row>
    <row r="228" spans="1:8" x14ac:dyDescent="0.2">
      <c r="A228" s="579">
        <v>244</v>
      </c>
      <c r="B228" s="496"/>
      <c r="C228" s="505">
        <f t="shared" si="11"/>
        <v>29.07</v>
      </c>
      <c r="D228" s="614"/>
      <c r="E228" s="499">
        <v>19400</v>
      </c>
      <c r="F228" s="498">
        <f t="shared" si="10"/>
        <v>10986</v>
      </c>
      <c r="G228" s="581">
        <f t="shared" si="9"/>
        <v>8008</v>
      </c>
      <c r="H228" s="499">
        <v>95</v>
      </c>
    </row>
    <row r="229" spans="1:8" x14ac:dyDescent="0.2">
      <c r="A229" s="579">
        <v>245</v>
      </c>
      <c r="B229" s="496"/>
      <c r="C229" s="505">
        <f t="shared" si="11"/>
        <v>29.09</v>
      </c>
      <c r="D229" s="614"/>
      <c r="E229" s="499">
        <v>19400</v>
      </c>
      <c r="F229" s="498">
        <f t="shared" si="10"/>
        <v>10979</v>
      </c>
      <c r="G229" s="581">
        <f t="shared" si="9"/>
        <v>8003</v>
      </c>
      <c r="H229" s="499">
        <v>95</v>
      </c>
    </row>
    <row r="230" spans="1:8" x14ac:dyDescent="0.2">
      <c r="A230" s="579">
        <v>246</v>
      </c>
      <c r="B230" s="496"/>
      <c r="C230" s="505">
        <f t="shared" si="11"/>
        <v>29.12</v>
      </c>
      <c r="D230" s="614"/>
      <c r="E230" s="499">
        <v>19400</v>
      </c>
      <c r="F230" s="498">
        <f t="shared" si="10"/>
        <v>10968</v>
      </c>
      <c r="G230" s="581">
        <f t="shared" si="9"/>
        <v>7995</v>
      </c>
      <c r="H230" s="499">
        <v>95</v>
      </c>
    </row>
    <row r="231" spans="1:8" x14ac:dyDescent="0.2">
      <c r="A231" s="579">
        <v>247</v>
      </c>
      <c r="B231" s="496"/>
      <c r="C231" s="505">
        <f t="shared" si="11"/>
        <v>29.14</v>
      </c>
      <c r="D231" s="614"/>
      <c r="E231" s="499">
        <v>19400</v>
      </c>
      <c r="F231" s="498">
        <f t="shared" si="10"/>
        <v>10960</v>
      </c>
      <c r="G231" s="581">
        <f t="shared" si="9"/>
        <v>7989</v>
      </c>
      <c r="H231" s="499">
        <v>95</v>
      </c>
    </row>
    <row r="232" spans="1:8" x14ac:dyDescent="0.2">
      <c r="A232" s="579">
        <v>248</v>
      </c>
      <c r="B232" s="496"/>
      <c r="C232" s="505">
        <f t="shared" si="11"/>
        <v>29.17</v>
      </c>
      <c r="D232" s="614"/>
      <c r="E232" s="499">
        <v>19400</v>
      </c>
      <c r="F232" s="498">
        <f t="shared" si="10"/>
        <v>10949</v>
      </c>
      <c r="G232" s="581">
        <f t="shared" si="9"/>
        <v>7981</v>
      </c>
      <c r="H232" s="499">
        <v>95</v>
      </c>
    </row>
    <row r="233" spans="1:8" x14ac:dyDescent="0.2">
      <c r="A233" s="579">
        <v>249</v>
      </c>
      <c r="B233" s="496"/>
      <c r="C233" s="505">
        <f t="shared" si="11"/>
        <v>29.19</v>
      </c>
      <c r="D233" s="614"/>
      <c r="E233" s="499">
        <v>19400</v>
      </c>
      <c r="F233" s="498">
        <f t="shared" si="10"/>
        <v>10941</v>
      </c>
      <c r="G233" s="581">
        <f t="shared" si="9"/>
        <v>7975</v>
      </c>
      <c r="H233" s="499">
        <v>95</v>
      </c>
    </row>
    <row r="234" spans="1:8" x14ac:dyDescent="0.2">
      <c r="A234" s="579">
        <v>250</v>
      </c>
      <c r="B234" s="496"/>
      <c r="C234" s="505">
        <f t="shared" si="11"/>
        <v>29.21</v>
      </c>
      <c r="D234" s="614"/>
      <c r="E234" s="499">
        <v>19400</v>
      </c>
      <c r="F234" s="498">
        <f t="shared" si="10"/>
        <v>10934</v>
      </c>
      <c r="G234" s="581">
        <f t="shared" si="9"/>
        <v>7970</v>
      </c>
      <c r="H234" s="499">
        <v>95</v>
      </c>
    </row>
    <row r="235" spans="1:8" x14ac:dyDescent="0.2">
      <c r="A235" s="579">
        <v>251</v>
      </c>
      <c r="B235" s="496"/>
      <c r="C235" s="505">
        <f t="shared" si="11"/>
        <v>29.24</v>
      </c>
      <c r="D235" s="614"/>
      <c r="E235" s="499">
        <v>19400</v>
      </c>
      <c r="F235" s="498">
        <f t="shared" si="10"/>
        <v>10923</v>
      </c>
      <c r="G235" s="581">
        <f t="shared" si="9"/>
        <v>7962</v>
      </c>
      <c r="H235" s="499">
        <v>95</v>
      </c>
    </row>
    <row r="236" spans="1:8" x14ac:dyDescent="0.2">
      <c r="A236" s="579">
        <v>252</v>
      </c>
      <c r="B236" s="496"/>
      <c r="C236" s="505">
        <f t="shared" si="11"/>
        <v>29.26</v>
      </c>
      <c r="D236" s="614"/>
      <c r="E236" s="499">
        <v>19400</v>
      </c>
      <c r="F236" s="498">
        <f t="shared" si="10"/>
        <v>10916</v>
      </c>
      <c r="G236" s="581">
        <f t="shared" si="9"/>
        <v>7956</v>
      </c>
      <c r="H236" s="499">
        <v>95</v>
      </c>
    </row>
    <row r="237" spans="1:8" x14ac:dyDescent="0.2">
      <c r="A237" s="579">
        <v>253</v>
      </c>
      <c r="B237" s="496"/>
      <c r="C237" s="505">
        <f t="shared" si="11"/>
        <v>29.29</v>
      </c>
      <c r="D237" s="614"/>
      <c r="E237" s="499">
        <v>19400</v>
      </c>
      <c r="F237" s="498">
        <f t="shared" si="10"/>
        <v>10904</v>
      </c>
      <c r="G237" s="581">
        <f t="shared" si="9"/>
        <v>7948</v>
      </c>
      <c r="H237" s="499">
        <v>95</v>
      </c>
    </row>
    <row r="238" spans="1:8" x14ac:dyDescent="0.2">
      <c r="A238" s="579">
        <v>254</v>
      </c>
      <c r="B238" s="496"/>
      <c r="C238" s="505">
        <f t="shared" si="11"/>
        <v>29.31</v>
      </c>
      <c r="D238" s="614"/>
      <c r="E238" s="499">
        <v>19400</v>
      </c>
      <c r="F238" s="498">
        <f t="shared" si="10"/>
        <v>10897</v>
      </c>
      <c r="G238" s="581">
        <f t="shared" si="9"/>
        <v>7943</v>
      </c>
      <c r="H238" s="499">
        <v>95</v>
      </c>
    </row>
    <row r="239" spans="1:8" x14ac:dyDescent="0.2">
      <c r="A239" s="579">
        <v>255</v>
      </c>
      <c r="B239" s="496"/>
      <c r="C239" s="505">
        <f t="shared" si="11"/>
        <v>29.33</v>
      </c>
      <c r="D239" s="614"/>
      <c r="E239" s="499">
        <v>19400</v>
      </c>
      <c r="F239" s="498">
        <f t="shared" si="10"/>
        <v>10890</v>
      </c>
      <c r="G239" s="581">
        <f t="shared" si="9"/>
        <v>7937</v>
      </c>
      <c r="H239" s="499">
        <v>95</v>
      </c>
    </row>
    <row r="240" spans="1:8" x14ac:dyDescent="0.2">
      <c r="A240" s="579">
        <v>256</v>
      </c>
      <c r="B240" s="496"/>
      <c r="C240" s="505">
        <f t="shared" si="11"/>
        <v>29.36</v>
      </c>
      <c r="D240" s="614"/>
      <c r="E240" s="499">
        <v>19400</v>
      </c>
      <c r="F240" s="498">
        <f t="shared" si="10"/>
        <v>10879</v>
      </c>
      <c r="G240" s="581">
        <f t="shared" si="9"/>
        <v>7929</v>
      </c>
      <c r="H240" s="499">
        <v>95</v>
      </c>
    </row>
    <row r="241" spans="1:8" x14ac:dyDescent="0.2">
      <c r="A241" s="579">
        <v>257</v>
      </c>
      <c r="B241" s="496"/>
      <c r="C241" s="505">
        <f t="shared" si="11"/>
        <v>29.38</v>
      </c>
      <c r="D241" s="614"/>
      <c r="E241" s="499">
        <v>19400</v>
      </c>
      <c r="F241" s="498">
        <f t="shared" si="10"/>
        <v>10871</v>
      </c>
      <c r="G241" s="581">
        <f t="shared" si="9"/>
        <v>7924</v>
      </c>
      <c r="H241" s="499">
        <v>95</v>
      </c>
    </row>
    <row r="242" spans="1:8" x14ac:dyDescent="0.2">
      <c r="A242" s="579">
        <v>258</v>
      </c>
      <c r="B242" s="496"/>
      <c r="C242" s="505">
        <f t="shared" si="11"/>
        <v>29.41</v>
      </c>
      <c r="D242" s="614"/>
      <c r="E242" s="499">
        <v>19400</v>
      </c>
      <c r="F242" s="498">
        <f t="shared" si="10"/>
        <v>10860</v>
      </c>
      <c r="G242" s="581">
        <f t="shared" si="9"/>
        <v>7916</v>
      </c>
      <c r="H242" s="499">
        <v>95</v>
      </c>
    </row>
    <row r="243" spans="1:8" x14ac:dyDescent="0.2">
      <c r="A243" s="579">
        <v>259</v>
      </c>
      <c r="B243" s="496"/>
      <c r="C243" s="505">
        <f t="shared" si="11"/>
        <v>29.43</v>
      </c>
      <c r="D243" s="614"/>
      <c r="E243" s="499">
        <v>19400</v>
      </c>
      <c r="F243" s="498">
        <f t="shared" si="10"/>
        <v>10853</v>
      </c>
      <c r="G243" s="581">
        <f t="shared" si="9"/>
        <v>7910</v>
      </c>
      <c r="H243" s="499">
        <v>95</v>
      </c>
    </row>
    <row r="244" spans="1:8" x14ac:dyDescent="0.2">
      <c r="A244" s="579">
        <v>260</v>
      </c>
      <c r="B244" s="496"/>
      <c r="C244" s="505">
        <f t="shared" si="11"/>
        <v>29.45</v>
      </c>
      <c r="D244" s="614"/>
      <c r="E244" s="499">
        <v>19400</v>
      </c>
      <c r="F244" s="498">
        <f t="shared" si="10"/>
        <v>10846</v>
      </c>
      <c r="G244" s="581">
        <f t="shared" si="9"/>
        <v>7905</v>
      </c>
      <c r="H244" s="499">
        <v>95</v>
      </c>
    </row>
    <row r="245" spans="1:8" x14ac:dyDescent="0.2">
      <c r="A245" s="579">
        <v>261</v>
      </c>
      <c r="B245" s="496"/>
      <c r="C245" s="505">
        <f t="shared" si="11"/>
        <v>29.48</v>
      </c>
      <c r="D245" s="614"/>
      <c r="E245" s="499">
        <v>19400</v>
      </c>
      <c r="F245" s="498">
        <f t="shared" si="10"/>
        <v>10835</v>
      </c>
      <c r="G245" s="581">
        <f t="shared" si="9"/>
        <v>7897</v>
      </c>
      <c r="H245" s="499">
        <v>95</v>
      </c>
    </row>
    <row r="246" spans="1:8" x14ac:dyDescent="0.2">
      <c r="A246" s="579">
        <v>262</v>
      </c>
      <c r="B246" s="496"/>
      <c r="C246" s="505">
        <f t="shared" si="11"/>
        <v>29.5</v>
      </c>
      <c r="D246" s="614"/>
      <c r="E246" s="499">
        <v>19400</v>
      </c>
      <c r="F246" s="498">
        <f t="shared" si="10"/>
        <v>10827</v>
      </c>
      <c r="G246" s="581">
        <f t="shared" si="9"/>
        <v>7892</v>
      </c>
      <c r="H246" s="499">
        <v>95</v>
      </c>
    </row>
    <row r="247" spans="1:8" x14ac:dyDescent="0.2">
      <c r="A247" s="579">
        <v>263</v>
      </c>
      <c r="B247" s="496"/>
      <c r="C247" s="505">
        <f t="shared" si="11"/>
        <v>29.52</v>
      </c>
      <c r="D247" s="614"/>
      <c r="E247" s="499">
        <v>19400</v>
      </c>
      <c r="F247" s="498">
        <f t="shared" si="10"/>
        <v>10820</v>
      </c>
      <c r="G247" s="581">
        <f t="shared" si="9"/>
        <v>7886</v>
      </c>
      <c r="H247" s="499">
        <v>95</v>
      </c>
    </row>
    <row r="248" spans="1:8" x14ac:dyDescent="0.2">
      <c r="A248" s="579">
        <v>264</v>
      </c>
      <c r="B248" s="496"/>
      <c r="C248" s="505">
        <f t="shared" si="11"/>
        <v>29.55</v>
      </c>
      <c r="D248" s="614"/>
      <c r="E248" s="499">
        <v>19400</v>
      </c>
      <c r="F248" s="498">
        <f t="shared" si="10"/>
        <v>10809</v>
      </c>
      <c r="G248" s="581">
        <f t="shared" si="9"/>
        <v>7878</v>
      </c>
      <c r="H248" s="499">
        <v>95</v>
      </c>
    </row>
    <row r="249" spans="1:8" x14ac:dyDescent="0.2">
      <c r="A249" s="579">
        <v>265</v>
      </c>
      <c r="B249" s="496"/>
      <c r="C249" s="505">
        <f t="shared" si="11"/>
        <v>29.57</v>
      </c>
      <c r="D249" s="614"/>
      <c r="E249" s="499">
        <v>19400</v>
      </c>
      <c r="F249" s="498">
        <f t="shared" si="10"/>
        <v>10802</v>
      </c>
      <c r="G249" s="581">
        <f t="shared" si="9"/>
        <v>7873</v>
      </c>
      <c r="H249" s="499">
        <v>95</v>
      </c>
    </row>
    <row r="250" spans="1:8" x14ac:dyDescent="0.2">
      <c r="A250" s="579">
        <v>266</v>
      </c>
      <c r="B250" s="496"/>
      <c r="C250" s="505">
        <f t="shared" si="11"/>
        <v>29.59</v>
      </c>
      <c r="D250" s="614"/>
      <c r="E250" s="499">
        <v>19400</v>
      </c>
      <c r="F250" s="498">
        <f t="shared" si="10"/>
        <v>10795</v>
      </c>
      <c r="G250" s="581">
        <f t="shared" si="9"/>
        <v>7868</v>
      </c>
      <c r="H250" s="499">
        <v>95</v>
      </c>
    </row>
    <row r="251" spans="1:8" x14ac:dyDescent="0.2">
      <c r="A251" s="579">
        <v>267</v>
      </c>
      <c r="B251" s="496"/>
      <c r="C251" s="505">
        <f t="shared" si="11"/>
        <v>29.62</v>
      </c>
      <c r="D251" s="614"/>
      <c r="E251" s="499">
        <v>19400</v>
      </c>
      <c r="F251" s="498">
        <f t="shared" si="10"/>
        <v>10784</v>
      </c>
      <c r="G251" s="581">
        <f t="shared" si="9"/>
        <v>7860</v>
      </c>
      <c r="H251" s="499">
        <v>95</v>
      </c>
    </row>
    <row r="252" spans="1:8" x14ac:dyDescent="0.2">
      <c r="A252" s="579">
        <v>268</v>
      </c>
      <c r="B252" s="496"/>
      <c r="C252" s="505">
        <f t="shared" si="11"/>
        <v>29.64</v>
      </c>
      <c r="D252" s="614"/>
      <c r="E252" s="499">
        <v>19400</v>
      </c>
      <c r="F252" s="498">
        <f t="shared" si="10"/>
        <v>10777</v>
      </c>
      <c r="G252" s="581">
        <f t="shared" si="9"/>
        <v>7854</v>
      </c>
      <c r="H252" s="499">
        <v>95</v>
      </c>
    </row>
    <row r="253" spans="1:8" x14ac:dyDescent="0.2">
      <c r="A253" s="579">
        <v>269</v>
      </c>
      <c r="B253" s="496"/>
      <c r="C253" s="505">
        <f t="shared" si="11"/>
        <v>29.66</v>
      </c>
      <c r="D253" s="614"/>
      <c r="E253" s="499">
        <v>19400</v>
      </c>
      <c r="F253" s="498">
        <f t="shared" si="10"/>
        <v>10770</v>
      </c>
      <c r="G253" s="581">
        <f t="shared" si="9"/>
        <v>7849</v>
      </c>
      <c r="H253" s="499">
        <v>95</v>
      </c>
    </row>
    <row r="254" spans="1:8" x14ac:dyDescent="0.2">
      <c r="A254" s="579">
        <v>270</v>
      </c>
      <c r="B254" s="496"/>
      <c r="C254" s="505">
        <f t="shared" si="11"/>
        <v>29.68</v>
      </c>
      <c r="D254" s="614"/>
      <c r="E254" s="499">
        <v>19400</v>
      </c>
      <c r="F254" s="498">
        <f t="shared" si="10"/>
        <v>10762</v>
      </c>
      <c r="G254" s="581">
        <f t="shared" si="9"/>
        <v>7844</v>
      </c>
      <c r="H254" s="499">
        <v>95</v>
      </c>
    </row>
    <row r="255" spans="1:8" x14ac:dyDescent="0.2">
      <c r="A255" s="579">
        <v>271</v>
      </c>
      <c r="B255" s="496"/>
      <c r="C255" s="505">
        <f t="shared" si="11"/>
        <v>29.71</v>
      </c>
      <c r="D255" s="614"/>
      <c r="E255" s="499">
        <v>19400</v>
      </c>
      <c r="F255" s="498">
        <f t="shared" si="10"/>
        <v>10752</v>
      </c>
      <c r="G255" s="581">
        <f t="shared" si="9"/>
        <v>7836</v>
      </c>
      <c r="H255" s="499">
        <v>95</v>
      </c>
    </row>
    <row r="256" spans="1:8" x14ac:dyDescent="0.2">
      <c r="A256" s="579">
        <v>272</v>
      </c>
      <c r="B256" s="496"/>
      <c r="C256" s="505">
        <f t="shared" si="11"/>
        <v>29.73</v>
      </c>
      <c r="D256" s="614"/>
      <c r="E256" s="499">
        <v>19400</v>
      </c>
      <c r="F256" s="498">
        <f t="shared" si="10"/>
        <v>10744</v>
      </c>
      <c r="G256" s="581">
        <f t="shared" si="9"/>
        <v>7830</v>
      </c>
      <c r="H256" s="499">
        <v>95</v>
      </c>
    </row>
    <row r="257" spans="1:8" x14ac:dyDescent="0.2">
      <c r="A257" s="579">
        <v>273</v>
      </c>
      <c r="B257" s="496"/>
      <c r="C257" s="505">
        <f t="shared" si="11"/>
        <v>29.75</v>
      </c>
      <c r="D257" s="614"/>
      <c r="E257" s="499">
        <v>19400</v>
      </c>
      <c r="F257" s="498">
        <f t="shared" si="10"/>
        <v>10737</v>
      </c>
      <c r="G257" s="581">
        <f t="shared" si="9"/>
        <v>7825</v>
      </c>
      <c r="H257" s="499">
        <v>95</v>
      </c>
    </row>
    <row r="258" spans="1:8" x14ac:dyDescent="0.2">
      <c r="A258" s="579">
        <v>274</v>
      </c>
      <c r="B258" s="496"/>
      <c r="C258" s="505">
        <f t="shared" si="11"/>
        <v>29.77</v>
      </c>
      <c r="D258" s="614"/>
      <c r="E258" s="499">
        <v>19400</v>
      </c>
      <c r="F258" s="498">
        <f t="shared" si="10"/>
        <v>10730</v>
      </c>
      <c r="G258" s="581">
        <f t="shared" si="9"/>
        <v>7820</v>
      </c>
      <c r="H258" s="499">
        <v>95</v>
      </c>
    </row>
    <row r="259" spans="1:8" x14ac:dyDescent="0.2">
      <c r="A259" s="579">
        <v>275</v>
      </c>
      <c r="B259" s="496"/>
      <c r="C259" s="505">
        <f t="shared" si="11"/>
        <v>29.8</v>
      </c>
      <c r="D259" s="614"/>
      <c r="E259" s="499">
        <v>19400</v>
      </c>
      <c r="F259" s="498">
        <f t="shared" si="10"/>
        <v>10719</v>
      </c>
      <c r="G259" s="581">
        <f t="shared" si="9"/>
        <v>7812</v>
      </c>
      <c r="H259" s="499">
        <v>95</v>
      </c>
    </row>
    <row r="260" spans="1:8" x14ac:dyDescent="0.2">
      <c r="A260" s="579">
        <v>276</v>
      </c>
      <c r="B260" s="496"/>
      <c r="C260" s="505">
        <f t="shared" si="11"/>
        <v>29.82</v>
      </c>
      <c r="D260" s="614"/>
      <c r="E260" s="499">
        <v>19400</v>
      </c>
      <c r="F260" s="498">
        <f t="shared" si="10"/>
        <v>10712</v>
      </c>
      <c r="G260" s="581">
        <f t="shared" si="9"/>
        <v>7807</v>
      </c>
      <c r="H260" s="499">
        <v>95</v>
      </c>
    </row>
    <row r="261" spans="1:8" x14ac:dyDescent="0.2">
      <c r="A261" s="579">
        <v>277</v>
      </c>
      <c r="B261" s="496"/>
      <c r="C261" s="505">
        <f t="shared" si="11"/>
        <v>29.84</v>
      </c>
      <c r="D261" s="614"/>
      <c r="E261" s="499">
        <v>19400</v>
      </c>
      <c r="F261" s="498">
        <f t="shared" si="10"/>
        <v>10705</v>
      </c>
      <c r="G261" s="581">
        <f t="shared" si="9"/>
        <v>7802</v>
      </c>
      <c r="H261" s="499">
        <v>95</v>
      </c>
    </row>
    <row r="262" spans="1:8" x14ac:dyDescent="0.2">
      <c r="A262" s="579">
        <v>278</v>
      </c>
      <c r="B262" s="496"/>
      <c r="C262" s="505">
        <f t="shared" si="11"/>
        <v>29.86</v>
      </c>
      <c r="D262" s="614"/>
      <c r="E262" s="499">
        <v>19400</v>
      </c>
      <c r="F262" s="498">
        <f t="shared" si="10"/>
        <v>10698</v>
      </c>
      <c r="G262" s="581">
        <f t="shared" si="9"/>
        <v>7796</v>
      </c>
      <c r="H262" s="499">
        <v>95</v>
      </c>
    </row>
    <row r="263" spans="1:8" x14ac:dyDescent="0.2">
      <c r="A263" s="579">
        <v>279</v>
      </c>
      <c r="B263" s="496"/>
      <c r="C263" s="505">
        <f t="shared" si="11"/>
        <v>29.88</v>
      </c>
      <c r="D263" s="614"/>
      <c r="E263" s="499">
        <v>19400</v>
      </c>
      <c r="F263" s="498">
        <f t="shared" si="10"/>
        <v>10691</v>
      </c>
      <c r="G263" s="581">
        <f t="shared" si="9"/>
        <v>7791</v>
      </c>
      <c r="H263" s="499">
        <v>95</v>
      </c>
    </row>
    <row r="264" spans="1:8" x14ac:dyDescent="0.2">
      <c r="A264" s="579">
        <v>280</v>
      </c>
      <c r="B264" s="496"/>
      <c r="C264" s="505">
        <f t="shared" si="11"/>
        <v>29.91</v>
      </c>
      <c r="D264" s="614"/>
      <c r="E264" s="499">
        <v>19400</v>
      </c>
      <c r="F264" s="498">
        <f t="shared" si="10"/>
        <v>10680</v>
      </c>
      <c r="G264" s="581">
        <f t="shared" si="9"/>
        <v>7783</v>
      </c>
      <c r="H264" s="499">
        <v>95</v>
      </c>
    </row>
    <row r="265" spans="1:8" x14ac:dyDescent="0.2">
      <c r="A265" s="579">
        <v>281</v>
      </c>
      <c r="B265" s="496"/>
      <c r="C265" s="505">
        <f t="shared" si="11"/>
        <v>29.93</v>
      </c>
      <c r="D265" s="614"/>
      <c r="E265" s="499">
        <v>19400</v>
      </c>
      <c r="F265" s="498">
        <f t="shared" si="10"/>
        <v>10673</v>
      </c>
      <c r="G265" s="581">
        <f t="shared" si="9"/>
        <v>7778</v>
      </c>
      <c r="H265" s="499">
        <v>95</v>
      </c>
    </row>
    <row r="266" spans="1:8" x14ac:dyDescent="0.2">
      <c r="A266" s="579">
        <v>282</v>
      </c>
      <c r="B266" s="496"/>
      <c r="C266" s="505">
        <f t="shared" si="11"/>
        <v>29.95</v>
      </c>
      <c r="D266" s="614"/>
      <c r="E266" s="499">
        <v>19400</v>
      </c>
      <c r="F266" s="498">
        <f t="shared" si="10"/>
        <v>10666</v>
      </c>
      <c r="G266" s="581">
        <f t="shared" si="9"/>
        <v>7773</v>
      </c>
      <c r="H266" s="499">
        <v>95</v>
      </c>
    </row>
    <row r="267" spans="1:8" x14ac:dyDescent="0.2">
      <c r="A267" s="579">
        <v>283</v>
      </c>
      <c r="B267" s="496"/>
      <c r="C267" s="505">
        <f t="shared" si="11"/>
        <v>29.97</v>
      </c>
      <c r="D267" s="614"/>
      <c r="E267" s="499">
        <v>19400</v>
      </c>
      <c r="F267" s="498">
        <f t="shared" si="10"/>
        <v>10659</v>
      </c>
      <c r="G267" s="581">
        <f t="shared" si="9"/>
        <v>7768</v>
      </c>
      <c r="H267" s="499">
        <v>95</v>
      </c>
    </row>
    <row r="268" spans="1:8" x14ac:dyDescent="0.2">
      <c r="A268" s="579">
        <v>284</v>
      </c>
      <c r="B268" s="496"/>
      <c r="C268" s="505">
        <f t="shared" si="11"/>
        <v>29.99</v>
      </c>
      <c r="D268" s="614"/>
      <c r="E268" s="499">
        <v>19400</v>
      </c>
      <c r="F268" s="498">
        <f t="shared" si="10"/>
        <v>10652</v>
      </c>
      <c r="G268" s="581">
        <f t="shared" si="9"/>
        <v>7763</v>
      </c>
      <c r="H268" s="499">
        <v>95</v>
      </c>
    </row>
    <row r="269" spans="1:8" x14ac:dyDescent="0.2">
      <c r="A269" s="579">
        <v>285</v>
      </c>
      <c r="B269" s="496"/>
      <c r="C269" s="505">
        <f t="shared" si="11"/>
        <v>30.02</v>
      </c>
      <c r="D269" s="614"/>
      <c r="E269" s="499">
        <v>19400</v>
      </c>
      <c r="F269" s="498">
        <f t="shared" si="10"/>
        <v>10642</v>
      </c>
      <c r="G269" s="581">
        <f t="shared" ref="G269:G332" si="12">ROUND(12*(1/C269*E269),0)</f>
        <v>7755</v>
      </c>
      <c r="H269" s="499">
        <v>95</v>
      </c>
    </row>
    <row r="270" spans="1:8" x14ac:dyDescent="0.2">
      <c r="A270" s="579">
        <v>286</v>
      </c>
      <c r="B270" s="496"/>
      <c r="C270" s="505">
        <f t="shared" si="11"/>
        <v>30.04</v>
      </c>
      <c r="D270" s="614"/>
      <c r="E270" s="499">
        <v>19400</v>
      </c>
      <c r="F270" s="498">
        <f t="shared" ref="F270:F333" si="13">ROUND(12*1.36*(1/C270*E270)+H270,0)</f>
        <v>10635</v>
      </c>
      <c r="G270" s="581">
        <f t="shared" si="12"/>
        <v>7750</v>
      </c>
      <c r="H270" s="499">
        <v>95</v>
      </c>
    </row>
    <row r="271" spans="1:8" x14ac:dyDescent="0.2">
      <c r="A271" s="579">
        <v>287</v>
      </c>
      <c r="B271" s="496"/>
      <c r="C271" s="505">
        <f t="shared" ref="C271:C334" si="14">ROUND((10.899*LN(A271)+A271/200)*0.5-1.5,2)</f>
        <v>30.06</v>
      </c>
      <c r="D271" s="614"/>
      <c r="E271" s="499">
        <v>19400</v>
      </c>
      <c r="F271" s="498">
        <f t="shared" si="13"/>
        <v>10628</v>
      </c>
      <c r="G271" s="581">
        <f t="shared" si="12"/>
        <v>7745</v>
      </c>
      <c r="H271" s="499">
        <v>95</v>
      </c>
    </row>
    <row r="272" spans="1:8" x14ac:dyDescent="0.2">
      <c r="A272" s="579">
        <v>288</v>
      </c>
      <c r="B272" s="496"/>
      <c r="C272" s="505">
        <f t="shared" si="14"/>
        <v>30.08</v>
      </c>
      <c r="D272" s="614"/>
      <c r="E272" s="499">
        <v>19400</v>
      </c>
      <c r="F272" s="498">
        <f t="shared" si="13"/>
        <v>10621</v>
      </c>
      <c r="G272" s="581">
        <f t="shared" si="12"/>
        <v>7739</v>
      </c>
      <c r="H272" s="499">
        <v>95</v>
      </c>
    </row>
    <row r="273" spans="1:8" x14ac:dyDescent="0.2">
      <c r="A273" s="579">
        <v>289</v>
      </c>
      <c r="B273" s="496"/>
      <c r="C273" s="505">
        <f t="shared" si="14"/>
        <v>30.1</v>
      </c>
      <c r="D273" s="614"/>
      <c r="E273" s="499">
        <v>19400</v>
      </c>
      <c r="F273" s="498">
        <f t="shared" si="13"/>
        <v>10614</v>
      </c>
      <c r="G273" s="581">
        <f t="shared" si="12"/>
        <v>7734</v>
      </c>
      <c r="H273" s="499">
        <v>95</v>
      </c>
    </row>
    <row r="274" spans="1:8" x14ac:dyDescent="0.2">
      <c r="A274" s="579">
        <v>290</v>
      </c>
      <c r="B274" s="496"/>
      <c r="C274" s="505">
        <f t="shared" si="14"/>
        <v>30.12</v>
      </c>
      <c r="D274" s="614"/>
      <c r="E274" s="499">
        <v>19400</v>
      </c>
      <c r="F274" s="498">
        <f t="shared" si="13"/>
        <v>10607</v>
      </c>
      <c r="G274" s="581">
        <f t="shared" si="12"/>
        <v>7729</v>
      </c>
      <c r="H274" s="499">
        <v>95</v>
      </c>
    </row>
    <row r="275" spans="1:8" x14ac:dyDescent="0.2">
      <c r="A275" s="579">
        <v>291</v>
      </c>
      <c r="B275" s="496"/>
      <c r="C275" s="505">
        <f t="shared" si="14"/>
        <v>30.14</v>
      </c>
      <c r="D275" s="614"/>
      <c r="E275" s="499">
        <v>19400</v>
      </c>
      <c r="F275" s="498">
        <f t="shared" si="13"/>
        <v>10600</v>
      </c>
      <c r="G275" s="581">
        <f t="shared" si="12"/>
        <v>7724</v>
      </c>
      <c r="H275" s="499">
        <v>95</v>
      </c>
    </row>
    <row r="276" spans="1:8" x14ac:dyDescent="0.2">
      <c r="A276" s="579">
        <v>292</v>
      </c>
      <c r="B276" s="496"/>
      <c r="C276" s="505">
        <f t="shared" si="14"/>
        <v>30.17</v>
      </c>
      <c r="D276" s="614"/>
      <c r="E276" s="499">
        <v>19400</v>
      </c>
      <c r="F276" s="498">
        <f t="shared" si="13"/>
        <v>10589</v>
      </c>
      <c r="G276" s="581">
        <f t="shared" si="12"/>
        <v>7716</v>
      </c>
      <c r="H276" s="499">
        <v>95</v>
      </c>
    </row>
    <row r="277" spans="1:8" x14ac:dyDescent="0.2">
      <c r="A277" s="579">
        <v>293</v>
      </c>
      <c r="B277" s="496"/>
      <c r="C277" s="505">
        <f t="shared" si="14"/>
        <v>30.19</v>
      </c>
      <c r="D277" s="614"/>
      <c r="E277" s="499">
        <v>19400</v>
      </c>
      <c r="F277" s="498">
        <f t="shared" si="13"/>
        <v>10582</v>
      </c>
      <c r="G277" s="581">
        <f t="shared" si="12"/>
        <v>7711</v>
      </c>
      <c r="H277" s="499">
        <v>95</v>
      </c>
    </row>
    <row r="278" spans="1:8" x14ac:dyDescent="0.2">
      <c r="A278" s="579">
        <v>294</v>
      </c>
      <c r="B278" s="496"/>
      <c r="C278" s="505">
        <f t="shared" si="14"/>
        <v>30.21</v>
      </c>
      <c r="D278" s="614"/>
      <c r="E278" s="499">
        <v>19400</v>
      </c>
      <c r="F278" s="498">
        <f t="shared" si="13"/>
        <v>10575</v>
      </c>
      <c r="G278" s="581">
        <f t="shared" si="12"/>
        <v>7706</v>
      </c>
      <c r="H278" s="499">
        <v>95</v>
      </c>
    </row>
    <row r="279" spans="1:8" x14ac:dyDescent="0.2">
      <c r="A279" s="579">
        <v>295</v>
      </c>
      <c r="B279" s="496"/>
      <c r="C279" s="505">
        <f t="shared" si="14"/>
        <v>30.23</v>
      </c>
      <c r="D279" s="614"/>
      <c r="E279" s="499">
        <v>19400</v>
      </c>
      <c r="F279" s="498">
        <f t="shared" si="13"/>
        <v>10568</v>
      </c>
      <c r="G279" s="581">
        <f t="shared" si="12"/>
        <v>7701</v>
      </c>
      <c r="H279" s="499">
        <v>95</v>
      </c>
    </row>
    <row r="280" spans="1:8" x14ac:dyDescent="0.2">
      <c r="A280" s="579">
        <v>296</v>
      </c>
      <c r="B280" s="496"/>
      <c r="C280" s="505">
        <f t="shared" si="14"/>
        <v>30.25</v>
      </c>
      <c r="D280" s="614"/>
      <c r="E280" s="499">
        <v>19400</v>
      </c>
      <c r="F280" s="498">
        <f t="shared" si="13"/>
        <v>10561</v>
      </c>
      <c r="G280" s="581">
        <f t="shared" si="12"/>
        <v>7696</v>
      </c>
      <c r="H280" s="499">
        <v>95</v>
      </c>
    </row>
    <row r="281" spans="1:8" x14ac:dyDescent="0.2">
      <c r="A281" s="579">
        <v>297</v>
      </c>
      <c r="B281" s="496"/>
      <c r="C281" s="505">
        <f t="shared" si="14"/>
        <v>30.27</v>
      </c>
      <c r="D281" s="614"/>
      <c r="E281" s="499">
        <v>19400</v>
      </c>
      <c r="F281" s="498">
        <f t="shared" si="13"/>
        <v>10554</v>
      </c>
      <c r="G281" s="581">
        <f t="shared" si="12"/>
        <v>7691</v>
      </c>
      <c r="H281" s="499">
        <v>95</v>
      </c>
    </row>
    <row r="282" spans="1:8" x14ac:dyDescent="0.2">
      <c r="A282" s="579">
        <v>298</v>
      </c>
      <c r="B282" s="496"/>
      <c r="C282" s="505">
        <f t="shared" si="14"/>
        <v>30.29</v>
      </c>
      <c r="D282" s="614"/>
      <c r="E282" s="499">
        <v>19400</v>
      </c>
      <c r="F282" s="498">
        <f t="shared" si="13"/>
        <v>10548</v>
      </c>
      <c r="G282" s="581">
        <f t="shared" si="12"/>
        <v>7686</v>
      </c>
      <c r="H282" s="499">
        <v>95</v>
      </c>
    </row>
    <row r="283" spans="1:8" x14ac:dyDescent="0.2">
      <c r="A283" s="579">
        <v>299</v>
      </c>
      <c r="B283" s="496"/>
      <c r="C283" s="505">
        <f t="shared" si="14"/>
        <v>30.31</v>
      </c>
      <c r="D283" s="614"/>
      <c r="E283" s="499">
        <v>19400</v>
      </c>
      <c r="F283" s="498">
        <f t="shared" si="13"/>
        <v>10541</v>
      </c>
      <c r="G283" s="581">
        <f t="shared" si="12"/>
        <v>7681</v>
      </c>
      <c r="H283" s="499">
        <v>95</v>
      </c>
    </row>
    <row r="284" spans="1:8" x14ac:dyDescent="0.2">
      <c r="A284" s="579">
        <v>300</v>
      </c>
      <c r="B284" s="496"/>
      <c r="C284" s="505">
        <f t="shared" si="14"/>
        <v>30.33</v>
      </c>
      <c r="D284" s="614"/>
      <c r="E284" s="499">
        <v>19400</v>
      </c>
      <c r="F284" s="498">
        <f t="shared" si="13"/>
        <v>10534</v>
      </c>
      <c r="G284" s="581">
        <f t="shared" si="12"/>
        <v>7676</v>
      </c>
      <c r="H284" s="499">
        <v>95</v>
      </c>
    </row>
    <row r="285" spans="1:8" x14ac:dyDescent="0.2">
      <c r="A285" s="579">
        <v>301</v>
      </c>
      <c r="B285" s="496"/>
      <c r="C285" s="505">
        <f t="shared" si="14"/>
        <v>30.35</v>
      </c>
      <c r="D285" s="614"/>
      <c r="E285" s="499">
        <v>19400</v>
      </c>
      <c r="F285" s="498">
        <f t="shared" si="13"/>
        <v>10527</v>
      </c>
      <c r="G285" s="581">
        <f t="shared" si="12"/>
        <v>7671</v>
      </c>
      <c r="H285" s="499">
        <v>95</v>
      </c>
    </row>
    <row r="286" spans="1:8" x14ac:dyDescent="0.2">
      <c r="A286" s="579">
        <v>302</v>
      </c>
      <c r="B286" s="496"/>
      <c r="C286" s="505">
        <f t="shared" si="14"/>
        <v>30.37</v>
      </c>
      <c r="D286" s="614"/>
      <c r="E286" s="499">
        <v>19400</v>
      </c>
      <c r="F286" s="498">
        <f t="shared" si="13"/>
        <v>10520</v>
      </c>
      <c r="G286" s="581">
        <f t="shared" si="12"/>
        <v>7665</v>
      </c>
      <c r="H286" s="499">
        <v>95</v>
      </c>
    </row>
    <row r="287" spans="1:8" x14ac:dyDescent="0.2">
      <c r="A287" s="579">
        <v>303</v>
      </c>
      <c r="B287" s="496"/>
      <c r="C287" s="505">
        <f t="shared" si="14"/>
        <v>30.39</v>
      </c>
      <c r="D287" s="614"/>
      <c r="E287" s="499">
        <v>19400</v>
      </c>
      <c r="F287" s="498">
        <f t="shared" si="13"/>
        <v>10513</v>
      </c>
      <c r="G287" s="581">
        <f t="shared" si="12"/>
        <v>7660</v>
      </c>
      <c r="H287" s="499">
        <v>95</v>
      </c>
    </row>
    <row r="288" spans="1:8" x14ac:dyDescent="0.2">
      <c r="A288" s="579">
        <v>304</v>
      </c>
      <c r="B288" s="496"/>
      <c r="C288" s="505">
        <f t="shared" si="14"/>
        <v>30.41</v>
      </c>
      <c r="D288" s="614"/>
      <c r="E288" s="499">
        <v>19400</v>
      </c>
      <c r="F288" s="498">
        <f t="shared" si="13"/>
        <v>10506</v>
      </c>
      <c r="G288" s="581">
        <f t="shared" si="12"/>
        <v>7655</v>
      </c>
      <c r="H288" s="499">
        <v>95</v>
      </c>
    </row>
    <row r="289" spans="1:8" x14ac:dyDescent="0.2">
      <c r="A289" s="579">
        <v>305</v>
      </c>
      <c r="B289" s="496"/>
      <c r="C289" s="505">
        <f t="shared" si="14"/>
        <v>30.44</v>
      </c>
      <c r="D289" s="614"/>
      <c r="E289" s="499">
        <v>19400</v>
      </c>
      <c r="F289" s="498">
        <f t="shared" si="13"/>
        <v>10496</v>
      </c>
      <c r="G289" s="581">
        <f t="shared" si="12"/>
        <v>7648</v>
      </c>
      <c r="H289" s="499">
        <v>95</v>
      </c>
    </row>
    <row r="290" spans="1:8" x14ac:dyDescent="0.2">
      <c r="A290" s="579">
        <v>306</v>
      </c>
      <c r="B290" s="496"/>
      <c r="C290" s="505">
        <f t="shared" si="14"/>
        <v>30.46</v>
      </c>
      <c r="D290" s="614"/>
      <c r="E290" s="499">
        <v>19400</v>
      </c>
      <c r="F290" s="498">
        <f t="shared" si="13"/>
        <v>10489</v>
      </c>
      <c r="G290" s="581">
        <f t="shared" si="12"/>
        <v>7643</v>
      </c>
      <c r="H290" s="499">
        <v>95</v>
      </c>
    </row>
    <row r="291" spans="1:8" x14ac:dyDescent="0.2">
      <c r="A291" s="579">
        <v>307</v>
      </c>
      <c r="B291" s="496"/>
      <c r="C291" s="505">
        <f t="shared" si="14"/>
        <v>30.48</v>
      </c>
      <c r="D291" s="614"/>
      <c r="E291" s="499">
        <v>19400</v>
      </c>
      <c r="F291" s="498">
        <f t="shared" si="13"/>
        <v>10482</v>
      </c>
      <c r="G291" s="581">
        <f t="shared" si="12"/>
        <v>7638</v>
      </c>
      <c r="H291" s="499">
        <v>95</v>
      </c>
    </row>
    <row r="292" spans="1:8" x14ac:dyDescent="0.2">
      <c r="A292" s="579">
        <v>308</v>
      </c>
      <c r="B292" s="496"/>
      <c r="C292" s="505">
        <f t="shared" si="14"/>
        <v>30.5</v>
      </c>
      <c r="D292" s="614"/>
      <c r="E292" s="499">
        <v>19400</v>
      </c>
      <c r="F292" s="498">
        <f t="shared" si="13"/>
        <v>10476</v>
      </c>
      <c r="G292" s="581">
        <f t="shared" si="12"/>
        <v>7633</v>
      </c>
      <c r="H292" s="499">
        <v>95</v>
      </c>
    </row>
    <row r="293" spans="1:8" x14ac:dyDescent="0.2">
      <c r="A293" s="579">
        <v>309</v>
      </c>
      <c r="B293" s="496"/>
      <c r="C293" s="505">
        <f t="shared" si="14"/>
        <v>30.52</v>
      </c>
      <c r="D293" s="614"/>
      <c r="E293" s="499">
        <v>19400</v>
      </c>
      <c r="F293" s="498">
        <f t="shared" si="13"/>
        <v>10469</v>
      </c>
      <c r="G293" s="581">
        <f t="shared" si="12"/>
        <v>7628</v>
      </c>
      <c r="H293" s="499">
        <v>95</v>
      </c>
    </row>
    <row r="294" spans="1:8" x14ac:dyDescent="0.2">
      <c r="A294" s="579">
        <v>310</v>
      </c>
      <c r="B294" s="496"/>
      <c r="C294" s="505">
        <f t="shared" si="14"/>
        <v>30.54</v>
      </c>
      <c r="D294" s="614"/>
      <c r="E294" s="499">
        <v>19400</v>
      </c>
      <c r="F294" s="498">
        <f t="shared" si="13"/>
        <v>10462</v>
      </c>
      <c r="G294" s="581">
        <f t="shared" si="12"/>
        <v>7623</v>
      </c>
      <c r="H294" s="499">
        <v>95</v>
      </c>
    </row>
    <row r="295" spans="1:8" x14ac:dyDescent="0.2">
      <c r="A295" s="579">
        <v>311</v>
      </c>
      <c r="B295" s="496"/>
      <c r="C295" s="505">
        <f t="shared" si="14"/>
        <v>30.56</v>
      </c>
      <c r="D295" s="614"/>
      <c r="E295" s="499">
        <v>19400</v>
      </c>
      <c r="F295" s="498">
        <f t="shared" si="13"/>
        <v>10455</v>
      </c>
      <c r="G295" s="581">
        <f t="shared" si="12"/>
        <v>7618</v>
      </c>
      <c r="H295" s="499">
        <v>95</v>
      </c>
    </row>
    <row r="296" spans="1:8" x14ac:dyDescent="0.2">
      <c r="A296" s="579">
        <v>312</v>
      </c>
      <c r="B296" s="496"/>
      <c r="C296" s="505">
        <f t="shared" si="14"/>
        <v>30.58</v>
      </c>
      <c r="D296" s="614"/>
      <c r="E296" s="499">
        <v>19400</v>
      </c>
      <c r="F296" s="498">
        <f t="shared" si="13"/>
        <v>10448</v>
      </c>
      <c r="G296" s="581">
        <f t="shared" si="12"/>
        <v>7613</v>
      </c>
      <c r="H296" s="499">
        <v>95</v>
      </c>
    </row>
    <row r="297" spans="1:8" x14ac:dyDescent="0.2">
      <c r="A297" s="579">
        <v>313</v>
      </c>
      <c r="B297" s="496"/>
      <c r="C297" s="505">
        <f t="shared" si="14"/>
        <v>30.6</v>
      </c>
      <c r="D297" s="614"/>
      <c r="E297" s="499">
        <v>19400</v>
      </c>
      <c r="F297" s="498">
        <f t="shared" si="13"/>
        <v>10442</v>
      </c>
      <c r="G297" s="581">
        <f t="shared" si="12"/>
        <v>7608</v>
      </c>
      <c r="H297" s="499">
        <v>95</v>
      </c>
    </row>
    <row r="298" spans="1:8" x14ac:dyDescent="0.2">
      <c r="A298" s="579">
        <v>314</v>
      </c>
      <c r="B298" s="496"/>
      <c r="C298" s="505">
        <f t="shared" si="14"/>
        <v>30.62</v>
      </c>
      <c r="D298" s="614"/>
      <c r="E298" s="499">
        <v>19400</v>
      </c>
      <c r="F298" s="498">
        <f t="shared" si="13"/>
        <v>10435</v>
      </c>
      <c r="G298" s="581">
        <f t="shared" si="12"/>
        <v>7603</v>
      </c>
      <c r="H298" s="499">
        <v>95</v>
      </c>
    </row>
    <row r="299" spans="1:8" x14ac:dyDescent="0.2">
      <c r="A299" s="579">
        <v>315</v>
      </c>
      <c r="B299" s="496"/>
      <c r="C299" s="505">
        <f t="shared" si="14"/>
        <v>30.64</v>
      </c>
      <c r="D299" s="614"/>
      <c r="E299" s="499">
        <v>19400</v>
      </c>
      <c r="F299" s="498">
        <f t="shared" si="13"/>
        <v>10428</v>
      </c>
      <c r="G299" s="581">
        <f t="shared" si="12"/>
        <v>7598</v>
      </c>
      <c r="H299" s="499">
        <v>95</v>
      </c>
    </row>
    <row r="300" spans="1:8" x14ac:dyDescent="0.2">
      <c r="A300" s="579">
        <v>316</v>
      </c>
      <c r="B300" s="496"/>
      <c r="C300" s="505">
        <f t="shared" si="14"/>
        <v>30.66</v>
      </c>
      <c r="D300" s="614"/>
      <c r="E300" s="499">
        <v>19400</v>
      </c>
      <c r="F300" s="498">
        <f t="shared" si="13"/>
        <v>10421</v>
      </c>
      <c r="G300" s="581">
        <f t="shared" si="12"/>
        <v>7593</v>
      </c>
      <c r="H300" s="499">
        <v>95</v>
      </c>
    </row>
    <row r="301" spans="1:8" x14ac:dyDescent="0.2">
      <c r="A301" s="579">
        <v>317</v>
      </c>
      <c r="B301" s="496"/>
      <c r="C301" s="505">
        <f t="shared" si="14"/>
        <v>30.68</v>
      </c>
      <c r="D301" s="614"/>
      <c r="E301" s="499">
        <v>19400</v>
      </c>
      <c r="F301" s="498">
        <f t="shared" si="13"/>
        <v>10415</v>
      </c>
      <c r="G301" s="581">
        <f t="shared" si="12"/>
        <v>7588</v>
      </c>
      <c r="H301" s="499">
        <v>95</v>
      </c>
    </row>
    <row r="302" spans="1:8" x14ac:dyDescent="0.2">
      <c r="A302" s="579">
        <v>318</v>
      </c>
      <c r="B302" s="496"/>
      <c r="C302" s="505">
        <f t="shared" si="14"/>
        <v>30.7</v>
      </c>
      <c r="D302" s="614"/>
      <c r="E302" s="499">
        <v>19400</v>
      </c>
      <c r="F302" s="498">
        <f t="shared" si="13"/>
        <v>10408</v>
      </c>
      <c r="G302" s="581">
        <f t="shared" si="12"/>
        <v>7583</v>
      </c>
      <c r="H302" s="499">
        <v>95</v>
      </c>
    </row>
    <row r="303" spans="1:8" x14ac:dyDescent="0.2">
      <c r="A303" s="579">
        <v>319</v>
      </c>
      <c r="B303" s="496"/>
      <c r="C303" s="505">
        <f t="shared" si="14"/>
        <v>30.71</v>
      </c>
      <c r="D303" s="614"/>
      <c r="E303" s="499">
        <v>19400</v>
      </c>
      <c r="F303" s="498">
        <f t="shared" si="13"/>
        <v>10405</v>
      </c>
      <c r="G303" s="581">
        <f t="shared" si="12"/>
        <v>7581</v>
      </c>
      <c r="H303" s="499">
        <v>95</v>
      </c>
    </row>
    <row r="304" spans="1:8" x14ac:dyDescent="0.2">
      <c r="A304" s="579">
        <v>320</v>
      </c>
      <c r="B304" s="496"/>
      <c r="C304" s="505">
        <f t="shared" si="14"/>
        <v>30.73</v>
      </c>
      <c r="D304" s="614"/>
      <c r="E304" s="499">
        <v>19400</v>
      </c>
      <c r="F304" s="498">
        <f t="shared" si="13"/>
        <v>10398</v>
      </c>
      <c r="G304" s="581">
        <f t="shared" si="12"/>
        <v>7576</v>
      </c>
      <c r="H304" s="499">
        <v>95</v>
      </c>
    </row>
    <row r="305" spans="1:8" x14ac:dyDescent="0.2">
      <c r="A305" s="579">
        <v>321</v>
      </c>
      <c r="B305" s="496"/>
      <c r="C305" s="505">
        <f t="shared" si="14"/>
        <v>30.75</v>
      </c>
      <c r="D305" s="614"/>
      <c r="E305" s="499">
        <v>19400</v>
      </c>
      <c r="F305" s="498">
        <f t="shared" si="13"/>
        <v>10391</v>
      </c>
      <c r="G305" s="581">
        <f t="shared" si="12"/>
        <v>7571</v>
      </c>
      <c r="H305" s="499">
        <v>95</v>
      </c>
    </row>
    <row r="306" spans="1:8" x14ac:dyDescent="0.2">
      <c r="A306" s="579">
        <v>322</v>
      </c>
      <c r="B306" s="496"/>
      <c r="C306" s="505">
        <f t="shared" si="14"/>
        <v>30.77</v>
      </c>
      <c r="D306" s="614"/>
      <c r="E306" s="499">
        <v>19400</v>
      </c>
      <c r="F306" s="498">
        <f t="shared" si="13"/>
        <v>10385</v>
      </c>
      <c r="G306" s="581">
        <f t="shared" si="12"/>
        <v>7566</v>
      </c>
      <c r="H306" s="499">
        <v>95</v>
      </c>
    </row>
    <row r="307" spans="1:8" x14ac:dyDescent="0.2">
      <c r="A307" s="579">
        <v>323</v>
      </c>
      <c r="B307" s="496"/>
      <c r="C307" s="505">
        <f t="shared" si="14"/>
        <v>30.79</v>
      </c>
      <c r="D307" s="614"/>
      <c r="E307" s="499">
        <v>19400</v>
      </c>
      <c r="F307" s="498">
        <f t="shared" si="13"/>
        <v>10378</v>
      </c>
      <c r="G307" s="581">
        <f t="shared" si="12"/>
        <v>7561</v>
      </c>
      <c r="H307" s="499">
        <v>95</v>
      </c>
    </row>
    <row r="308" spans="1:8" x14ac:dyDescent="0.2">
      <c r="A308" s="579">
        <v>324</v>
      </c>
      <c r="B308" s="496"/>
      <c r="C308" s="505">
        <f t="shared" si="14"/>
        <v>30.81</v>
      </c>
      <c r="D308" s="614"/>
      <c r="E308" s="499">
        <v>19400</v>
      </c>
      <c r="F308" s="498">
        <f t="shared" si="13"/>
        <v>10371</v>
      </c>
      <c r="G308" s="581">
        <f t="shared" si="12"/>
        <v>7556</v>
      </c>
      <c r="H308" s="499">
        <v>95</v>
      </c>
    </row>
    <row r="309" spans="1:8" x14ac:dyDescent="0.2">
      <c r="A309" s="579">
        <v>325</v>
      </c>
      <c r="B309" s="496"/>
      <c r="C309" s="505">
        <f t="shared" si="14"/>
        <v>30.83</v>
      </c>
      <c r="D309" s="614"/>
      <c r="E309" s="499">
        <v>19400</v>
      </c>
      <c r="F309" s="498">
        <f t="shared" si="13"/>
        <v>10364</v>
      </c>
      <c r="G309" s="581">
        <f t="shared" si="12"/>
        <v>7551</v>
      </c>
      <c r="H309" s="499">
        <v>95</v>
      </c>
    </row>
    <row r="310" spans="1:8" x14ac:dyDescent="0.2">
      <c r="A310" s="579">
        <v>326</v>
      </c>
      <c r="B310" s="496"/>
      <c r="C310" s="505">
        <f t="shared" si="14"/>
        <v>30.85</v>
      </c>
      <c r="D310" s="614"/>
      <c r="E310" s="499">
        <v>19400</v>
      </c>
      <c r="F310" s="498">
        <f t="shared" si="13"/>
        <v>10358</v>
      </c>
      <c r="G310" s="581">
        <f t="shared" si="12"/>
        <v>7546</v>
      </c>
      <c r="H310" s="499">
        <v>95</v>
      </c>
    </row>
    <row r="311" spans="1:8" x14ac:dyDescent="0.2">
      <c r="A311" s="579">
        <v>327</v>
      </c>
      <c r="B311" s="496"/>
      <c r="C311" s="505">
        <f t="shared" si="14"/>
        <v>30.87</v>
      </c>
      <c r="D311" s="614"/>
      <c r="E311" s="499">
        <v>19400</v>
      </c>
      <c r="F311" s="498">
        <f t="shared" si="13"/>
        <v>10351</v>
      </c>
      <c r="G311" s="581">
        <f t="shared" si="12"/>
        <v>7541</v>
      </c>
      <c r="H311" s="499">
        <v>95</v>
      </c>
    </row>
    <row r="312" spans="1:8" x14ac:dyDescent="0.2">
      <c r="A312" s="579">
        <v>328</v>
      </c>
      <c r="B312" s="496"/>
      <c r="C312" s="505">
        <f t="shared" si="14"/>
        <v>30.89</v>
      </c>
      <c r="D312" s="614"/>
      <c r="E312" s="499">
        <v>19400</v>
      </c>
      <c r="F312" s="498">
        <f t="shared" si="13"/>
        <v>10345</v>
      </c>
      <c r="G312" s="581">
        <f t="shared" si="12"/>
        <v>7536</v>
      </c>
      <c r="H312" s="499">
        <v>95</v>
      </c>
    </row>
    <row r="313" spans="1:8" x14ac:dyDescent="0.2">
      <c r="A313" s="579">
        <v>329</v>
      </c>
      <c r="B313" s="496"/>
      <c r="C313" s="505">
        <f t="shared" si="14"/>
        <v>30.91</v>
      </c>
      <c r="D313" s="614"/>
      <c r="E313" s="499">
        <v>19400</v>
      </c>
      <c r="F313" s="498">
        <f t="shared" si="13"/>
        <v>10338</v>
      </c>
      <c r="G313" s="581">
        <f t="shared" si="12"/>
        <v>7532</v>
      </c>
      <c r="H313" s="499">
        <v>95</v>
      </c>
    </row>
    <row r="314" spans="1:8" x14ac:dyDescent="0.2">
      <c r="A314" s="579">
        <v>330</v>
      </c>
      <c r="B314" s="496"/>
      <c r="C314" s="505">
        <f t="shared" si="14"/>
        <v>30.93</v>
      </c>
      <c r="D314" s="614"/>
      <c r="E314" s="499">
        <v>19400</v>
      </c>
      <c r="F314" s="498">
        <f t="shared" si="13"/>
        <v>10331</v>
      </c>
      <c r="G314" s="581">
        <f t="shared" si="12"/>
        <v>7527</v>
      </c>
      <c r="H314" s="499">
        <v>95</v>
      </c>
    </row>
    <row r="315" spans="1:8" x14ac:dyDescent="0.2">
      <c r="A315" s="579">
        <v>331</v>
      </c>
      <c r="B315" s="496"/>
      <c r="C315" s="505">
        <f t="shared" si="14"/>
        <v>30.95</v>
      </c>
      <c r="D315" s="614"/>
      <c r="E315" s="499">
        <v>19400</v>
      </c>
      <c r="F315" s="498">
        <f t="shared" si="13"/>
        <v>10325</v>
      </c>
      <c r="G315" s="581">
        <f t="shared" si="12"/>
        <v>7522</v>
      </c>
      <c r="H315" s="499">
        <v>95</v>
      </c>
    </row>
    <row r="316" spans="1:8" x14ac:dyDescent="0.2">
      <c r="A316" s="579">
        <v>332</v>
      </c>
      <c r="B316" s="496"/>
      <c r="C316" s="505">
        <f t="shared" si="14"/>
        <v>30.97</v>
      </c>
      <c r="D316" s="614"/>
      <c r="E316" s="499">
        <v>19400</v>
      </c>
      <c r="F316" s="498">
        <f t="shared" si="13"/>
        <v>10318</v>
      </c>
      <c r="G316" s="581">
        <f t="shared" si="12"/>
        <v>7517</v>
      </c>
      <c r="H316" s="499">
        <v>95</v>
      </c>
    </row>
    <row r="317" spans="1:8" x14ac:dyDescent="0.2">
      <c r="A317" s="579">
        <v>333</v>
      </c>
      <c r="B317" s="496"/>
      <c r="C317" s="505">
        <f t="shared" si="14"/>
        <v>30.98</v>
      </c>
      <c r="D317" s="614"/>
      <c r="E317" s="499">
        <v>19400</v>
      </c>
      <c r="F317" s="498">
        <f t="shared" si="13"/>
        <v>10315</v>
      </c>
      <c r="G317" s="581">
        <f t="shared" si="12"/>
        <v>7515</v>
      </c>
      <c r="H317" s="499">
        <v>95</v>
      </c>
    </row>
    <row r="318" spans="1:8" x14ac:dyDescent="0.2">
      <c r="A318" s="579">
        <v>334</v>
      </c>
      <c r="B318" s="496"/>
      <c r="C318" s="505">
        <f t="shared" si="14"/>
        <v>31</v>
      </c>
      <c r="D318" s="614"/>
      <c r="E318" s="499">
        <v>19400</v>
      </c>
      <c r="F318" s="498">
        <f t="shared" si="13"/>
        <v>10308</v>
      </c>
      <c r="G318" s="581">
        <f t="shared" si="12"/>
        <v>7510</v>
      </c>
      <c r="H318" s="499">
        <v>95</v>
      </c>
    </row>
    <row r="319" spans="1:8" x14ac:dyDescent="0.2">
      <c r="A319" s="579">
        <v>335</v>
      </c>
      <c r="B319" s="496"/>
      <c r="C319" s="505">
        <f t="shared" si="14"/>
        <v>31.02</v>
      </c>
      <c r="D319" s="614"/>
      <c r="E319" s="499">
        <v>19400</v>
      </c>
      <c r="F319" s="498">
        <f t="shared" si="13"/>
        <v>10302</v>
      </c>
      <c r="G319" s="581">
        <f t="shared" si="12"/>
        <v>7505</v>
      </c>
      <c r="H319" s="499">
        <v>95</v>
      </c>
    </row>
    <row r="320" spans="1:8" x14ac:dyDescent="0.2">
      <c r="A320" s="579">
        <v>336</v>
      </c>
      <c r="B320" s="496"/>
      <c r="C320" s="505">
        <f t="shared" si="14"/>
        <v>31.04</v>
      </c>
      <c r="D320" s="614"/>
      <c r="E320" s="499">
        <v>19400</v>
      </c>
      <c r="F320" s="498">
        <f t="shared" si="13"/>
        <v>10295</v>
      </c>
      <c r="G320" s="581">
        <f t="shared" si="12"/>
        <v>7500</v>
      </c>
      <c r="H320" s="499">
        <v>95</v>
      </c>
    </row>
    <row r="321" spans="1:8" x14ac:dyDescent="0.2">
      <c r="A321" s="579">
        <v>337</v>
      </c>
      <c r="B321" s="496"/>
      <c r="C321" s="505">
        <f t="shared" si="14"/>
        <v>31.06</v>
      </c>
      <c r="D321" s="614"/>
      <c r="E321" s="499">
        <v>19400</v>
      </c>
      <c r="F321" s="498">
        <f t="shared" si="13"/>
        <v>10288</v>
      </c>
      <c r="G321" s="581">
        <f t="shared" si="12"/>
        <v>7495</v>
      </c>
      <c r="H321" s="499">
        <v>95</v>
      </c>
    </row>
    <row r="322" spans="1:8" x14ac:dyDescent="0.2">
      <c r="A322" s="579">
        <v>338</v>
      </c>
      <c r="B322" s="496"/>
      <c r="C322" s="505">
        <f t="shared" si="14"/>
        <v>31.08</v>
      </c>
      <c r="D322" s="614"/>
      <c r="E322" s="499">
        <v>19400</v>
      </c>
      <c r="F322" s="498">
        <f t="shared" si="13"/>
        <v>10282</v>
      </c>
      <c r="G322" s="581">
        <f t="shared" si="12"/>
        <v>7490</v>
      </c>
      <c r="H322" s="499">
        <v>95</v>
      </c>
    </row>
    <row r="323" spans="1:8" x14ac:dyDescent="0.2">
      <c r="A323" s="579">
        <v>339</v>
      </c>
      <c r="B323" s="496"/>
      <c r="C323" s="505">
        <f t="shared" si="14"/>
        <v>31.1</v>
      </c>
      <c r="D323" s="614"/>
      <c r="E323" s="499">
        <v>19400</v>
      </c>
      <c r="F323" s="498">
        <f t="shared" si="13"/>
        <v>10275</v>
      </c>
      <c r="G323" s="581">
        <f t="shared" si="12"/>
        <v>7486</v>
      </c>
      <c r="H323" s="499">
        <v>95</v>
      </c>
    </row>
    <row r="324" spans="1:8" x14ac:dyDescent="0.2">
      <c r="A324" s="579">
        <v>340</v>
      </c>
      <c r="B324" s="496"/>
      <c r="C324" s="505">
        <f t="shared" si="14"/>
        <v>31.11</v>
      </c>
      <c r="D324" s="614"/>
      <c r="E324" s="499">
        <v>19400</v>
      </c>
      <c r="F324" s="498">
        <f t="shared" si="13"/>
        <v>10272</v>
      </c>
      <c r="G324" s="581">
        <f t="shared" si="12"/>
        <v>7483</v>
      </c>
      <c r="H324" s="499">
        <v>95</v>
      </c>
    </row>
    <row r="325" spans="1:8" x14ac:dyDescent="0.2">
      <c r="A325" s="579">
        <v>341</v>
      </c>
      <c r="B325" s="496"/>
      <c r="C325" s="505">
        <f t="shared" si="14"/>
        <v>31.13</v>
      </c>
      <c r="D325" s="614"/>
      <c r="E325" s="499">
        <v>19400</v>
      </c>
      <c r="F325" s="498">
        <f t="shared" si="13"/>
        <v>10266</v>
      </c>
      <c r="G325" s="581">
        <f t="shared" si="12"/>
        <v>7478</v>
      </c>
      <c r="H325" s="499">
        <v>95</v>
      </c>
    </row>
    <row r="326" spans="1:8" x14ac:dyDescent="0.2">
      <c r="A326" s="579">
        <v>342</v>
      </c>
      <c r="B326" s="496"/>
      <c r="C326" s="505">
        <f t="shared" si="14"/>
        <v>31.15</v>
      </c>
      <c r="D326" s="614"/>
      <c r="E326" s="499">
        <v>19400</v>
      </c>
      <c r="F326" s="498">
        <f t="shared" si="13"/>
        <v>10259</v>
      </c>
      <c r="G326" s="581">
        <f t="shared" si="12"/>
        <v>7474</v>
      </c>
      <c r="H326" s="499">
        <v>95</v>
      </c>
    </row>
    <row r="327" spans="1:8" x14ac:dyDescent="0.2">
      <c r="A327" s="579">
        <v>343</v>
      </c>
      <c r="B327" s="496"/>
      <c r="C327" s="505">
        <f t="shared" si="14"/>
        <v>31.17</v>
      </c>
      <c r="D327" s="614"/>
      <c r="E327" s="499">
        <v>19400</v>
      </c>
      <c r="F327" s="498">
        <f t="shared" si="13"/>
        <v>10252</v>
      </c>
      <c r="G327" s="581">
        <f t="shared" si="12"/>
        <v>7469</v>
      </c>
      <c r="H327" s="499">
        <v>95</v>
      </c>
    </row>
    <row r="328" spans="1:8" x14ac:dyDescent="0.2">
      <c r="A328" s="579">
        <v>344</v>
      </c>
      <c r="B328" s="496"/>
      <c r="C328" s="505">
        <f t="shared" si="14"/>
        <v>31.19</v>
      </c>
      <c r="D328" s="614"/>
      <c r="E328" s="499">
        <v>19400</v>
      </c>
      <c r="F328" s="498">
        <f t="shared" si="13"/>
        <v>10246</v>
      </c>
      <c r="G328" s="581">
        <f t="shared" si="12"/>
        <v>7464</v>
      </c>
      <c r="H328" s="499">
        <v>95</v>
      </c>
    </row>
    <row r="329" spans="1:8" x14ac:dyDescent="0.2">
      <c r="A329" s="579">
        <v>345</v>
      </c>
      <c r="B329" s="496"/>
      <c r="C329" s="505">
        <f t="shared" si="14"/>
        <v>31.21</v>
      </c>
      <c r="D329" s="614"/>
      <c r="E329" s="499">
        <v>19400</v>
      </c>
      <c r="F329" s="498">
        <f t="shared" si="13"/>
        <v>10239</v>
      </c>
      <c r="G329" s="581">
        <f t="shared" si="12"/>
        <v>7459</v>
      </c>
      <c r="H329" s="499">
        <v>95</v>
      </c>
    </row>
    <row r="330" spans="1:8" x14ac:dyDescent="0.2">
      <c r="A330" s="579">
        <v>346</v>
      </c>
      <c r="B330" s="496"/>
      <c r="C330" s="505">
        <f t="shared" si="14"/>
        <v>31.23</v>
      </c>
      <c r="D330" s="614"/>
      <c r="E330" s="499">
        <v>19400</v>
      </c>
      <c r="F330" s="498">
        <f t="shared" si="13"/>
        <v>10233</v>
      </c>
      <c r="G330" s="581">
        <f t="shared" si="12"/>
        <v>7454</v>
      </c>
      <c r="H330" s="499">
        <v>95</v>
      </c>
    </row>
    <row r="331" spans="1:8" x14ac:dyDescent="0.2">
      <c r="A331" s="579">
        <v>347</v>
      </c>
      <c r="B331" s="496"/>
      <c r="C331" s="505">
        <f t="shared" si="14"/>
        <v>31.24</v>
      </c>
      <c r="D331" s="614"/>
      <c r="E331" s="499">
        <v>19400</v>
      </c>
      <c r="F331" s="498">
        <f t="shared" si="13"/>
        <v>10230</v>
      </c>
      <c r="G331" s="581">
        <f t="shared" si="12"/>
        <v>7452</v>
      </c>
      <c r="H331" s="499">
        <v>95</v>
      </c>
    </row>
    <row r="332" spans="1:8" x14ac:dyDescent="0.2">
      <c r="A332" s="579">
        <v>348</v>
      </c>
      <c r="B332" s="496"/>
      <c r="C332" s="505">
        <f t="shared" si="14"/>
        <v>31.26</v>
      </c>
      <c r="D332" s="614"/>
      <c r="E332" s="499">
        <v>19400</v>
      </c>
      <c r="F332" s="498">
        <f t="shared" si="13"/>
        <v>10223</v>
      </c>
      <c r="G332" s="581">
        <f t="shared" si="12"/>
        <v>7447</v>
      </c>
      <c r="H332" s="499">
        <v>95</v>
      </c>
    </row>
    <row r="333" spans="1:8" x14ac:dyDescent="0.2">
      <c r="A333" s="579">
        <v>349</v>
      </c>
      <c r="B333" s="496"/>
      <c r="C333" s="505">
        <f t="shared" si="14"/>
        <v>31.28</v>
      </c>
      <c r="D333" s="614"/>
      <c r="E333" s="499">
        <v>19400</v>
      </c>
      <c r="F333" s="498">
        <f t="shared" si="13"/>
        <v>10217</v>
      </c>
      <c r="G333" s="581">
        <f t="shared" ref="G333:G396" si="15">ROUND(12*(1/C333*E333),0)</f>
        <v>7442</v>
      </c>
      <c r="H333" s="499">
        <v>95</v>
      </c>
    </row>
    <row r="334" spans="1:8" x14ac:dyDescent="0.2">
      <c r="A334" s="579">
        <v>350</v>
      </c>
      <c r="B334" s="496"/>
      <c r="C334" s="505">
        <f t="shared" si="14"/>
        <v>31.3</v>
      </c>
      <c r="D334" s="614"/>
      <c r="E334" s="499">
        <v>19400</v>
      </c>
      <c r="F334" s="498">
        <f t="shared" ref="F334:F397" si="16">ROUND(12*1.36*(1/C334*E334)+H334,0)</f>
        <v>10210</v>
      </c>
      <c r="G334" s="581">
        <f t="shared" si="15"/>
        <v>7438</v>
      </c>
      <c r="H334" s="499">
        <v>95</v>
      </c>
    </row>
    <row r="335" spans="1:8" x14ac:dyDescent="0.2">
      <c r="A335" s="579">
        <v>351</v>
      </c>
      <c r="B335" s="496"/>
      <c r="C335" s="505">
        <f t="shared" ref="C335:C398" si="17">ROUND((10.899*LN(A335)+A335/200)*0.5-1.5,2)</f>
        <v>31.32</v>
      </c>
      <c r="D335" s="614"/>
      <c r="E335" s="499">
        <v>19400</v>
      </c>
      <c r="F335" s="498">
        <f t="shared" si="16"/>
        <v>10204</v>
      </c>
      <c r="G335" s="581">
        <f t="shared" si="15"/>
        <v>7433</v>
      </c>
      <c r="H335" s="499">
        <v>95</v>
      </c>
    </row>
    <row r="336" spans="1:8" x14ac:dyDescent="0.2">
      <c r="A336" s="579">
        <v>352</v>
      </c>
      <c r="B336" s="496"/>
      <c r="C336" s="505">
        <f t="shared" si="17"/>
        <v>31.33</v>
      </c>
      <c r="D336" s="614"/>
      <c r="E336" s="499">
        <v>19400</v>
      </c>
      <c r="F336" s="498">
        <f t="shared" si="16"/>
        <v>10201</v>
      </c>
      <c r="G336" s="581">
        <f t="shared" si="15"/>
        <v>7431</v>
      </c>
      <c r="H336" s="499">
        <v>95</v>
      </c>
    </row>
    <row r="337" spans="1:8" x14ac:dyDescent="0.2">
      <c r="A337" s="579">
        <v>353</v>
      </c>
      <c r="B337" s="496"/>
      <c r="C337" s="505">
        <f t="shared" si="17"/>
        <v>31.35</v>
      </c>
      <c r="D337" s="614"/>
      <c r="E337" s="499">
        <v>19400</v>
      </c>
      <c r="F337" s="498">
        <f t="shared" si="16"/>
        <v>10194</v>
      </c>
      <c r="G337" s="581">
        <f t="shared" si="15"/>
        <v>7426</v>
      </c>
      <c r="H337" s="499">
        <v>95</v>
      </c>
    </row>
    <row r="338" spans="1:8" x14ac:dyDescent="0.2">
      <c r="A338" s="579">
        <v>354</v>
      </c>
      <c r="B338" s="496"/>
      <c r="C338" s="505">
        <f t="shared" si="17"/>
        <v>31.37</v>
      </c>
      <c r="D338" s="614"/>
      <c r="E338" s="499">
        <v>19400</v>
      </c>
      <c r="F338" s="498">
        <f t="shared" si="16"/>
        <v>10188</v>
      </c>
      <c r="G338" s="581">
        <f t="shared" si="15"/>
        <v>7421</v>
      </c>
      <c r="H338" s="499">
        <v>95</v>
      </c>
    </row>
    <row r="339" spans="1:8" x14ac:dyDescent="0.2">
      <c r="A339" s="579">
        <v>355</v>
      </c>
      <c r="B339" s="496"/>
      <c r="C339" s="505">
        <f t="shared" si="17"/>
        <v>31.39</v>
      </c>
      <c r="D339" s="614"/>
      <c r="E339" s="499">
        <v>19400</v>
      </c>
      <c r="F339" s="498">
        <f t="shared" si="16"/>
        <v>10181</v>
      </c>
      <c r="G339" s="581">
        <f t="shared" si="15"/>
        <v>7416</v>
      </c>
      <c r="H339" s="499">
        <v>95</v>
      </c>
    </row>
    <row r="340" spans="1:8" x14ac:dyDescent="0.2">
      <c r="A340" s="579">
        <v>356</v>
      </c>
      <c r="B340" s="496"/>
      <c r="C340" s="505">
        <f t="shared" si="17"/>
        <v>31.41</v>
      </c>
      <c r="D340" s="614"/>
      <c r="E340" s="499">
        <v>19400</v>
      </c>
      <c r="F340" s="498">
        <f t="shared" si="16"/>
        <v>10175</v>
      </c>
      <c r="G340" s="581">
        <f t="shared" si="15"/>
        <v>7412</v>
      </c>
      <c r="H340" s="499">
        <v>95</v>
      </c>
    </row>
    <row r="341" spans="1:8" x14ac:dyDescent="0.2">
      <c r="A341" s="579">
        <v>357</v>
      </c>
      <c r="B341" s="496"/>
      <c r="C341" s="505">
        <f t="shared" si="17"/>
        <v>31.42</v>
      </c>
      <c r="D341" s="614"/>
      <c r="E341" s="499">
        <v>19400</v>
      </c>
      <c r="F341" s="498">
        <f t="shared" si="16"/>
        <v>10172</v>
      </c>
      <c r="G341" s="581">
        <f t="shared" si="15"/>
        <v>7409</v>
      </c>
      <c r="H341" s="499">
        <v>95</v>
      </c>
    </row>
    <row r="342" spans="1:8" x14ac:dyDescent="0.2">
      <c r="A342" s="579">
        <v>358</v>
      </c>
      <c r="B342" s="496"/>
      <c r="C342" s="505">
        <f t="shared" si="17"/>
        <v>31.44</v>
      </c>
      <c r="D342" s="614"/>
      <c r="E342" s="499">
        <v>19400</v>
      </c>
      <c r="F342" s="498">
        <f t="shared" si="16"/>
        <v>10165</v>
      </c>
      <c r="G342" s="581">
        <f t="shared" si="15"/>
        <v>7405</v>
      </c>
      <c r="H342" s="499">
        <v>95</v>
      </c>
    </row>
    <row r="343" spans="1:8" x14ac:dyDescent="0.2">
      <c r="A343" s="579">
        <v>359</v>
      </c>
      <c r="B343" s="496"/>
      <c r="C343" s="505">
        <f t="shared" si="17"/>
        <v>31.46</v>
      </c>
      <c r="D343" s="614"/>
      <c r="E343" s="499">
        <v>19400</v>
      </c>
      <c r="F343" s="498">
        <f t="shared" si="16"/>
        <v>10159</v>
      </c>
      <c r="G343" s="581">
        <f t="shared" si="15"/>
        <v>7400</v>
      </c>
      <c r="H343" s="499">
        <v>95</v>
      </c>
    </row>
    <row r="344" spans="1:8" x14ac:dyDescent="0.2">
      <c r="A344" s="579">
        <v>360</v>
      </c>
      <c r="B344" s="496"/>
      <c r="C344" s="505">
        <f t="shared" si="17"/>
        <v>31.48</v>
      </c>
      <c r="D344" s="614"/>
      <c r="E344" s="499">
        <v>19400</v>
      </c>
      <c r="F344" s="498">
        <f t="shared" si="16"/>
        <v>10152</v>
      </c>
      <c r="G344" s="581">
        <f t="shared" si="15"/>
        <v>7395</v>
      </c>
      <c r="H344" s="499">
        <v>95</v>
      </c>
    </row>
    <row r="345" spans="1:8" x14ac:dyDescent="0.2">
      <c r="A345" s="579">
        <v>361</v>
      </c>
      <c r="B345" s="496"/>
      <c r="C345" s="505">
        <f t="shared" si="17"/>
        <v>31.49</v>
      </c>
      <c r="D345" s="614"/>
      <c r="E345" s="499">
        <v>19400</v>
      </c>
      <c r="F345" s="498">
        <f t="shared" si="16"/>
        <v>10149</v>
      </c>
      <c r="G345" s="581">
        <f t="shared" si="15"/>
        <v>7393</v>
      </c>
      <c r="H345" s="499">
        <v>95</v>
      </c>
    </row>
    <row r="346" spans="1:8" x14ac:dyDescent="0.2">
      <c r="A346" s="579">
        <v>362</v>
      </c>
      <c r="B346" s="496"/>
      <c r="C346" s="505">
        <f t="shared" si="17"/>
        <v>31.51</v>
      </c>
      <c r="D346" s="614"/>
      <c r="E346" s="499">
        <v>19400</v>
      </c>
      <c r="F346" s="498">
        <f t="shared" si="16"/>
        <v>10143</v>
      </c>
      <c r="G346" s="581">
        <f t="shared" si="15"/>
        <v>7388</v>
      </c>
      <c r="H346" s="499">
        <v>95</v>
      </c>
    </row>
    <row r="347" spans="1:8" x14ac:dyDescent="0.2">
      <c r="A347" s="579">
        <v>363</v>
      </c>
      <c r="B347" s="496"/>
      <c r="C347" s="505">
        <f t="shared" si="17"/>
        <v>31.53</v>
      </c>
      <c r="D347" s="614"/>
      <c r="E347" s="499">
        <v>19400</v>
      </c>
      <c r="F347" s="498">
        <f t="shared" si="16"/>
        <v>10136</v>
      </c>
      <c r="G347" s="581">
        <f t="shared" si="15"/>
        <v>7383</v>
      </c>
      <c r="H347" s="499">
        <v>95</v>
      </c>
    </row>
    <row r="348" spans="1:8" x14ac:dyDescent="0.2">
      <c r="A348" s="579">
        <v>364</v>
      </c>
      <c r="B348" s="496"/>
      <c r="C348" s="505">
        <f t="shared" si="17"/>
        <v>31.55</v>
      </c>
      <c r="D348" s="614"/>
      <c r="E348" s="499">
        <v>19400</v>
      </c>
      <c r="F348" s="498">
        <f t="shared" si="16"/>
        <v>10130</v>
      </c>
      <c r="G348" s="581">
        <f t="shared" si="15"/>
        <v>7379</v>
      </c>
      <c r="H348" s="499">
        <v>95</v>
      </c>
    </row>
    <row r="349" spans="1:8" x14ac:dyDescent="0.2">
      <c r="A349" s="579">
        <v>365</v>
      </c>
      <c r="B349" s="496"/>
      <c r="C349" s="505">
        <f t="shared" si="17"/>
        <v>31.56</v>
      </c>
      <c r="D349" s="614"/>
      <c r="E349" s="499">
        <v>19400</v>
      </c>
      <c r="F349" s="498">
        <f t="shared" si="16"/>
        <v>10127</v>
      </c>
      <c r="G349" s="581">
        <f t="shared" si="15"/>
        <v>7376</v>
      </c>
      <c r="H349" s="499">
        <v>95</v>
      </c>
    </row>
    <row r="350" spans="1:8" x14ac:dyDescent="0.2">
      <c r="A350" s="579">
        <v>366</v>
      </c>
      <c r="B350" s="496"/>
      <c r="C350" s="505">
        <f t="shared" si="17"/>
        <v>31.58</v>
      </c>
      <c r="D350" s="614"/>
      <c r="E350" s="499">
        <v>19400</v>
      </c>
      <c r="F350" s="498">
        <f t="shared" si="16"/>
        <v>10121</v>
      </c>
      <c r="G350" s="581">
        <f t="shared" si="15"/>
        <v>7372</v>
      </c>
      <c r="H350" s="499">
        <v>95</v>
      </c>
    </row>
    <row r="351" spans="1:8" x14ac:dyDescent="0.2">
      <c r="A351" s="579">
        <v>367</v>
      </c>
      <c r="B351" s="496"/>
      <c r="C351" s="505">
        <f t="shared" si="17"/>
        <v>31.6</v>
      </c>
      <c r="D351" s="614"/>
      <c r="E351" s="499">
        <v>19400</v>
      </c>
      <c r="F351" s="498">
        <f t="shared" si="16"/>
        <v>10114</v>
      </c>
      <c r="G351" s="581">
        <f t="shared" si="15"/>
        <v>7367</v>
      </c>
      <c r="H351" s="499">
        <v>95</v>
      </c>
    </row>
    <row r="352" spans="1:8" x14ac:dyDescent="0.2">
      <c r="A352" s="579">
        <v>368</v>
      </c>
      <c r="B352" s="496"/>
      <c r="C352" s="505">
        <f t="shared" si="17"/>
        <v>31.62</v>
      </c>
      <c r="D352" s="614"/>
      <c r="E352" s="499">
        <v>19400</v>
      </c>
      <c r="F352" s="498">
        <f t="shared" si="16"/>
        <v>10108</v>
      </c>
      <c r="G352" s="581">
        <f t="shared" si="15"/>
        <v>7362</v>
      </c>
      <c r="H352" s="499">
        <v>95</v>
      </c>
    </row>
    <row r="353" spans="1:8" x14ac:dyDescent="0.2">
      <c r="A353" s="579">
        <v>369</v>
      </c>
      <c r="B353" s="496"/>
      <c r="C353" s="505">
        <f t="shared" si="17"/>
        <v>31.63</v>
      </c>
      <c r="D353" s="614"/>
      <c r="E353" s="499">
        <v>19400</v>
      </c>
      <c r="F353" s="498">
        <f t="shared" si="16"/>
        <v>10105</v>
      </c>
      <c r="G353" s="581">
        <f t="shared" si="15"/>
        <v>7360</v>
      </c>
      <c r="H353" s="499">
        <v>95</v>
      </c>
    </row>
    <row r="354" spans="1:8" x14ac:dyDescent="0.2">
      <c r="A354" s="579">
        <v>370</v>
      </c>
      <c r="B354" s="496"/>
      <c r="C354" s="505">
        <f t="shared" si="17"/>
        <v>31.65</v>
      </c>
      <c r="D354" s="614"/>
      <c r="E354" s="499">
        <v>19400</v>
      </c>
      <c r="F354" s="498">
        <f t="shared" si="16"/>
        <v>10098</v>
      </c>
      <c r="G354" s="581">
        <f t="shared" si="15"/>
        <v>7355</v>
      </c>
      <c r="H354" s="499">
        <v>95</v>
      </c>
    </row>
    <row r="355" spans="1:8" x14ac:dyDescent="0.2">
      <c r="A355" s="579">
        <v>371</v>
      </c>
      <c r="B355" s="496"/>
      <c r="C355" s="505">
        <f t="shared" si="17"/>
        <v>31.67</v>
      </c>
      <c r="D355" s="614"/>
      <c r="E355" s="499">
        <v>19400</v>
      </c>
      <c r="F355" s="498">
        <f t="shared" si="16"/>
        <v>10092</v>
      </c>
      <c r="G355" s="581">
        <f t="shared" si="15"/>
        <v>7351</v>
      </c>
      <c r="H355" s="499">
        <v>95</v>
      </c>
    </row>
    <row r="356" spans="1:8" x14ac:dyDescent="0.2">
      <c r="A356" s="579">
        <v>372</v>
      </c>
      <c r="B356" s="496"/>
      <c r="C356" s="505">
        <f t="shared" si="17"/>
        <v>31.69</v>
      </c>
      <c r="D356" s="614"/>
      <c r="E356" s="499">
        <v>19400</v>
      </c>
      <c r="F356" s="498">
        <f t="shared" si="16"/>
        <v>10086</v>
      </c>
      <c r="G356" s="581">
        <f t="shared" si="15"/>
        <v>7346</v>
      </c>
      <c r="H356" s="499">
        <v>95</v>
      </c>
    </row>
    <row r="357" spans="1:8" x14ac:dyDescent="0.2">
      <c r="A357" s="579">
        <v>373</v>
      </c>
      <c r="B357" s="496"/>
      <c r="C357" s="505">
        <f t="shared" si="17"/>
        <v>31.7</v>
      </c>
      <c r="D357" s="614"/>
      <c r="E357" s="499">
        <v>19400</v>
      </c>
      <c r="F357" s="498">
        <f t="shared" si="16"/>
        <v>10083</v>
      </c>
      <c r="G357" s="581">
        <f t="shared" si="15"/>
        <v>7344</v>
      </c>
      <c r="H357" s="499">
        <v>95</v>
      </c>
    </row>
    <row r="358" spans="1:8" x14ac:dyDescent="0.2">
      <c r="A358" s="579">
        <v>374</v>
      </c>
      <c r="B358" s="496"/>
      <c r="C358" s="505">
        <f t="shared" si="17"/>
        <v>31.72</v>
      </c>
      <c r="D358" s="614"/>
      <c r="E358" s="499">
        <v>19400</v>
      </c>
      <c r="F358" s="498">
        <f t="shared" si="16"/>
        <v>10076</v>
      </c>
      <c r="G358" s="581">
        <f t="shared" si="15"/>
        <v>7339</v>
      </c>
      <c r="H358" s="499">
        <v>95</v>
      </c>
    </row>
    <row r="359" spans="1:8" x14ac:dyDescent="0.2">
      <c r="A359" s="579">
        <v>375</v>
      </c>
      <c r="B359" s="496"/>
      <c r="C359" s="505">
        <f t="shared" si="17"/>
        <v>31.74</v>
      </c>
      <c r="D359" s="614"/>
      <c r="E359" s="499">
        <v>19400</v>
      </c>
      <c r="F359" s="498">
        <f t="shared" si="16"/>
        <v>10070</v>
      </c>
      <c r="G359" s="581">
        <f t="shared" si="15"/>
        <v>7335</v>
      </c>
      <c r="H359" s="499">
        <v>95</v>
      </c>
    </row>
    <row r="360" spans="1:8" x14ac:dyDescent="0.2">
      <c r="A360" s="579">
        <v>376</v>
      </c>
      <c r="B360" s="496"/>
      <c r="C360" s="505">
        <f t="shared" si="17"/>
        <v>31.75</v>
      </c>
      <c r="D360" s="614"/>
      <c r="E360" s="499">
        <v>19400</v>
      </c>
      <c r="F360" s="498">
        <f t="shared" si="16"/>
        <v>10067</v>
      </c>
      <c r="G360" s="581">
        <f t="shared" si="15"/>
        <v>7332</v>
      </c>
      <c r="H360" s="499">
        <v>95</v>
      </c>
    </row>
    <row r="361" spans="1:8" x14ac:dyDescent="0.2">
      <c r="A361" s="579">
        <v>377</v>
      </c>
      <c r="B361" s="496"/>
      <c r="C361" s="505">
        <f t="shared" si="17"/>
        <v>31.77</v>
      </c>
      <c r="D361" s="614"/>
      <c r="E361" s="499">
        <v>19400</v>
      </c>
      <c r="F361" s="498">
        <f t="shared" si="16"/>
        <v>10061</v>
      </c>
      <c r="G361" s="581">
        <f t="shared" si="15"/>
        <v>7328</v>
      </c>
      <c r="H361" s="499">
        <v>95</v>
      </c>
    </row>
    <row r="362" spans="1:8" x14ac:dyDescent="0.2">
      <c r="A362" s="579">
        <v>378</v>
      </c>
      <c r="B362" s="496"/>
      <c r="C362" s="505">
        <f t="shared" si="17"/>
        <v>31.79</v>
      </c>
      <c r="D362" s="614"/>
      <c r="E362" s="499">
        <v>19400</v>
      </c>
      <c r="F362" s="498">
        <f t="shared" si="16"/>
        <v>10054</v>
      </c>
      <c r="G362" s="581">
        <f t="shared" si="15"/>
        <v>7323</v>
      </c>
      <c r="H362" s="499">
        <v>95</v>
      </c>
    </row>
    <row r="363" spans="1:8" x14ac:dyDescent="0.2">
      <c r="A363" s="579">
        <v>379</v>
      </c>
      <c r="B363" s="496"/>
      <c r="C363" s="505">
        <f t="shared" si="17"/>
        <v>31.8</v>
      </c>
      <c r="D363" s="614"/>
      <c r="E363" s="499">
        <v>19400</v>
      </c>
      <c r="F363" s="498">
        <f t="shared" si="16"/>
        <v>10051</v>
      </c>
      <c r="G363" s="581">
        <f t="shared" si="15"/>
        <v>7321</v>
      </c>
      <c r="H363" s="499">
        <v>95</v>
      </c>
    </row>
    <row r="364" spans="1:8" x14ac:dyDescent="0.2">
      <c r="A364" s="579">
        <v>380</v>
      </c>
      <c r="B364" s="496"/>
      <c r="C364" s="505">
        <f t="shared" si="17"/>
        <v>31.82</v>
      </c>
      <c r="D364" s="614"/>
      <c r="E364" s="499">
        <v>19400</v>
      </c>
      <c r="F364" s="498">
        <f t="shared" si="16"/>
        <v>10045</v>
      </c>
      <c r="G364" s="581">
        <f t="shared" si="15"/>
        <v>7316</v>
      </c>
      <c r="H364" s="499">
        <v>95</v>
      </c>
    </row>
    <row r="365" spans="1:8" x14ac:dyDescent="0.2">
      <c r="A365" s="579">
        <v>381</v>
      </c>
      <c r="B365" s="496"/>
      <c r="C365" s="505">
        <f t="shared" si="17"/>
        <v>31.84</v>
      </c>
      <c r="D365" s="614"/>
      <c r="E365" s="499">
        <v>19400</v>
      </c>
      <c r="F365" s="498">
        <f t="shared" si="16"/>
        <v>10039</v>
      </c>
      <c r="G365" s="581">
        <f t="shared" si="15"/>
        <v>7312</v>
      </c>
      <c r="H365" s="499">
        <v>95</v>
      </c>
    </row>
    <row r="366" spans="1:8" x14ac:dyDescent="0.2">
      <c r="A366" s="579">
        <v>382</v>
      </c>
      <c r="B366" s="496"/>
      <c r="C366" s="505">
        <f t="shared" si="17"/>
        <v>31.85</v>
      </c>
      <c r="D366" s="614"/>
      <c r="E366" s="499">
        <v>19400</v>
      </c>
      <c r="F366" s="498">
        <f t="shared" si="16"/>
        <v>10036</v>
      </c>
      <c r="G366" s="581">
        <f t="shared" si="15"/>
        <v>7309</v>
      </c>
      <c r="H366" s="499">
        <v>95</v>
      </c>
    </row>
    <row r="367" spans="1:8" x14ac:dyDescent="0.2">
      <c r="A367" s="579">
        <v>383</v>
      </c>
      <c r="B367" s="496"/>
      <c r="C367" s="505">
        <f t="shared" si="17"/>
        <v>31.87</v>
      </c>
      <c r="D367" s="614"/>
      <c r="E367" s="499">
        <v>19400</v>
      </c>
      <c r="F367" s="498">
        <f t="shared" si="16"/>
        <v>10029</v>
      </c>
      <c r="G367" s="581">
        <f t="shared" si="15"/>
        <v>7305</v>
      </c>
      <c r="H367" s="499">
        <v>95</v>
      </c>
    </row>
    <row r="368" spans="1:8" x14ac:dyDescent="0.2">
      <c r="A368" s="579">
        <v>384</v>
      </c>
      <c r="B368" s="496"/>
      <c r="C368" s="505">
        <f t="shared" si="17"/>
        <v>31.89</v>
      </c>
      <c r="D368" s="614"/>
      <c r="E368" s="499">
        <v>19400</v>
      </c>
      <c r="F368" s="498">
        <f t="shared" si="16"/>
        <v>10023</v>
      </c>
      <c r="G368" s="581">
        <f t="shared" si="15"/>
        <v>7300</v>
      </c>
      <c r="H368" s="499">
        <v>95</v>
      </c>
    </row>
    <row r="369" spans="1:8" x14ac:dyDescent="0.2">
      <c r="A369" s="579">
        <v>385</v>
      </c>
      <c r="B369" s="496"/>
      <c r="C369" s="505">
        <f t="shared" si="17"/>
        <v>31.9</v>
      </c>
      <c r="D369" s="614"/>
      <c r="E369" s="499">
        <v>19400</v>
      </c>
      <c r="F369" s="498">
        <f t="shared" si="16"/>
        <v>10020</v>
      </c>
      <c r="G369" s="581">
        <f t="shared" si="15"/>
        <v>7298</v>
      </c>
      <c r="H369" s="499">
        <v>95</v>
      </c>
    </row>
    <row r="370" spans="1:8" x14ac:dyDescent="0.2">
      <c r="A370" s="579">
        <v>386</v>
      </c>
      <c r="B370" s="496"/>
      <c r="C370" s="505">
        <f t="shared" si="17"/>
        <v>31.92</v>
      </c>
      <c r="D370" s="614"/>
      <c r="E370" s="499">
        <v>19400</v>
      </c>
      <c r="F370" s="498">
        <f t="shared" si="16"/>
        <v>10014</v>
      </c>
      <c r="G370" s="581">
        <f t="shared" si="15"/>
        <v>7293</v>
      </c>
      <c r="H370" s="499">
        <v>95</v>
      </c>
    </row>
    <row r="371" spans="1:8" x14ac:dyDescent="0.2">
      <c r="A371" s="579">
        <v>387</v>
      </c>
      <c r="B371" s="496"/>
      <c r="C371" s="505">
        <f t="shared" si="17"/>
        <v>31.94</v>
      </c>
      <c r="D371" s="614"/>
      <c r="E371" s="499">
        <v>19400</v>
      </c>
      <c r="F371" s="498">
        <f t="shared" si="16"/>
        <v>10008</v>
      </c>
      <c r="G371" s="581">
        <f t="shared" si="15"/>
        <v>7289</v>
      </c>
      <c r="H371" s="499">
        <v>95</v>
      </c>
    </row>
    <row r="372" spans="1:8" x14ac:dyDescent="0.2">
      <c r="A372" s="579">
        <v>388</v>
      </c>
      <c r="B372" s="496"/>
      <c r="C372" s="505">
        <f t="shared" si="17"/>
        <v>31.95</v>
      </c>
      <c r="D372" s="614"/>
      <c r="E372" s="499">
        <v>19400</v>
      </c>
      <c r="F372" s="498">
        <f t="shared" si="16"/>
        <v>10004</v>
      </c>
      <c r="G372" s="581">
        <f t="shared" si="15"/>
        <v>7286</v>
      </c>
      <c r="H372" s="499">
        <v>95</v>
      </c>
    </row>
    <row r="373" spans="1:8" x14ac:dyDescent="0.2">
      <c r="A373" s="579">
        <v>389</v>
      </c>
      <c r="B373" s="496"/>
      <c r="C373" s="505">
        <f t="shared" si="17"/>
        <v>31.97</v>
      </c>
      <c r="D373" s="614"/>
      <c r="E373" s="499">
        <v>19400</v>
      </c>
      <c r="F373" s="498">
        <f t="shared" si="16"/>
        <v>9998</v>
      </c>
      <c r="G373" s="581">
        <f t="shared" si="15"/>
        <v>7282</v>
      </c>
      <c r="H373" s="499">
        <v>95</v>
      </c>
    </row>
    <row r="374" spans="1:8" x14ac:dyDescent="0.2">
      <c r="A374" s="579">
        <v>390</v>
      </c>
      <c r="B374" s="496"/>
      <c r="C374" s="505">
        <f t="shared" si="17"/>
        <v>31.99</v>
      </c>
      <c r="D374" s="614"/>
      <c r="E374" s="499">
        <v>19400</v>
      </c>
      <c r="F374" s="498">
        <f t="shared" si="16"/>
        <v>9992</v>
      </c>
      <c r="G374" s="581">
        <f t="shared" si="15"/>
        <v>7277</v>
      </c>
      <c r="H374" s="499">
        <v>95</v>
      </c>
    </row>
    <row r="375" spans="1:8" x14ac:dyDescent="0.2">
      <c r="A375" s="579">
        <v>391</v>
      </c>
      <c r="B375" s="496"/>
      <c r="C375" s="505">
        <f t="shared" si="17"/>
        <v>32</v>
      </c>
      <c r="D375" s="614"/>
      <c r="E375" s="499">
        <v>19400</v>
      </c>
      <c r="F375" s="498">
        <f t="shared" si="16"/>
        <v>9989</v>
      </c>
      <c r="G375" s="581">
        <f t="shared" si="15"/>
        <v>7275</v>
      </c>
      <c r="H375" s="499">
        <v>95</v>
      </c>
    </row>
    <row r="376" spans="1:8" x14ac:dyDescent="0.2">
      <c r="A376" s="579">
        <v>392</v>
      </c>
      <c r="B376" s="496"/>
      <c r="C376" s="505">
        <f t="shared" si="17"/>
        <v>32.020000000000003</v>
      </c>
      <c r="D376" s="614"/>
      <c r="E376" s="499">
        <v>19400</v>
      </c>
      <c r="F376" s="498">
        <f t="shared" si="16"/>
        <v>9983</v>
      </c>
      <c r="G376" s="581">
        <f t="shared" si="15"/>
        <v>7270</v>
      </c>
      <c r="H376" s="499">
        <v>95</v>
      </c>
    </row>
    <row r="377" spans="1:8" x14ac:dyDescent="0.2">
      <c r="A377" s="579">
        <v>393</v>
      </c>
      <c r="B377" s="496"/>
      <c r="C377" s="505">
        <f t="shared" si="17"/>
        <v>32.04</v>
      </c>
      <c r="D377" s="614"/>
      <c r="E377" s="499">
        <v>19400</v>
      </c>
      <c r="F377" s="498">
        <f t="shared" si="16"/>
        <v>9977</v>
      </c>
      <c r="G377" s="581">
        <f t="shared" si="15"/>
        <v>7266</v>
      </c>
      <c r="H377" s="499">
        <v>95</v>
      </c>
    </row>
    <row r="378" spans="1:8" x14ac:dyDescent="0.2">
      <c r="A378" s="579">
        <v>394</v>
      </c>
      <c r="B378" s="496"/>
      <c r="C378" s="505">
        <f t="shared" si="17"/>
        <v>32.049999999999997</v>
      </c>
      <c r="D378" s="614"/>
      <c r="E378" s="499">
        <v>19400</v>
      </c>
      <c r="F378" s="498">
        <f t="shared" si="16"/>
        <v>9974</v>
      </c>
      <c r="G378" s="581">
        <f t="shared" si="15"/>
        <v>7264</v>
      </c>
      <c r="H378" s="499">
        <v>95</v>
      </c>
    </row>
    <row r="379" spans="1:8" x14ac:dyDescent="0.2">
      <c r="A379" s="579">
        <v>395</v>
      </c>
      <c r="B379" s="496"/>
      <c r="C379" s="505">
        <f t="shared" si="17"/>
        <v>32.07</v>
      </c>
      <c r="D379" s="614"/>
      <c r="E379" s="499">
        <v>19400</v>
      </c>
      <c r="F379" s="498">
        <f t="shared" si="16"/>
        <v>9967</v>
      </c>
      <c r="G379" s="581">
        <f t="shared" si="15"/>
        <v>7259</v>
      </c>
      <c r="H379" s="499">
        <v>95</v>
      </c>
    </row>
    <row r="380" spans="1:8" x14ac:dyDescent="0.2">
      <c r="A380" s="579">
        <v>396</v>
      </c>
      <c r="B380" s="496"/>
      <c r="C380" s="505">
        <f t="shared" si="17"/>
        <v>32.090000000000003</v>
      </c>
      <c r="D380" s="614"/>
      <c r="E380" s="499">
        <v>19400</v>
      </c>
      <c r="F380" s="498">
        <f t="shared" si="16"/>
        <v>9961</v>
      </c>
      <c r="G380" s="581">
        <f t="shared" si="15"/>
        <v>7255</v>
      </c>
      <c r="H380" s="499">
        <v>95</v>
      </c>
    </row>
    <row r="381" spans="1:8" x14ac:dyDescent="0.2">
      <c r="A381" s="579">
        <v>397</v>
      </c>
      <c r="B381" s="496"/>
      <c r="C381" s="505">
        <f t="shared" si="17"/>
        <v>32.1</v>
      </c>
      <c r="D381" s="614"/>
      <c r="E381" s="499">
        <v>19400</v>
      </c>
      <c r="F381" s="498">
        <f t="shared" si="16"/>
        <v>9958</v>
      </c>
      <c r="G381" s="581">
        <f t="shared" si="15"/>
        <v>7252</v>
      </c>
      <c r="H381" s="499">
        <v>95</v>
      </c>
    </row>
    <row r="382" spans="1:8" x14ac:dyDescent="0.2">
      <c r="A382" s="579">
        <v>398</v>
      </c>
      <c r="B382" s="496"/>
      <c r="C382" s="505">
        <f t="shared" si="17"/>
        <v>32.119999999999997</v>
      </c>
      <c r="D382" s="614"/>
      <c r="E382" s="499">
        <v>19400</v>
      </c>
      <c r="F382" s="498">
        <f t="shared" si="16"/>
        <v>9952</v>
      </c>
      <c r="G382" s="581">
        <f t="shared" si="15"/>
        <v>7248</v>
      </c>
      <c r="H382" s="499">
        <v>95</v>
      </c>
    </row>
    <row r="383" spans="1:8" x14ac:dyDescent="0.2">
      <c r="A383" s="579">
        <v>399</v>
      </c>
      <c r="B383" s="496"/>
      <c r="C383" s="505">
        <f t="shared" si="17"/>
        <v>32.130000000000003</v>
      </c>
      <c r="D383" s="614"/>
      <c r="E383" s="499">
        <v>19400</v>
      </c>
      <c r="F383" s="498">
        <f t="shared" si="16"/>
        <v>9949</v>
      </c>
      <c r="G383" s="581">
        <f t="shared" si="15"/>
        <v>7246</v>
      </c>
      <c r="H383" s="499">
        <v>95</v>
      </c>
    </row>
    <row r="384" spans="1:8" x14ac:dyDescent="0.2">
      <c r="A384" s="579">
        <v>400</v>
      </c>
      <c r="B384" s="496"/>
      <c r="C384" s="505">
        <f t="shared" si="17"/>
        <v>32.15</v>
      </c>
      <c r="D384" s="614"/>
      <c r="E384" s="499">
        <v>19400</v>
      </c>
      <c r="F384" s="498">
        <f t="shared" si="16"/>
        <v>9943</v>
      </c>
      <c r="G384" s="581">
        <f t="shared" si="15"/>
        <v>7241</v>
      </c>
      <c r="H384" s="499">
        <v>95</v>
      </c>
    </row>
    <row r="385" spans="1:8" x14ac:dyDescent="0.2">
      <c r="A385" s="579">
        <v>401</v>
      </c>
      <c r="B385" s="496"/>
      <c r="C385" s="505">
        <f t="shared" si="17"/>
        <v>32.17</v>
      </c>
      <c r="D385" s="614"/>
      <c r="E385" s="499">
        <v>19400</v>
      </c>
      <c r="F385" s="498">
        <f t="shared" si="16"/>
        <v>9937</v>
      </c>
      <c r="G385" s="581">
        <f t="shared" si="15"/>
        <v>7237</v>
      </c>
      <c r="H385" s="499">
        <v>95</v>
      </c>
    </row>
    <row r="386" spans="1:8" x14ac:dyDescent="0.2">
      <c r="A386" s="579">
        <v>402</v>
      </c>
      <c r="B386" s="496"/>
      <c r="C386" s="505">
        <f t="shared" si="17"/>
        <v>32.18</v>
      </c>
      <c r="D386" s="614"/>
      <c r="E386" s="499">
        <v>19400</v>
      </c>
      <c r="F386" s="498">
        <f t="shared" si="16"/>
        <v>9934</v>
      </c>
      <c r="G386" s="581">
        <f t="shared" si="15"/>
        <v>7234</v>
      </c>
      <c r="H386" s="499">
        <v>95</v>
      </c>
    </row>
    <row r="387" spans="1:8" x14ac:dyDescent="0.2">
      <c r="A387" s="579">
        <v>403</v>
      </c>
      <c r="B387" s="496"/>
      <c r="C387" s="505">
        <f t="shared" si="17"/>
        <v>32.200000000000003</v>
      </c>
      <c r="D387" s="614"/>
      <c r="E387" s="499">
        <v>19400</v>
      </c>
      <c r="F387" s="498">
        <f t="shared" si="16"/>
        <v>9928</v>
      </c>
      <c r="G387" s="581">
        <f t="shared" si="15"/>
        <v>7230</v>
      </c>
      <c r="H387" s="499">
        <v>95</v>
      </c>
    </row>
    <row r="388" spans="1:8" x14ac:dyDescent="0.2">
      <c r="A388" s="579">
        <v>404</v>
      </c>
      <c r="B388" s="496"/>
      <c r="C388" s="505">
        <f t="shared" si="17"/>
        <v>32.21</v>
      </c>
      <c r="D388" s="614"/>
      <c r="E388" s="499">
        <v>19400</v>
      </c>
      <c r="F388" s="498">
        <f t="shared" si="16"/>
        <v>9924</v>
      </c>
      <c r="G388" s="581">
        <f t="shared" si="15"/>
        <v>7228</v>
      </c>
      <c r="H388" s="499">
        <v>95</v>
      </c>
    </row>
    <row r="389" spans="1:8" x14ac:dyDescent="0.2">
      <c r="A389" s="579">
        <v>405</v>
      </c>
      <c r="B389" s="496"/>
      <c r="C389" s="505">
        <f t="shared" si="17"/>
        <v>32.229999999999997</v>
      </c>
      <c r="D389" s="614"/>
      <c r="E389" s="499">
        <v>19400</v>
      </c>
      <c r="F389" s="498">
        <f t="shared" si="16"/>
        <v>9918</v>
      </c>
      <c r="G389" s="581">
        <f t="shared" si="15"/>
        <v>7223</v>
      </c>
      <c r="H389" s="499">
        <v>95</v>
      </c>
    </row>
    <row r="390" spans="1:8" x14ac:dyDescent="0.2">
      <c r="A390" s="579">
        <v>406</v>
      </c>
      <c r="B390" s="496"/>
      <c r="C390" s="505">
        <f t="shared" si="17"/>
        <v>32.25</v>
      </c>
      <c r="D390" s="614"/>
      <c r="E390" s="499">
        <v>19400</v>
      </c>
      <c r="F390" s="498">
        <f t="shared" si="16"/>
        <v>9912</v>
      </c>
      <c r="G390" s="581">
        <f t="shared" si="15"/>
        <v>7219</v>
      </c>
      <c r="H390" s="499">
        <v>95</v>
      </c>
    </row>
    <row r="391" spans="1:8" x14ac:dyDescent="0.2">
      <c r="A391" s="579">
        <v>407</v>
      </c>
      <c r="B391" s="496"/>
      <c r="C391" s="505">
        <f t="shared" si="17"/>
        <v>32.26</v>
      </c>
      <c r="D391" s="614"/>
      <c r="E391" s="499">
        <v>19400</v>
      </c>
      <c r="F391" s="498">
        <f t="shared" si="16"/>
        <v>9909</v>
      </c>
      <c r="G391" s="581">
        <f t="shared" si="15"/>
        <v>7216</v>
      </c>
      <c r="H391" s="499">
        <v>95</v>
      </c>
    </row>
    <row r="392" spans="1:8" x14ac:dyDescent="0.2">
      <c r="A392" s="579">
        <v>408</v>
      </c>
      <c r="B392" s="496"/>
      <c r="C392" s="505">
        <f t="shared" si="17"/>
        <v>32.28</v>
      </c>
      <c r="D392" s="614"/>
      <c r="E392" s="499">
        <v>19400</v>
      </c>
      <c r="F392" s="498">
        <f t="shared" si="16"/>
        <v>9903</v>
      </c>
      <c r="G392" s="581">
        <f t="shared" si="15"/>
        <v>7212</v>
      </c>
      <c r="H392" s="499">
        <v>95</v>
      </c>
    </row>
    <row r="393" spans="1:8" x14ac:dyDescent="0.2">
      <c r="A393" s="579">
        <v>409</v>
      </c>
      <c r="B393" s="496"/>
      <c r="C393" s="505">
        <f t="shared" si="17"/>
        <v>32.29</v>
      </c>
      <c r="D393" s="614"/>
      <c r="E393" s="499">
        <v>19400</v>
      </c>
      <c r="F393" s="498">
        <f t="shared" si="16"/>
        <v>9900</v>
      </c>
      <c r="G393" s="581">
        <f t="shared" si="15"/>
        <v>7210</v>
      </c>
      <c r="H393" s="499">
        <v>95</v>
      </c>
    </row>
    <row r="394" spans="1:8" x14ac:dyDescent="0.2">
      <c r="A394" s="579">
        <v>410</v>
      </c>
      <c r="B394" s="496"/>
      <c r="C394" s="505">
        <f t="shared" si="17"/>
        <v>32.31</v>
      </c>
      <c r="D394" s="614"/>
      <c r="E394" s="499">
        <v>19400</v>
      </c>
      <c r="F394" s="498">
        <f t="shared" si="16"/>
        <v>9894</v>
      </c>
      <c r="G394" s="581">
        <f t="shared" si="15"/>
        <v>7205</v>
      </c>
      <c r="H394" s="499">
        <v>95</v>
      </c>
    </row>
    <row r="395" spans="1:8" x14ac:dyDescent="0.2">
      <c r="A395" s="579">
        <v>411</v>
      </c>
      <c r="B395" s="496"/>
      <c r="C395" s="505">
        <f t="shared" si="17"/>
        <v>32.33</v>
      </c>
      <c r="D395" s="614"/>
      <c r="E395" s="499">
        <v>19400</v>
      </c>
      <c r="F395" s="498">
        <f t="shared" si="16"/>
        <v>9888</v>
      </c>
      <c r="G395" s="581">
        <f t="shared" si="15"/>
        <v>7201</v>
      </c>
      <c r="H395" s="499">
        <v>95</v>
      </c>
    </row>
    <row r="396" spans="1:8" x14ac:dyDescent="0.2">
      <c r="A396" s="579">
        <v>412</v>
      </c>
      <c r="B396" s="496"/>
      <c r="C396" s="505">
        <f t="shared" si="17"/>
        <v>32.340000000000003</v>
      </c>
      <c r="D396" s="614"/>
      <c r="E396" s="499">
        <v>19400</v>
      </c>
      <c r="F396" s="498">
        <f t="shared" si="16"/>
        <v>9885</v>
      </c>
      <c r="G396" s="581">
        <f t="shared" si="15"/>
        <v>7199</v>
      </c>
      <c r="H396" s="499">
        <v>95</v>
      </c>
    </row>
    <row r="397" spans="1:8" x14ac:dyDescent="0.2">
      <c r="A397" s="579">
        <v>413</v>
      </c>
      <c r="B397" s="496"/>
      <c r="C397" s="505">
        <f t="shared" si="17"/>
        <v>32.36</v>
      </c>
      <c r="D397" s="614"/>
      <c r="E397" s="499">
        <v>19400</v>
      </c>
      <c r="F397" s="498">
        <f t="shared" si="16"/>
        <v>9879</v>
      </c>
      <c r="G397" s="581">
        <f t="shared" ref="G397:G428" si="18">ROUND(12*(1/C397*E397),0)</f>
        <v>7194</v>
      </c>
      <c r="H397" s="499">
        <v>95</v>
      </c>
    </row>
    <row r="398" spans="1:8" x14ac:dyDescent="0.2">
      <c r="A398" s="579">
        <v>414</v>
      </c>
      <c r="B398" s="496"/>
      <c r="C398" s="505">
        <f t="shared" si="17"/>
        <v>32.369999999999997</v>
      </c>
      <c r="D398" s="614"/>
      <c r="E398" s="499">
        <v>19400</v>
      </c>
      <c r="F398" s="498">
        <f t="shared" ref="F398:F428" si="19">ROUND(12*1.36*(1/C398*E398)+H398,0)</f>
        <v>9876</v>
      </c>
      <c r="G398" s="581">
        <f t="shared" si="18"/>
        <v>7192</v>
      </c>
      <c r="H398" s="499">
        <v>95</v>
      </c>
    </row>
    <row r="399" spans="1:8" x14ac:dyDescent="0.2">
      <c r="A399" s="579">
        <v>415</v>
      </c>
      <c r="B399" s="496"/>
      <c r="C399" s="505">
        <f t="shared" ref="C399:C428" si="20">ROUND((10.899*LN(A399)+A399/200)*0.5-1.5,2)</f>
        <v>32.39</v>
      </c>
      <c r="D399" s="614"/>
      <c r="E399" s="499">
        <v>19400</v>
      </c>
      <c r="F399" s="498">
        <f t="shared" si="19"/>
        <v>9870</v>
      </c>
      <c r="G399" s="581">
        <f t="shared" si="18"/>
        <v>7187</v>
      </c>
      <c r="H399" s="499">
        <v>95</v>
      </c>
    </row>
    <row r="400" spans="1:8" x14ac:dyDescent="0.2">
      <c r="A400" s="579">
        <v>416</v>
      </c>
      <c r="B400" s="496"/>
      <c r="C400" s="505">
        <f t="shared" si="20"/>
        <v>32.4</v>
      </c>
      <c r="D400" s="614"/>
      <c r="E400" s="499">
        <v>19400</v>
      </c>
      <c r="F400" s="498">
        <f t="shared" si="19"/>
        <v>9867</v>
      </c>
      <c r="G400" s="581">
        <f t="shared" si="18"/>
        <v>7185</v>
      </c>
      <c r="H400" s="499">
        <v>95</v>
      </c>
    </row>
    <row r="401" spans="1:8" x14ac:dyDescent="0.2">
      <c r="A401" s="579">
        <v>417</v>
      </c>
      <c r="B401" s="496"/>
      <c r="C401" s="505">
        <f t="shared" si="20"/>
        <v>32.42</v>
      </c>
      <c r="D401" s="614"/>
      <c r="E401" s="499">
        <v>19400</v>
      </c>
      <c r="F401" s="498">
        <f t="shared" si="19"/>
        <v>9861</v>
      </c>
      <c r="G401" s="581">
        <f t="shared" si="18"/>
        <v>7181</v>
      </c>
      <c r="H401" s="499">
        <v>95</v>
      </c>
    </row>
    <row r="402" spans="1:8" x14ac:dyDescent="0.2">
      <c r="A402" s="579">
        <v>418</v>
      </c>
      <c r="B402" s="496"/>
      <c r="C402" s="505">
        <f t="shared" si="20"/>
        <v>32.44</v>
      </c>
      <c r="D402" s="614"/>
      <c r="E402" s="499">
        <v>19400</v>
      </c>
      <c r="F402" s="498">
        <f t="shared" si="19"/>
        <v>9855</v>
      </c>
      <c r="G402" s="581">
        <f t="shared" si="18"/>
        <v>7176</v>
      </c>
      <c r="H402" s="499">
        <v>95</v>
      </c>
    </row>
    <row r="403" spans="1:8" x14ac:dyDescent="0.2">
      <c r="A403" s="579">
        <v>419</v>
      </c>
      <c r="B403" s="496"/>
      <c r="C403" s="505">
        <f t="shared" si="20"/>
        <v>32.450000000000003</v>
      </c>
      <c r="D403" s="614"/>
      <c r="E403" s="499">
        <v>19400</v>
      </c>
      <c r="F403" s="498">
        <f t="shared" si="19"/>
        <v>9852</v>
      </c>
      <c r="G403" s="581">
        <f t="shared" si="18"/>
        <v>7174</v>
      </c>
      <c r="H403" s="499">
        <v>95</v>
      </c>
    </row>
    <row r="404" spans="1:8" x14ac:dyDescent="0.2">
      <c r="A404" s="579">
        <v>420</v>
      </c>
      <c r="B404" s="496"/>
      <c r="C404" s="505">
        <f t="shared" si="20"/>
        <v>32.47</v>
      </c>
      <c r="D404" s="614"/>
      <c r="E404" s="499">
        <v>19400</v>
      </c>
      <c r="F404" s="498">
        <f t="shared" si="19"/>
        <v>9846</v>
      </c>
      <c r="G404" s="581">
        <f t="shared" si="18"/>
        <v>7170</v>
      </c>
      <c r="H404" s="499">
        <v>95</v>
      </c>
    </row>
    <row r="405" spans="1:8" x14ac:dyDescent="0.2">
      <c r="A405" s="579">
        <v>421</v>
      </c>
      <c r="B405" s="496"/>
      <c r="C405" s="505">
        <f t="shared" si="20"/>
        <v>32.479999999999997</v>
      </c>
      <c r="D405" s="614"/>
      <c r="E405" s="499">
        <v>19400</v>
      </c>
      <c r="F405" s="498">
        <f t="shared" si="19"/>
        <v>9843</v>
      </c>
      <c r="G405" s="581">
        <f t="shared" si="18"/>
        <v>7167</v>
      </c>
      <c r="H405" s="499">
        <v>95</v>
      </c>
    </row>
    <row r="406" spans="1:8" x14ac:dyDescent="0.2">
      <c r="A406" s="579">
        <v>422</v>
      </c>
      <c r="B406" s="496"/>
      <c r="C406" s="505">
        <f t="shared" si="20"/>
        <v>32.5</v>
      </c>
      <c r="D406" s="614"/>
      <c r="E406" s="499">
        <v>19400</v>
      </c>
      <c r="F406" s="498">
        <f t="shared" si="19"/>
        <v>9837</v>
      </c>
      <c r="G406" s="581">
        <f t="shared" si="18"/>
        <v>7163</v>
      </c>
      <c r="H406" s="499">
        <v>95</v>
      </c>
    </row>
    <row r="407" spans="1:8" x14ac:dyDescent="0.2">
      <c r="A407" s="579">
        <v>423</v>
      </c>
      <c r="B407" s="496"/>
      <c r="C407" s="505">
        <f t="shared" si="20"/>
        <v>32.51</v>
      </c>
      <c r="D407" s="614"/>
      <c r="E407" s="499">
        <v>19400</v>
      </c>
      <c r="F407" s="498">
        <f t="shared" si="19"/>
        <v>9834</v>
      </c>
      <c r="G407" s="581">
        <f t="shared" si="18"/>
        <v>7161</v>
      </c>
      <c r="H407" s="499">
        <v>95</v>
      </c>
    </row>
    <row r="408" spans="1:8" x14ac:dyDescent="0.2">
      <c r="A408" s="579">
        <v>424</v>
      </c>
      <c r="B408" s="496"/>
      <c r="C408" s="505">
        <f t="shared" si="20"/>
        <v>32.53</v>
      </c>
      <c r="D408" s="614"/>
      <c r="E408" s="499">
        <v>19400</v>
      </c>
      <c r="F408" s="498">
        <f t="shared" si="19"/>
        <v>9828</v>
      </c>
      <c r="G408" s="581">
        <f t="shared" si="18"/>
        <v>7156</v>
      </c>
      <c r="H408" s="499">
        <v>95</v>
      </c>
    </row>
    <row r="409" spans="1:8" x14ac:dyDescent="0.2">
      <c r="A409" s="579">
        <v>425</v>
      </c>
      <c r="B409" s="496"/>
      <c r="C409" s="505">
        <f t="shared" si="20"/>
        <v>32.54</v>
      </c>
      <c r="D409" s="614"/>
      <c r="E409" s="499">
        <v>19400</v>
      </c>
      <c r="F409" s="498">
        <f t="shared" si="19"/>
        <v>9825</v>
      </c>
      <c r="G409" s="581">
        <f t="shared" si="18"/>
        <v>7154</v>
      </c>
      <c r="H409" s="499">
        <v>95</v>
      </c>
    </row>
    <row r="410" spans="1:8" x14ac:dyDescent="0.2">
      <c r="A410" s="579">
        <v>426</v>
      </c>
      <c r="B410" s="496"/>
      <c r="C410" s="505">
        <f t="shared" si="20"/>
        <v>32.56</v>
      </c>
      <c r="D410" s="614"/>
      <c r="E410" s="499">
        <v>19400</v>
      </c>
      <c r="F410" s="498">
        <f t="shared" si="19"/>
        <v>9819</v>
      </c>
      <c r="G410" s="581">
        <f t="shared" si="18"/>
        <v>7150</v>
      </c>
      <c r="H410" s="499">
        <v>95</v>
      </c>
    </row>
    <row r="411" spans="1:8" x14ac:dyDescent="0.2">
      <c r="A411" s="579">
        <v>427</v>
      </c>
      <c r="B411" s="496"/>
      <c r="C411" s="505">
        <f t="shared" si="20"/>
        <v>32.57</v>
      </c>
      <c r="D411" s="614"/>
      <c r="E411" s="499">
        <v>19400</v>
      </c>
      <c r="F411" s="498">
        <f t="shared" si="19"/>
        <v>9816</v>
      </c>
      <c r="G411" s="581">
        <f t="shared" si="18"/>
        <v>7148</v>
      </c>
      <c r="H411" s="499">
        <v>95</v>
      </c>
    </row>
    <row r="412" spans="1:8" x14ac:dyDescent="0.2">
      <c r="A412" s="579">
        <v>428</v>
      </c>
      <c r="B412" s="496"/>
      <c r="C412" s="505">
        <f t="shared" si="20"/>
        <v>32.590000000000003</v>
      </c>
      <c r="D412" s="614"/>
      <c r="E412" s="499">
        <v>19400</v>
      </c>
      <c r="F412" s="498">
        <f t="shared" si="19"/>
        <v>9810</v>
      </c>
      <c r="G412" s="581">
        <f t="shared" si="18"/>
        <v>7143</v>
      </c>
      <c r="H412" s="499">
        <v>95</v>
      </c>
    </row>
    <row r="413" spans="1:8" x14ac:dyDescent="0.2">
      <c r="A413" s="579">
        <v>429</v>
      </c>
      <c r="B413" s="496"/>
      <c r="C413" s="505">
        <f t="shared" si="20"/>
        <v>32.6</v>
      </c>
      <c r="D413" s="614"/>
      <c r="E413" s="499">
        <v>19400</v>
      </c>
      <c r="F413" s="498">
        <f t="shared" si="19"/>
        <v>9807</v>
      </c>
      <c r="G413" s="581">
        <f t="shared" si="18"/>
        <v>7141</v>
      </c>
      <c r="H413" s="499">
        <v>95</v>
      </c>
    </row>
    <row r="414" spans="1:8" x14ac:dyDescent="0.2">
      <c r="A414" s="579">
        <v>430</v>
      </c>
      <c r="B414" s="496"/>
      <c r="C414" s="505">
        <f t="shared" si="20"/>
        <v>32.619999999999997</v>
      </c>
      <c r="D414" s="614"/>
      <c r="E414" s="499">
        <v>19400</v>
      </c>
      <c r="F414" s="498">
        <f t="shared" si="19"/>
        <v>9801</v>
      </c>
      <c r="G414" s="581">
        <f t="shared" si="18"/>
        <v>7137</v>
      </c>
      <c r="H414" s="499">
        <v>95</v>
      </c>
    </row>
    <row r="415" spans="1:8" x14ac:dyDescent="0.2">
      <c r="A415" s="579">
        <v>431</v>
      </c>
      <c r="B415" s="496"/>
      <c r="C415" s="505">
        <f t="shared" si="20"/>
        <v>32.630000000000003</v>
      </c>
      <c r="D415" s="614"/>
      <c r="E415" s="499">
        <v>19400</v>
      </c>
      <c r="F415" s="498">
        <f t="shared" si="19"/>
        <v>9798</v>
      </c>
      <c r="G415" s="581">
        <f t="shared" si="18"/>
        <v>7135</v>
      </c>
      <c r="H415" s="499">
        <v>95</v>
      </c>
    </row>
    <row r="416" spans="1:8" x14ac:dyDescent="0.2">
      <c r="A416" s="579">
        <v>432</v>
      </c>
      <c r="B416" s="496"/>
      <c r="C416" s="505">
        <f t="shared" si="20"/>
        <v>32.65</v>
      </c>
      <c r="D416" s="614"/>
      <c r="E416" s="499">
        <v>19400</v>
      </c>
      <c r="F416" s="498">
        <f t="shared" si="19"/>
        <v>9792</v>
      </c>
      <c r="G416" s="581">
        <f t="shared" si="18"/>
        <v>7130</v>
      </c>
      <c r="H416" s="499">
        <v>95</v>
      </c>
    </row>
    <row r="417" spans="1:8" x14ac:dyDescent="0.2">
      <c r="A417" s="579">
        <v>433</v>
      </c>
      <c r="B417" s="496"/>
      <c r="C417" s="505">
        <f t="shared" si="20"/>
        <v>32.659999999999997</v>
      </c>
      <c r="D417" s="614"/>
      <c r="E417" s="499">
        <v>19400</v>
      </c>
      <c r="F417" s="498">
        <f t="shared" si="19"/>
        <v>9789</v>
      </c>
      <c r="G417" s="581">
        <f t="shared" si="18"/>
        <v>7128</v>
      </c>
      <c r="H417" s="499">
        <v>95</v>
      </c>
    </row>
    <row r="418" spans="1:8" x14ac:dyDescent="0.2">
      <c r="A418" s="579">
        <v>434</v>
      </c>
      <c r="B418" s="496"/>
      <c r="C418" s="505">
        <f t="shared" si="20"/>
        <v>32.68</v>
      </c>
      <c r="D418" s="614"/>
      <c r="E418" s="499">
        <v>19400</v>
      </c>
      <c r="F418" s="498">
        <f t="shared" si="19"/>
        <v>9783</v>
      </c>
      <c r="G418" s="581">
        <f t="shared" si="18"/>
        <v>7124</v>
      </c>
      <c r="H418" s="499">
        <v>95</v>
      </c>
    </row>
    <row r="419" spans="1:8" x14ac:dyDescent="0.2">
      <c r="A419" s="579">
        <v>435</v>
      </c>
      <c r="B419" s="496"/>
      <c r="C419" s="505">
        <f t="shared" si="20"/>
        <v>32.700000000000003</v>
      </c>
      <c r="D419" s="614"/>
      <c r="E419" s="499">
        <v>19400</v>
      </c>
      <c r="F419" s="498">
        <f t="shared" si="19"/>
        <v>9777</v>
      </c>
      <c r="G419" s="581">
        <f t="shared" si="18"/>
        <v>7119</v>
      </c>
      <c r="H419" s="499">
        <v>95</v>
      </c>
    </row>
    <row r="420" spans="1:8" x14ac:dyDescent="0.2">
      <c r="A420" s="579">
        <v>436</v>
      </c>
      <c r="B420" s="496"/>
      <c r="C420" s="505">
        <f t="shared" si="20"/>
        <v>32.71</v>
      </c>
      <c r="D420" s="614"/>
      <c r="E420" s="499">
        <v>19400</v>
      </c>
      <c r="F420" s="498">
        <f t="shared" si="19"/>
        <v>9774</v>
      </c>
      <c r="G420" s="581">
        <f t="shared" si="18"/>
        <v>7117</v>
      </c>
      <c r="H420" s="499">
        <v>95</v>
      </c>
    </row>
    <row r="421" spans="1:8" x14ac:dyDescent="0.2">
      <c r="A421" s="579">
        <v>437</v>
      </c>
      <c r="B421" s="496"/>
      <c r="C421" s="505">
        <f t="shared" si="20"/>
        <v>32.729999999999997</v>
      </c>
      <c r="D421" s="614"/>
      <c r="E421" s="499">
        <v>19400</v>
      </c>
      <c r="F421" s="498">
        <f t="shared" si="19"/>
        <v>9768</v>
      </c>
      <c r="G421" s="581">
        <f t="shared" si="18"/>
        <v>7113</v>
      </c>
      <c r="H421" s="499">
        <v>95</v>
      </c>
    </row>
    <row r="422" spans="1:8" x14ac:dyDescent="0.2">
      <c r="A422" s="579">
        <v>438</v>
      </c>
      <c r="B422" s="496"/>
      <c r="C422" s="505">
        <f t="shared" si="20"/>
        <v>32.74</v>
      </c>
      <c r="D422" s="614"/>
      <c r="E422" s="499">
        <v>19400</v>
      </c>
      <c r="F422" s="498">
        <f t="shared" si="19"/>
        <v>9765</v>
      </c>
      <c r="G422" s="581">
        <f t="shared" si="18"/>
        <v>7111</v>
      </c>
      <c r="H422" s="499">
        <v>95</v>
      </c>
    </row>
    <row r="423" spans="1:8" x14ac:dyDescent="0.2">
      <c r="A423" s="579">
        <v>439</v>
      </c>
      <c r="B423" s="496"/>
      <c r="C423" s="505">
        <f t="shared" si="20"/>
        <v>32.75</v>
      </c>
      <c r="D423" s="614"/>
      <c r="E423" s="499">
        <v>19400</v>
      </c>
      <c r="F423" s="498">
        <f t="shared" si="19"/>
        <v>9762</v>
      </c>
      <c r="G423" s="581">
        <f t="shared" si="18"/>
        <v>7108</v>
      </c>
      <c r="H423" s="499">
        <v>95</v>
      </c>
    </row>
    <row r="424" spans="1:8" x14ac:dyDescent="0.2">
      <c r="A424" s="579">
        <v>440</v>
      </c>
      <c r="B424" s="496"/>
      <c r="C424" s="505">
        <f t="shared" si="20"/>
        <v>32.770000000000003</v>
      </c>
      <c r="D424" s="614"/>
      <c r="E424" s="499">
        <v>19400</v>
      </c>
      <c r="F424" s="498">
        <f t="shared" si="19"/>
        <v>9757</v>
      </c>
      <c r="G424" s="581">
        <f t="shared" si="18"/>
        <v>7104</v>
      </c>
      <c r="H424" s="499">
        <v>95</v>
      </c>
    </row>
    <row r="425" spans="1:8" x14ac:dyDescent="0.2">
      <c r="A425" s="579">
        <v>441</v>
      </c>
      <c r="B425" s="496"/>
      <c r="C425" s="505">
        <f t="shared" si="20"/>
        <v>32.78</v>
      </c>
      <c r="D425" s="614"/>
      <c r="E425" s="499">
        <v>19400</v>
      </c>
      <c r="F425" s="498">
        <f t="shared" si="19"/>
        <v>9754</v>
      </c>
      <c r="G425" s="581">
        <f t="shared" si="18"/>
        <v>7102</v>
      </c>
      <c r="H425" s="499">
        <v>95</v>
      </c>
    </row>
    <row r="426" spans="1:8" x14ac:dyDescent="0.2">
      <c r="A426" s="579">
        <v>442</v>
      </c>
      <c r="B426" s="496"/>
      <c r="C426" s="505">
        <f t="shared" si="20"/>
        <v>32.799999999999997</v>
      </c>
      <c r="D426" s="614"/>
      <c r="E426" s="499">
        <v>19400</v>
      </c>
      <c r="F426" s="498">
        <f t="shared" si="19"/>
        <v>9748</v>
      </c>
      <c r="G426" s="581">
        <f t="shared" si="18"/>
        <v>7098</v>
      </c>
      <c r="H426" s="499">
        <v>95</v>
      </c>
    </row>
    <row r="427" spans="1:8" x14ac:dyDescent="0.2">
      <c r="A427" s="579">
        <v>443</v>
      </c>
      <c r="B427" s="496"/>
      <c r="C427" s="505">
        <f t="shared" si="20"/>
        <v>32.81</v>
      </c>
      <c r="D427" s="614"/>
      <c r="E427" s="499">
        <v>19400</v>
      </c>
      <c r="F427" s="498">
        <f t="shared" si="19"/>
        <v>9745</v>
      </c>
      <c r="G427" s="581">
        <f t="shared" si="18"/>
        <v>7095</v>
      </c>
      <c r="H427" s="499">
        <v>95</v>
      </c>
    </row>
    <row r="428" spans="1:8" ht="13.5" thickBot="1" x14ac:dyDescent="0.25">
      <c r="A428" s="649">
        <v>444</v>
      </c>
      <c r="B428" s="507"/>
      <c r="C428" s="508">
        <f t="shared" si="20"/>
        <v>32.83</v>
      </c>
      <c r="D428" s="616"/>
      <c r="E428" s="510">
        <v>19400</v>
      </c>
      <c r="F428" s="509">
        <f t="shared" si="19"/>
        <v>9739</v>
      </c>
      <c r="G428" s="511">
        <f t="shared" si="18"/>
        <v>7091</v>
      </c>
      <c r="H428" s="510">
        <v>95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fitToHeight="21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4"/>
  <sheetViews>
    <sheetView workbookViewId="0">
      <pane ySplit="12" topLeftCell="A13" activePane="bottomLeft" state="frozenSplit"/>
      <selection activeCell="J36" sqref="J36"/>
      <selection pane="bottomLeft" activeCell="P26" sqref="P26"/>
    </sheetView>
  </sheetViews>
  <sheetFormatPr defaultRowHeight="12.75" x14ac:dyDescent="0.2"/>
  <cols>
    <col min="1" max="1" width="11.6640625" style="461" customWidth="1"/>
    <col min="2" max="2" width="11.1640625" style="461" customWidth="1"/>
    <col min="3" max="3" width="12.6640625" style="461" customWidth="1"/>
    <col min="4" max="4" width="15.6640625" style="461" customWidth="1"/>
    <col min="5" max="5" width="15.83203125" style="461" customWidth="1"/>
    <col min="6" max="6" width="15" style="461" customWidth="1"/>
    <col min="7" max="7" width="15.33203125" style="461" customWidth="1"/>
    <col min="8" max="8" width="12.5" style="461" customWidth="1"/>
    <col min="9" max="9" width="18.83203125" style="461" customWidth="1"/>
    <col min="10" max="16384" width="9.33203125" style="461"/>
  </cols>
  <sheetData>
    <row r="1" spans="1:9" x14ac:dyDescent="0.2">
      <c r="H1" s="461" t="s">
        <v>726</v>
      </c>
    </row>
    <row r="2" spans="1:9" ht="4.5" customHeight="1" x14ac:dyDescent="0.2"/>
    <row r="3" spans="1:9" ht="20.25" x14ac:dyDescent="0.3">
      <c r="A3" s="462" t="s">
        <v>642</v>
      </c>
      <c r="C3" s="463"/>
      <c r="D3" s="463"/>
      <c r="E3" s="463"/>
      <c r="F3" s="464"/>
      <c r="G3" s="464"/>
      <c r="H3" s="465"/>
      <c r="I3" s="465"/>
    </row>
    <row r="4" spans="1:9" ht="15" x14ac:dyDescent="0.25">
      <c r="A4" s="466" t="s">
        <v>727</v>
      </c>
      <c r="B4" s="467"/>
      <c r="C4" s="467"/>
      <c r="D4" s="467"/>
      <c r="E4" s="467"/>
      <c r="F4" s="467"/>
      <c r="G4" s="467"/>
      <c r="I4" s="465"/>
    </row>
    <row r="5" spans="1:9" ht="5.25" customHeight="1" x14ac:dyDescent="0.25">
      <c r="A5" s="466"/>
      <c r="B5" s="467"/>
      <c r="C5" s="467"/>
      <c r="D5" s="467"/>
      <c r="E5" s="467"/>
      <c r="F5" s="467"/>
      <c r="G5" s="467"/>
      <c r="I5" s="465"/>
    </row>
    <row r="6" spans="1:9" ht="15.75" x14ac:dyDescent="0.25">
      <c r="A6" s="468"/>
      <c r="B6" s="469"/>
      <c r="C6" s="470" t="s">
        <v>10</v>
      </c>
      <c r="E6" s="471" t="s">
        <v>11</v>
      </c>
      <c r="I6" s="465"/>
    </row>
    <row r="7" spans="1:9" ht="15.75" x14ac:dyDescent="0.25">
      <c r="A7" s="569" t="s">
        <v>716</v>
      </c>
      <c r="B7" s="469"/>
      <c r="C7" s="472"/>
      <c r="D7" s="570"/>
      <c r="E7" s="472">
        <v>60</v>
      </c>
      <c r="I7" s="465"/>
    </row>
    <row r="8" spans="1:9" ht="15.75" x14ac:dyDescent="0.25">
      <c r="A8" s="569" t="s">
        <v>717</v>
      </c>
      <c r="B8" s="469"/>
      <c r="C8" s="472"/>
      <c r="D8" s="570"/>
      <c r="E8" s="472" t="s">
        <v>728</v>
      </c>
      <c r="I8" s="465"/>
    </row>
    <row r="9" spans="1:9" ht="15.75" x14ac:dyDescent="0.25">
      <c r="A9" s="569"/>
      <c r="B9" s="469"/>
      <c r="C9" s="472"/>
      <c r="D9" s="570"/>
      <c r="E9" s="472"/>
      <c r="I9" s="465"/>
    </row>
    <row r="10" spans="1:9" ht="6" customHeight="1" thickBot="1" x14ac:dyDescent="0.25">
      <c r="A10" s="683"/>
      <c r="B10" s="683"/>
      <c r="C10" s="474"/>
      <c r="D10" s="571"/>
      <c r="E10" s="475"/>
      <c r="F10" s="475"/>
      <c r="G10" s="475"/>
      <c r="I10" s="465"/>
    </row>
    <row r="11" spans="1:9" ht="15.75" x14ac:dyDescent="0.2">
      <c r="A11" s="476"/>
      <c r="B11" s="477" t="s">
        <v>2</v>
      </c>
      <c r="C11" s="478"/>
      <c r="D11" s="477" t="s">
        <v>3</v>
      </c>
      <c r="E11" s="478"/>
      <c r="F11" s="480" t="s">
        <v>4</v>
      </c>
      <c r="G11" s="689"/>
      <c r="H11" s="685"/>
    </row>
    <row r="12" spans="1:9" ht="45.75" thickBot="1" x14ac:dyDescent="0.25">
      <c r="A12" s="481" t="s">
        <v>639</v>
      </c>
      <c r="B12" s="482" t="s">
        <v>10</v>
      </c>
      <c r="C12" s="483" t="s">
        <v>11</v>
      </c>
      <c r="D12" s="484" t="s">
        <v>12</v>
      </c>
      <c r="E12" s="573" t="s">
        <v>640</v>
      </c>
      <c r="F12" s="484" t="s">
        <v>4</v>
      </c>
      <c r="G12" s="574" t="s">
        <v>15</v>
      </c>
      <c r="H12" s="573" t="s">
        <v>16</v>
      </c>
    </row>
    <row r="13" spans="1:9" x14ac:dyDescent="0.2">
      <c r="A13" s="575" t="s">
        <v>718</v>
      </c>
      <c r="B13" s="576"/>
      <c r="C13" s="648">
        <v>60</v>
      </c>
      <c r="D13" s="650"/>
      <c r="E13" s="578">
        <v>19400</v>
      </c>
      <c r="F13" s="491">
        <f>ROUND(12*1.36*(1/C13*E13)+H13,0)</f>
        <v>5372</v>
      </c>
      <c r="G13" s="493">
        <f t="shared" ref="G13:G76" si="0">ROUND(12*(1/C13*E13),0)</f>
        <v>3880</v>
      </c>
      <c r="H13" s="492">
        <v>95</v>
      </c>
    </row>
    <row r="14" spans="1:9" x14ac:dyDescent="0.2">
      <c r="A14" s="579">
        <v>30</v>
      </c>
      <c r="B14" s="496"/>
      <c r="C14" s="505">
        <f t="shared" ref="C14:C77" si="1">ROUND((10.899*LN(A14)+A14/200)*1.667,2)</f>
        <v>62.05</v>
      </c>
      <c r="D14" s="651"/>
      <c r="E14" s="499">
        <v>19400</v>
      </c>
      <c r="F14" s="498">
        <f t="shared" ref="F14:F77" si="2">ROUND(12*1.36*(1/C14*E14)+H14,0)</f>
        <v>5197</v>
      </c>
      <c r="G14" s="581">
        <f t="shared" si="0"/>
        <v>3752</v>
      </c>
      <c r="H14" s="499">
        <v>95</v>
      </c>
    </row>
    <row r="15" spans="1:9" x14ac:dyDescent="0.2">
      <c r="A15" s="579">
        <v>31</v>
      </c>
      <c r="B15" s="496"/>
      <c r="C15" s="505">
        <f t="shared" si="1"/>
        <v>62.65</v>
      </c>
      <c r="D15" s="651"/>
      <c r="E15" s="499">
        <v>19400</v>
      </c>
      <c r="F15" s="498">
        <f t="shared" si="2"/>
        <v>5149</v>
      </c>
      <c r="G15" s="581">
        <f t="shared" si="0"/>
        <v>3716</v>
      </c>
      <c r="H15" s="499">
        <v>95</v>
      </c>
    </row>
    <row r="16" spans="1:9" x14ac:dyDescent="0.2">
      <c r="A16" s="579">
        <v>32</v>
      </c>
      <c r="B16" s="496"/>
      <c r="C16" s="505">
        <f t="shared" si="1"/>
        <v>63.23</v>
      </c>
      <c r="D16" s="651"/>
      <c r="E16" s="499">
        <v>19400</v>
      </c>
      <c r="F16" s="498">
        <f t="shared" si="2"/>
        <v>5102</v>
      </c>
      <c r="G16" s="581">
        <f t="shared" si="0"/>
        <v>3682</v>
      </c>
      <c r="H16" s="499">
        <v>95</v>
      </c>
    </row>
    <row r="17" spans="1:8" x14ac:dyDescent="0.2">
      <c r="A17" s="579">
        <v>33</v>
      </c>
      <c r="B17" s="496"/>
      <c r="C17" s="505">
        <f t="shared" si="1"/>
        <v>63.8</v>
      </c>
      <c r="D17" s="651"/>
      <c r="E17" s="499">
        <v>19400</v>
      </c>
      <c r="F17" s="498">
        <f t="shared" si="2"/>
        <v>5058</v>
      </c>
      <c r="G17" s="581">
        <f t="shared" si="0"/>
        <v>3649</v>
      </c>
      <c r="H17" s="499">
        <v>95</v>
      </c>
    </row>
    <row r="18" spans="1:8" x14ac:dyDescent="0.2">
      <c r="A18" s="579">
        <v>34</v>
      </c>
      <c r="B18" s="496"/>
      <c r="C18" s="505">
        <f t="shared" si="1"/>
        <v>64.349999999999994</v>
      </c>
      <c r="D18" s="651"/>
      <c r="E18" s="499">
        <v>19400</v>
      </c>
      <c r="F18" s="498">
        <f t="shared" si="2"/>
        <v>5015</v>
      </c>
      <c r="G18" s="581">
        <f t="shared" si="0"/>
        <v>3618</v>
      </c>
      <c r="H18" s="499">
        <v>95</v>
      </c>
    </row>
    <row r="19" spans="1:8" x14ac:dyDescent="0.2">
      <c r="A19" s="579">
        <v>35</v>
      </c>
      <c r="B19" s="496"/>
      <c r="C19" s="505">
        <f t="shared" si="1"/>
        <v>64.89</v>
      </c>
      <c r="D19" s="651"/>
      <c r="E19" s="499">
        <v>19400</v>
      </c>
      <c r="F19" s="498">
        <f t="shared" si="2"/>
        <v>4974</v>
      </c>
      <c r="G19" s="581">
        <f t="shared" si="0"/>
        <v>3588</v>
      </c>
      <c r="H19" s="499">
        <v>95</v>
      </c>
    </row>
    <row r="20" spans="1:8" x14ac:dyDescent="0.2">
      <c r="A20" s="579">
        <v>36</v>
      </c>
      <c r="B20" s="496"/>
      <c r="C20" s="505">
        <f t="shared" si="1"/>
        <v>65.41</v>
      </c>
      <c r="D20" s="651"/>
      <c r="E20" s="499">
        <v>19400</v>
      </c>
      <c r="F20" s="498">
        <f t="shared" si="2"/>
        <v>4935</v>
      </c>
      <c r="G20" s="581">
        <f t="shared" si="0"/>
        <v>3559</v>
      </c>
      <c r="H20" s="499">
        <v>95</v>
      </c>
    </row>
    <row r="21" spans="1:8" x14ac:dyDescent="0.2">
      <c r="A21" s="579">
        <v>37</v>
      </c>
      <c r="B21" s="496"/>
      <c r="C21" s="505">
        <f t="shared" si="1"/>
        <v>65.91</v>
      </c>
      <c r="D21" s="651"/>
      <c r="E21" s="499">
        <v>19400</v>
      </c>
      <c r="F21" s="498">
        <f t="shared" si="2"/>
        <v>4899</v>
      </c>
      <c r="G21" s="581">
        <f t="shared" si="0"/>
        <v>3532</v>
      </c>
      <c r="H21" s="499">
        <v>95</v>
      </c>
    </row>
    <row r="22" spans="1:8" x14ac:dyDescent="0.2">
      <c r="A22" s="579">
        <v>38</v>
      </c>
      <c r="B22" s="496"/>
      <c r="C22" s="505">
        <f t="shared" si="1"/>
        <v>66.41</v>
      </c>
      <c r="D22" s="651"/>
      <c r="E22" s="499">
        <v>19400</v>
      </c>
      <c r="F22" s="498">
        <f t="shared" si="2"/>
        <v>4862</v>
      </c>
      <c r="G22" s="581">
        <f t="shared" si="0"/>
        <v>3505</v>
      </c>
      <c r="H22" s="499">
        <v>95</v>
      </c>
    </row>
    <row r="23" spans="1:8" x14ac:dyDescent="0.2">
      <c r="A23" s="579">
        <v>39</v>
      </c>
      <c r="B23" s="496"/>
      <c r="C23" s="505">
        <f t="shared" si="1"/>
        <v>66.89</v>
      </c>
      <c r="D23" s="651"/>
      <c r="E23" s="499">
        <v>19400</v>
      </c>
      <c r="F23" s="498">
        <f t="shared" si="2"/>
        <v>4828</v>
      </c>
      <c r="G23" s="581">
        <f t="shared" si="0"/>
        <v>3480</v>
      </c>
      <c r="H23" s="499">
        <v>95</v>
      </c>
    </row>
    <row r="24" spans="1:8" x14ac:dyDescent="0.2">
      <c r="A24" s="579">
        <v>40</v>
      </c>
      <c r="B24" s="496"/>
      <c r="C24" s="505">
        <f t="shared" si="1"/>
        <v>67.36</v>
      </c>
      <c r="D24" s="651"/>
      <c r="E24" s="499">
        <v>19400</v>
      </c>
      <c r="F24" s="498">
        <f t="shared" si="2"/>
        <v>4795</v>
      </c>
      <c r="G24" s="581">
        <f t="shared" si="0"/>
        <v>3456</v>
      </c>
      <c r="H24" s="499">
        <v>95</v>
      </c>
    </row>
    <row r="25" spans="1:8" x14ac:dyDescent="0.2">
      <c r="A25" s="579">
        <v>41</v>
      </c>
      <c r="B25" s="496"/>
      <c r="C25" s="505">
        <f t="shared" si="1"/>
        <v>67.81</v>
      </c>
      <c r="D25" s="651"/>
      <c r="E25" s="499">
        <v>19400</v>
      </c>
      <c r="F25" s="498">
        <f t="shared" si="2"/>
        <v>4764</v>
      </c>
      <c r="G25" s="581">
        <f t="shared" si="0"/>
        <v>3433</v>
      </c>
      <c r="H25" s="499">
        <v>95</v>
      </c>
    </row>
    <row r="26" spans="1:8" x14ac:dyDescent="0.2">
      <c r="A26" s="579">
        <v>42</v>
      </c>
      <c r="B26" s="496"/>
      <c r="C26" s="505">
        <f t="shared" si="1"/>
        <v>68.260000000000005</v>
      </c>
      <c r="D26" s="651"/>
      <c r="E26" s="499">
        <v>19400</v>
      </c>
      <c r="F26" s="498">
        <f t="shared" si="2"/>
        <v>4733</v>
      </c>
      <c r="G26" s="581">
        <f t="shared" si="0"/>
        <v>3410</v>
      </c>
      <c r="H26" s="499">
        <v>95</v>
      </c>
    </row>
    <row r="27" spans="1:8" x14ac:dyDescent="0.2">
      <c r="A27" s="579">
        <v>43</v>
      </c>
      <c r="B27" s="496"/>
      <c r="C27" s="505">
        <f t="shared" si="1"/>
        <v>68.69</v>
      </c>
      <c r="D27" s="651"/>
      <c r="E27" s="499">
        <v>19400</v>
      </c>
      <c r="F27" s="498">
        <f t="shared" si="2"/>
        <v>4704</v>
      </c>
      <c r="G27" s="581">
        <f t="shared" si="0"/>
        <v>3389</v>
      </c>
      <c r="H27" s="499">
        <v>95</v>
      </c>
    </row>
    <row r="28" spans="1:8" x14ac:dyDescent="0.2">
      <c r="A28" s="579">
        <v>44</v>
      </c>
      <c r="B28" s="496"/>
      <c r="C28" s="505">
        <f t="shared" si="1"/>
        <v>69.12</v>
      </c>
      <c r="D28" s="651"/>
      <c r="E28" s="499">
        <v>19400</v>
      </c>
      <c r="F28" s="498">
        <f t="shared" si="2"/>
        <v>4676</v>
      </c>
      <c r="G28" s="581">
        <f t="shared" si="0"/>
        <v>3368</v>
      </c>
      <c r="H28" s="499">
        <v>95</v>
      </c>
    </row>
    <row r="29" spans="1:8" x14ac:dyDescent="0.2">
      <c r="A29" s="579">
        <v>45</v>
      </c>
      <c r="B29" s="496"/>
      <c r="C29" s="505">
        <f t="shared" si="1"/>
        <v>69.540000000000006</v>
      </c>
      <c r="D29" s="651"/>
      <c r="E29" s="499">
        <v>19400</v>
      </c>
      <c r="F29" s="498">
        <f t="shared" si="2"/>
        <v>4648</v>
      </c>
      <c r="G29" s="581">
        <f t="shared" si="0"/>
        <v>3348</v>
      </c>
      <c r="H29" s="499">
        <v>95</v>
      </c>
    </row>
    <row r="30" spans="1:8" x14ac:dyDescent="0.2">
      <c r="A30" s="579">
        <v>46</v>
      </c>
      <c r="B30" s="496"/>
      <c r="C30" s="505">
        <f t="shared" si="1"/>
        <v>69.94</v>
      </c>
      <c r="D30" s="651"/>
      <c r="E30" s="499">
        <v>19400</v>
      </c>
      <c r="F30" s="498">
        <f t="shared" si="2"/>
        <v>4622</v>
      </c>
      <c r="G30" s="581">
        <f t="shared" si="0"/>
        <v>3329</v>
      </c>
      <c r="H30" s="499">
        <v>95</v>
      </c>
    </row>
    <row r="31" spans="1:8" x14ac:dyDescent="0.2">
      <c r="A31" s="579">
        <v>47</v>
      </c>
      <c r="B31" s="496"/>
      <c r="C31" s="505">
        <f t="shared" si="1"/>
        <v>70.34</v>
      </c>
      <c r="D31" s="651"/>
      <c r="E31" s="499">
        <v>19400</v>
      </c>
      <c r="F31" s="498">
        <f t="shared" si="2"/>
        <v>4596</v>
      </c>
      <c r="G31" s="581">
        <f t="shared" si="0"/>
        <v>3310</v>
      </c>
      <c r="H31" s="499">
        <v>95</v>
      </c>
    </row>
    <row r="32" spans="1:8" x14ac:dyDescent="0.2">
      <c r="A32" s="579">
        <v>48</v>
      </c>
      <c r="B32" s="496"/>
      <c r="C32" s="505">
        <f t="shared" si="1"/>
        <v>70.73</v>
      </c>
      <c r="D32" s="651"/>
      <c r="E32" s="499">
        <v>19400</v>
      </c>
      <c r="F32" s="498">
        <f t="shared" si="2"/>
        <v>4571</v>
      </c>
      <c r="G32" s="581">
        <f t="shared" si="0"/>
        <v>3291</v>
      </c>
      <c r="H32" s="499">
        <v>95</v>
      </c>
    </row>
    <row r="33" spans="1:8" x14ac:dyDescent="0.2">
      <c r="A33" s="579">
        <v>49</v>
      </c>
      <c r="B33" s="496"/>
      <c r="C33" s="505">
        <f t="shared" si="1"/>
        <v>71.12</v>
      </c>
      <c r="D33" s="651"/>
      <c r="E33" s="499">
        <v>19400</v>
      </c>
      <c r="F33" s="498">
        <f t="shared" si="2"/>
        <v>4547</v>
      </c>
      <c r="G33" s="581">
        <f t="shared" si="0"/>
        <v>3273</v>
      </c>
      <c r="H33" s="499">
        <v>95</v>
      </c>
    </row>
    <row r="34" spans="1:8" x14ac:dyDescent="0.2">
      <c r="A34" s="579">
        <v>50</v>
      </c>
      <c r="B34" s="496"/>
      <c r="C34" s="505">
        <f t="shared" si="1"/>
        <v>71.489999999999995</v>
      </c>
      <c r="D34" s="651"/>
      <c r="E34" s="499">
        <v>19400</v>
      </c>
      <c r="F34" s="498">
        <f t="shared" si="2"/>
        <v>4524</v>
      </c>
      <c r="G34" s="581">
        <f t="shared" si="0"/>
        <v>3256</v>
      </c>
      <c r="H34" s="499">
        <v>95</v>
      </c>
    </row>
    <row r="35" spans="1:8" x14ac:dyDescent="0.2">
      <c r="A35" s="579">
        <v>51</v>
      </c>
      <c r="B35" s="496"/>
      <c r="C35" s="505">
        <f t="shared" si="1"/>
        <v>71.86</v>
      </c>
      <c r="D35" s="651"/>
      <c r="E35" s="499">
        <v>19400</v>
      </c>
      <c r="F35" s="498">
        <f t="shared" si="2"/>
        <v>4501</v>
      </c>
      <c r="G35" s="581">
        <f t="shared" si="0"/>
        <v>3240</v>
      </c>
      <c r="H35" s="499">
        <v>95</v>
      </c>
    </row>
    <row r="36" spans="1:8" x14ac:dyDescent="0.2">
      <c r="A36" s="579">
        <v>52</v>
      </c>
      <c r="B36" s="496"/>
      <c r="C36" s="505">
        <f t="shared" si="1"/>
        <v>72.22</v>
      </c>
      <c r="D36" s="651"/>
      <c r="E36" s="499">
        <v>19400</v>
      </c>
      <c r="F36" s="498">
        <f t="shared" si="2"/>
        <v>4479</v>
      </c>
      <c r="G36" s="581">
        <f t="shared" si="0"/>
        <v>3223</v>
      </c>
      <c r="H36" s="499">
        <v>95</v>
      </c>
    </row>
    <row r="37" spans="1:8" x14ac:dyDescent="0.2">
      <c r="A37" s="579">
        <v>53</v>
      </c>
      <c r="B37" s="496"/>
      <c r="C37" s="505">
        <f t="shared" si="1"/>
        <v>72.58</v>
      </c>
      <c r="D37" s="651"/>
      <c r="E37" s="499">
        <v>19400</v>
      </c>
      <c r="F37" s="498">
        <f t="shared" si="2"/>
        <v>4457</v>
      </c>
      <c r="G37" s="581">
        <f t="shared" si="0"/>
        <v>3207</v>
      </c>
      <c r="H37" s="499">
        <v>95</v>
      </c>
    </row>
    <row r="38" spans="1:8" x14ac:dyDescent="0.2">
      <c r="A38" s="579">
        <v>54</v>
      </c>
      <c r="B38" s="496"/>
      <c r="C38" s="505">
        <f t="shared" si="1"/>
        <v>72.92</v>
      </c>
      <c r="D38" s="651"/>
      <c r="E38" s="499">
        <v>19400</v>
      </c>
      <c r="F38" s="498">
        <f t="shared" si="2"/>
        <v>4437</v>
      </c>
      <c r="G38" s="581">
        <f t="shared" si="0"/>
        <v>3193</v>
      </c>
      <c r="H38" s="499">
        <v>95</v>
      </c>
    </row>
    <row r="39" spans="1:8" x14ac:dyDescent="0.2">
      <c r="A39" s="579">
        <v>55</v>
      </c>
      <c r="B39" s="496"/>
      <c r="C39" s="505">
        <f t="shared" si="1"/>
        <v>73.27</v>
      </c>
      <c r="D39" s="651"/>
      <c r="E39" s="499">
        <v>19400</v>
      </c>
      <c r="F39" s="498">
        <f t="shared" si="2"/>
        <v>4416</v>
      </c>
      <c r="G39" s="581">
        <f t="shared" si="0"/>
        <v>3177</v>
      </c>
      <c r="H39" s="499">
        <v>95</v>
      </c>
    </row>
    <row r="40" spans="1:8" x14ac:dyDescent="0.2">
      <c r="A40" s="579">
        <v>56</v>
      </c>
      <c r="B40" s="496"/>
      <c r="C40" s="505">
        <f t="shared" si="1"/>
        <v>73.599999999999994</v>
      </c>
      <c r="D40" s="651"/>
      <c r="E40" s="499">
        <v>19400</v>
      </c>
      <c r="F40" s="498">
        <f t="shared" si="2"/>
        <v>4397</v>
      </c>
      <c r="G40" s="581">
        <f t="shared" si="0"/>
        <v>3163</v>
      </c>
      <c r="H40" s="499">
        <v>95</v>
      </c>
    </row>
    <row r="41" spans="1:8" x14ac:dyDescent="0.2">
      <c r="A41" s="579">
        <v>57</v>
      </c>
      <c r="B41" s="496"/>
      <c r="C41" s="505">
        <f t="shared" si="1"/>
        <v>73.930000000000007</v>
      </c>
      <c r="D41" s="651"/>
      <c r="E41" s="499">
        <v>19400</v>
      </c>
      <c r="F41" s="498">
        <f t="shared" si="2"/>
        <v>4378</v>
      </c>
      <c r="G41" s="581">
        <f t="shared" si="0"/>
        <v>3149</v>
      </c>
      <c r="H41" s="499">
        <v>95</v>
      </c>
    </row>
    <row r="42" spans="1:8" x14ac:dyDescent="0.2">
      <c r="A42" s="579">
        <v>58</v>
      </c>
      <c r="B42" s="496"/>
      <c r="C42" s="505">
        <f t="shared" si="1"/>
        <v>74.260000000000005</v>
      </c>
      <c r="D42" s="651"/>
      <c r="E42" s="499">
        <v>19400</v>
      </c>
      <c r="F42" s="498">
        <f t="shared" si="2"/>
        <v>4359</v>
      </c>
      <c r="G42" s="581">
        <f t="shared" si="0"/>
        <v>3135</v>
      </c>
      <c r="H42" s="499">
        <v>95</v>
      </c>
    </row>
    <row r="43" spans="1:8" x14ac:dyDescent="0.2">
      <c r="A43" s="579">
        <v>59</v>
      </c>
      <c r="B43" s="496"/>
      <c r="C43" s="505">
        <f t="shared" si="1"/>
        <v>74.58</v>
      </c>
      <c r="D43" s="651"/>
      <c r="E43" s="499">
        <v>19400</v>
      </c>
      <c r="F43" s="498">
        <f t="shared" si="2"/>
        <v>4340</v>
      </c>
      <c r="G43" s="581">
        <f t="shared" si="0"/>
        <v>3121</v>
      </c>
      <c r="H43" s="499">
        <v>95</v>
      </c>
    </row>
    <row r="44" spans="1:8" x14ac:dyDescent="0.2">
      <c r="A44" s="579">
        <v>60</v>
      </c>
      <c r="B44" s="496"/>
      <c r="C44" s="505">
        <f t="shared" si="1"/>
        <v>74.89</v>
      </c>
      <c r="D44" s="651"/>
      <c r="E44" s="499">
        <v>19400</v>
      </c>
      <c r="F44" s="498">
        <f t="shared" si="2"/>
        <v>4323</v>
      </c>
      <c r="G44" s="581">
        <f t="shared" si="0"/>
        <v>3109</v>
      </c>
      <c r="H44" s="499">
        <v>95</v>
      </c>
    </row>
    <row r="45" spans="1:8" x14ac:dyDescent="0.2">
      <c r="A45" s="579">
        <v>61</v>
      </c>
      <c r="B45" s="496"/>
      <c r="C45" s="505">
        <f t="shared" si="1"/>
        <v>75.2</v>
      </c>
      <c r="D45" s="651"/>
      <c r="E45" s="499">
        <v>19400</v>
      </c>
      <c r="F45" s="498">
        <f t="shared" si="2"/>
        <v>4305</v>
      </c>
      <c r="G45" s="581">
        <f t="shared" si="0"/>
        <v>3096</v>
      </c>
      <c r="H45" s="499">
        <v>95</v>
      </c>
    </row>
    <row r="46" spans="1:8" x14ac:dyDescent="0.2">
      <c r="A46" s="579">
        <v>62</v>
      </c>
      <c r="B46" s="496"/>
      <c r="C46" s="505">
        <f t="shared" si="1"/>
        <v>75.5</v>
      </c>
      <c r="D46" s="651"/>
      <c r="E46" s="499">
        <v>19400</v>
      </c>
      <c r="F46" s="498">
        <f t="shared" si="2"/>
        <v>4288</v>
      </c>
      <c r="G46" s="581">
        <f t="shared" si="0"/>
        <v>3083</v>
      </c>
      <c r="H46" s="499">
        <v>95</v>
      </c>
    </row>
    <row r="47" spans="1:8" x14ac:dyDescent="0.2">
      <c r="A47" s="579">
        <v>63</v>
      </c>
      <c r="B47" s="496"/>
      <c r="C47" s="505">
        <f t="shared" si="1"/>
        <v>75.8</v>
      </c>
      <c r="D47" s="651"/>
      <c r="E47" s="499">
        <v>19400</v>
      </c>
      <c r="F47" s="498">
        <f t="shared" si="2"/>
        <v>4272</v>
      </c>
      <c r="G47" s="581">
        <f t="shared" si="0"/>
        <v>3071</v>
      </c>
      <c r="H47" s="499">
        <v>95</v>
      </c>
    </row>
    <row r="48" spans="1:8" x14ac:dyDescent="0.2">
      <c r="A48" s="579">
        <v>64</v>
      </c>
      <c r="B48" s="496"/>
      <c r="C48" s="505">
        <f t="shared" si="1"/>
        <v>76.09</v>
      </c>
      <c r="D48" s="651"/>
      <c r="E48" s="499">
        <v>19400</v>
      </c>
      <c r="F48" s="498">
        <f t="shared" si="2"/>
        <v>4256</v>
      </c>
      <c r="G48" s="581">
        <f t="shared" si="0"/>
        <v>3060</v>
      </c>
      <c r="H48" s="499">
        <v>95</v>
      </c>
    </row>
    <row r="49" spans="1:8" x14ac:dyDescent="0.2">
      <c r="A49" s="579">
        <v>65</v>
      </c>
      <c r="B49" s="496"/>
      <c r="C49" s="505">
        <f t="shared" si="1"/>
        <v>76.38</v>
      </c>
      <c r="D49" s="651"/>
      <c r="E49" s="499">
        <v>19400</v>
      </c>
      <c r="F49" s="498">
        <f t="shared" si="2"/>
        <v>4240</v>
      </c>
      <c r="G49" s="581">
        <f t="shared" si="0"/>
        <v>3048</v>
      </c>
      <c r="H49" s="499">
        <v>95</v>
      </c>
    </row>
    <row r="50" spans="1:8" x14ac:dyDescent="0.2">
      <c r="A50" s="579">
        <v>66</v>
      </c>
      <c r="B50" s="496"/>
      <c r="C50" s="505">
        <f t="shared" si="1"/>
        <v>76.67</v>
      </c>
      <c r="D50" s="651"/>
      <c r="E50" s="499">
        <v>19400</v>
      </c>
      <c r="F50" s="498">
        <f t="shared" si="2"/>
        <v>4224</v>
      </c>
      <c r="G50" s="581">
        <f t="shared" si="0"/>
        <v>3036</v>
      </c>
      <c r="H50" s="499">
        <v>95</v>
      </c>
    </row>
    <row r="51" spans="1:8" x14ac:dyDescent="0.2">
      <c r="A51" s="579">
        <v>67</v>
      </c>
      <c r="B51" s="496"/>
      <c r="C51" s="505">
        <f t="shared" si="1"/>
        <v>76.95</v>
      </c>
      <c r="D51" s="651"/>
      <c r="E51" s="499">
        <v>19400</v>
      </c>
      <c r="F51" s="498">
        <f t="shared" si="2"/>
        <v>4209</v>
      </c>
      <c r="G51" s="581">
        <f t="shared" si="0"/>
        <v>3025</v>
      </c>
      <c r="H51" s="499">
        <v>95</v>
      </c>
    </row>
    <row r="52" spans="1:8" x14ac:dyDescent="0.2">
      <c r="A52" s="579">
        <v>68</v>
      </c>
      <c r="B52" s="496"/>
      <c r="C52" s="505">
        <f t="shared" si="1"/>
        <v>77.23</v>
      </c>
      <c r="D52" s="651"/>
      <c r="E52" s="499">
        <v>19400</v>
      </c>
      <c r="F52" s="498">
        <f t="shared" si="2"/>
        <v>4195</v>
      </c>
      <c r="G52" s="581">
        <f t="shared" si="0"/>
        <v>3014</v>
      </c>
      <c r="H52" s="499">
        <v>95</v>
      </c>
    </row>
    <row r="53" spans="1:8" x14ac:dyDescent="0.2">
      <c r="A53" s="579">
        <v>69</v>
      </c>
      <c r="B53" s="496"/>
      <c r="C53" s="505">
        <f t="shared" si="1"/>
        <v>77.5</v>
      </c>
      <c r="D53" s="651"/>
      <c r="E53" s="499">
        <v>19400</v>
      </c>
      <c r="F53" s="498">
        <f t="shared" si="2"/>
        <v>4180</v>
      </c>
      <c r="G53" s="581">
        <f t="shared" si="0"/>
        <v>3004</v>
      </c>
      <c r="H53" s="499">
        <v>95</v>
      </c>
    </row>
    <row r="54" spans="1:8" x14ac:dyDescent="0.2">
      <c r="A54" s="579">
        <v>70</v>
      </c>
      <c r="B54" s="496"/>
      <c r="C54" s="505">
        <f t="shared" si="1"/>
        <v>77.77</v>
      </c>
      <c r="D54" s="651"/>
      <c r="E54" s="499">
        <v>19400</v>
      </c>
      <c r="F54" s="498">
        <f t="shared" si="2"/>
        <v>4166</v>
      </c>
      <c r="G54" s="581">
        <f t="shared" si="0"/>
        <v>2993</v>
      </c>
      <c r="H54" s="499">
        <v>95</v>
      </c>
    </row>
    <row r="55" spans="1:8" x14ac:dyDescent="0.2">
      <c r="A55" s="579">
        <v>71</v>
      </c>
      <c r="B55" s="496"/>
      <c r="C55" s="505">
        <f t="shared" si="1"/>
        <v>78.040000000000006</v>
      </c>
      <c r="D55" s="651"/>
      <c r="E55" s="499">
        <v>19400</v>
      </c>
      <c r="F55" s="498">
        <f t="shared" si="2"/>
        <v>4152</v>
      </c>
      <c r="G55" s="581">
        <f t="shared" si="0"/>
        <v>2983</v>
      </c>
      <c r="H55" s="499">
        <v>95</v>
      </c>
    </row>
    <row r="56" spans="1:8" x14ac:dyDescent="0.2">
      <c r="A56" s="579">
        <v>72</v>
      </c>
      <c r="B56" s="496"/>
      <c r="C56" s="505">
        <f t="shared" si="1"/>
        <v>78.3</v>
      </c>
      <c r="D56" s="651"/>
      <c r="E56" s="499">
        <v>19400</v>
      </c>
      <c r="F56" s="498">
        <f t="shared" si="2"/>
        <v>4139</v>
      </c>
      <c r="G56" s="581">
        <f t="shared" si="0"/>
        <v>2973</v>
      </c>
      <c r="H56" s="499">
        <v>95</v>
      </c>
    </row>
    <row r="57" spans="1:8" x14ac:dyDescent="0.2">
      <c r="A57" s="579">
        <v>73</v>
      </c>
      <c r="B57" s="496"/>
      <c r="C57" s="505">
        <f t="shared" si="1"/>
        <v>78.56</v>
      </c>
      <c r="D57" s="651"/>
      <c r="E57" s="499">
        <v>19400</v>
      </c>
      <c r="F57" s="498">
        <f t="shared" si="2"/>
        <v>4125</v>
      </c>
      <c r="G57" s="581">
        <f t="shared" si="0"/>
        <v>2963</v>
      </c>
      <c r="H57" s="499">
        <v>95</v>
      </c>
    </row>
    <row r="58" spans="1:8" x14ac:dyDescent="0.2">
      <c r="A58" s="579">
        <v>74</v>
      </c>
      <c r="B58" s="496"/>
      <c r="C58" s="505">
        <f t="shared" si="1"/>
        <v>78.819999999999993</v>
      </c>
      <c r="D58" s="651"/>
      <c r="E58" s="499">
        <v>19400</v>
      </c>
      <c r="F58" s="498">
        <f t="shared" si="2"/>
        <v>4112</v>
      </c>
      <c r="G58" s="581">
        <f t="shared" si="0"/>
        <v>2954</v>
      </c>
      <c r="H58" s="499">
        <v>95</v>
      </c>
    </row>
    <row r="59" spans="1:8" x14ac:dyDescent="0.2">
      <c r="A59" s="579">
        <v>75</v>
      </c>
      <c r="B59" s="496"/>
      <c r="C59" s="505">
        <f t="shared" si="1"/>
        <v>79.069999999999993</v>
      </c>
      <c r="D59" s="651"/>
      <c r="E59" s="499">
        <v>19400</v>
      </c>
      <c r="F59" s="498">
        <f t="shared" si="2"/>
        <v>4099</v>
      </c>
      <c r="G59" s="581">
        <f t="shared" si="0"/>
        <v>2944</v>
      </c>
      <c r="H59" s="499">
        <v>95</v>
      </c>
    </row>
    <row r="60" spans="1:8" x14ac:dyDescent="0.2">
      <c r="A60" s="579">
        <v>76</v>
      </c>
      <c r="B60" s="496"/>
      <c r="C60" s="505">
        <f t="shared" si="1"/>
        <v>79.319999999999993</v>
      </c>
      <c r="D60" s="651"/>
      <c r="E60" s="499">
        <v>19400</v>
      </c>
      <c r="F60" s="498">
        <f t="shared" si="2"/>
        <v>4087</v>
      </c>
      <c r="G60" s="581">
        <f t="shared" si="0"/>
        <v>2935</v>
      </c>
      <c r="H60" s="499">
        <v>95</v>
      </c>
    </row>
    <row r="61" spans="1:8" x14ac:dyDescent="0.2">
      <c r="A61" s="579">
        <v>77</v>
      </c>
      <c r="B61" s="496"/>
      <c r="C61" s="505">
        <f t="shared" si="1"/>
        <v>79.56</v>
      </c>
      <c r="D61" s="651"/>
      <c r="E61" s="499">
        <v>19400</v>
      </c>
      <c r="F61" s="498">
        <f t="shared" si="2"/>
        <v>4074</v>
      </c>
      <c r="G61" s="581">
        <f t="shared" si="0"/>
        <v>2926</v>
      </c>
      <c r="H61" s="499">
        <v>95</v>
      </c>
    </row>
    <row r="62" spans="1:8" x14ac:dyDescent="0.2">
      <c r="A62" s="579">
        <v>78</v>
      </c>
      <c r="B62" s="496"/>
      <c r="C62" s="505">
        <f t="shared" si="1"/>
        <v>79.81</v>
      </c>
      <c r="D62" s="651"/>
      <c r="E62" s="499">
        <v>19400</v>
      </c>
      <c r="F62" s="498">
        <f t="shared" si="2"/>
        <v>4062</v>
      </c>
      <c r="G62" s="581">
        <f t="shared" si="0"/>
        <v>2917</v>
      </c>
      <c r="H62" s="499">
        <v>95</v>
      </c>
    </row>
    <row r="63" spans="1:8" x14ac:dyDescent="0.2">
      <c r="A63" s="579">
        <v>79</v>
      </c>
      <c r="B63" s="496"/>
      <c r="C63" s="505">
        <f t="shared" si="1"/>
        <v>80.05</v>
      </c>
      <c r="D63" s="651"/>
      <c r="E63" s="499">
        <v>19400</v>
      </c>
      <c r="F63" s="498">
        <f t="shared" si="2"/>
        <v>4050</v>
      </c>
      <c r="G63" s="581">
        <f t="shared" si="0"/>
        <v>2908</v>
      </c>
      <c r="H63" s="499">
        <v>95</v>
      </c>
    </row>
    <row r="64" spans="1:8" x14ac:dyDescent="0.2">
      <c r="A64" s="579">
        <v>80</v>
      </c>
      <c r="B64" s="496"/>
      <c r="C64" s="505">
        <f t="shared" si="1"/>
        <v>80.28</v>
      </c>
      <c r="D64" s="651"/>
      <c r="E64" s="499">
        <v>19400</v>
      </c>
      <c r="F64" s="498">
        <f t="shared" si="2"/>
        <v>4039</v>
      </c>
      <c r="G64" s="581">
        <f t="shared" si="0"/>
        <v>2900</v>
      </c>
      <c r="H64" s="499">
        <v>95</v>
      </c>
    </row>
    <row r="65" spans="1:8" x14ac:dyDescent="0.2">
      <c r="A65" s="579">
        <v>81</v>
      </c>
      <c r="B65" s="496"/>
      <c r="C65" s="505">
        <f t="shared" si="1"/>
        <v>80.52</v>
      </c>
      <c r="D65" s="651"/>
      <c r="E65" s="499">
        <v>19400</v>
      </c>
      <c r="F65" s="498">
        <f t="shared" si="2"/>
        <v>4027</v>
      </c>
      <c r="G65" s="581">
        <f t="shared" si="0"/>
        <v>2891</v>
      </c>
      <c r="H65" s="499">
        <v>95</v>
      </c>
    </row>
    <row r="66" spans="1:8" x14ac:dyDescent="0.2">
      <c r="A66" s="579">
        <v>82</v>
      </c>
      <c r="B66" s="496"/>
      <c r="C66" s="505">
        <f t="shared" si="1"/>
        <v>80.75</v>
      </c>
      <c r="D66" s="651"/>
      <c r="E66" s="499">
        <v>19400</v>
      </c>
      <c r="F66" s="498">
        <f t="shared" si="2"/>
        <v>4016</v>
      </c>
      <c r="G66" s="581">
        <f t="shared" si="0"/>
        <v>2883</v>
      </c>
      <c r="H66" s="499">
        <v>95</v>
      </c>
    </row>
    <row r="67" spans="1:8" x14ac:dyDescent="0.2">
      <c r="A67" s="579">
        <v>83</v>
      </c>
      <c r="B67" s="496"/>
      <c r="C67" s="505">
        <f t="shared" si="1"/>
        <v>80.98</v>
      </c>
      <c r="D67" s="651"/>
      <c r="E67" s="499">
        <v>19400</v>
      </c>
      <c r="F67" s="498">
        <f t="shared" si="2"/>
        <v>4005</v>
      </c>
      <c r="G67" s="581">
        <f t="shared" si="0"/>
        <v>2875</v>
      </c>
      <c r="H67" s="499">
        <v>95</v>
      </c>
    </row>
    <row r="68" spans="1:8" x14ac:dyDescent="0.2">
      <c r="A68" s="579">
        <v>84</v>
      </c>
      <c r="B68" s="496"/>
      <c r="C68" s="505">
        <f t="shared" si="1"/>
        <v>81.2</v>
      </c>
      <c r="D68" s="651"/>
      <c r="E68" s="499">
        <v>19400</v>
      </c>
      <c r="F68" s="498">
        <f t="shared" si="2"/>
        <v>3994</v>
      </c>
      <c r="G68" s="581">
        <f t="shared" si="0"/>
        <v>2867</v>
      </c>
      <c r="H68" s="499">
        <v>95</v>
      </c>
    </row>
    <row r="69" spans="1:8" x14ac:dyDescent="0.2">
      <c r="A69" s="579">
        <v>85</v>
      </c>
      <c r="B69" s="496"/>
      <c r="C69" s="505">
        <f t="shared" si="1"/>
        <v>81.430000000000007</v>
      </c>
      <c r="D69" s="651"/>
      <c r="E69" s="499">
        <v>19400</v>
      </c>
      <c r="F69" s="498">
        <f t="shared" si="2"/>
        <v>3983</v>
      </c>
      <c r="G69" s="581">
        <f t="shared" si="0"/>
        <v>2859</v>
      </c>
      <c r="H69" s="499">
        <v>95</v>
      </c>
    </row>
    <row r="70" spans="1:8" x14ac:dyDescent="0.2">
      <c r="A70" s="579">
        <v>86</v>
      </c>
      <c r="B70" s="496"/>
      <c r="C70" s="505">
        <f t="shared" si="1"/>
        <v>81.650000000000006</v>
      </c>
      <c r="D70" s="651"/>
      <c r="E70" s="499">
        <v>19400</v>
      </c>
      <c r="F70" s="498">
        <f t="shared" si="2"/>
        <v>3973</v>
      </c>
      <c r="G70" s="581">
        <f t="shared" si="0"/>
        <v>2851</v>
      </c>
      <c r="H70" s="499">
        <v>95</v>
      </c>
    </row>
    <row r="71" spans="1:8" x14ac:dyDescent="0.2">
      <c r="A71" s="579">
        <v>87</v>
      </c>
      <c r="B71" s="496"/>
      <c r="C71" s="505">
        <f t="shared" si="1"/>
        <v>81.86</v>
      </c>
      <c r="D71" s="651"/>
      <c r="E71" s="499">
        <v>19400</v>
      </c>
      <c r="F71" s="498">
        <f t="shared" si="2"/>
        <v>3963</v>
      </c>
      <c r="G71" s="581">
        <f t="shared" si="0"/>
        <v>2844</v>
      </c>
      <c r="H71" s="499">
        <v>95</v>
      </c>
    </row>
    <row r="72" spans="1:8" x14ac:dyDescent="0.2">
      <c r="A72" s="579">
        <v>88</v>
      </c>
      <c r="B72" s="496"/>
      <c r="C72" s="505">
        <f t="shared" si="1"/>
        <v>82.08</v>
      </c>
      <c r="D72" s="651"/>
      <c r="E72" s="499">
        <v>19400</v>
      </c>
      <c r="F72" s="498">
        <f t="shared" si="2"/>
        <v>3952</v>
      </c>
      <c r="G72" s="581">
        <f t="shared" si="0"/>
        <v>2836</v>
      </c>
      <c r="H72" s="499">
        <v>95</v>
      </c>
    </row>
    <row r="73" spans="1:8" x14ac:dyDescent="0.2">
      <c r="A73" s="579">
        <v>89</v>
      </c>
      <c r="B73" s="496"/>
      <c r="C73" s="505">
        <f t="shared" si="1"/>
        <v>82.29</v>
      </c>
      <c r="D73" s="651"/>
      <c r="E73" s="499">
        <v>19400</v>
      </c>
      <c r="F73" s="498">
        <f t="shared" si="2"/>
        <v>3942</v>
      </c>
      <c r="G73" s="581">
        <f t="shared" si="0"/>
        <v>2829</v>
      </c>
      <c r="H73" s="499">
        <v>95</v>
      </c>
    </row>
    <row r="74" spans="1:8" x14ac:dyDescent="0.2">
      <c r="A74" s="579">
        <v>90</v>
      </c>
      <c r="B74" s="496"/>
      <c r="C74" s="505">
        <f t="shared" si="1"/>
        <v>82.51</v>
      </c>
      <c r="D74" s="651"/>
      <c r="E74" s="499">
        <v>19400</v>
      </c>
      <c r="F74" s="498">
        <f t="shared" si="2"/>
        <v>3932</v>
      </c>
      <c r="G74" s="581">
        <f t="shared" si="0"/>
        <v>2821</v>
      </c>
      <c r="H74" s="499">
        <v>95</v>
      </c>
    </row>
    <row r="75" spans="1:8" x14ac:dyDescent="0.2">
      <c r="A75" s="579">
        <v>91</v>
      </c>
      <c r="B75" s="496"/>
      <c r="C75" s="505">
        <f t="shared" si="1"/>
        <v>82.71</v>
      </c>
      <c r="D75" s="651"/>
      <c r="E75" s="499">
        <v>19400</v>
      </c>
      <c r="F75" s="498">
        <f t="shared" si="2"/>
        <v>3923</v>
      </c>
      <c r="G75" s="581">
        <f t="shared" si="0"/>
        <v>2815</v>
      </c>
      <c r="H75" s="499">
        <v>95</v>
      </c>
    </row>
    <row r="76" spans="1:8" x14ac:dyDescent="0.2">
      <c r="A76" s="579">
        <v>92</v>
      </c>
      <c r="B76" s="496"/>
      <c r="C76" s="505">
        <f t="shared" si="1"/>
        <v>82.92</v>
      </c>
      <c r="D76" s="651"/>
      <c r="E76" s="499">
        <v>19400</v>
      </c>
      <c r="F76" s="498">
        <f t="shared" si="2"/>
        <v>3913</v>
      </c>
      <c r="G76" s="581">
        <f t="shared" si="0"/>
        <v>2808</v>
      </c>
      <c r="H76" s="499">
        <v>95</v>
      </c>
    </row>
    <row r="77" spans="1:8" x14ac:dyDescent="0.2">
      <c r="A77" s="579">
        <v>93</v>
      </c>
      <c r="B77" s="496"/>
      <c r="C77" s="505">
        <f t="shared" si="1"/>
        <v>83.13</v>
      </c>
      <c r="D77" s="651"/>
      <c r="E77" s="499">
        <v>19400</v>
      </c>
      <c r="F77" s="498">
        <f t="shared" si="2"/>
        <v>3904</v>
      </c>
      <c r="G77" s="581">
        <f t="shared" ref="G77:G140" si="3">ROUND(12*(1/C77*E77),0)</f>
        <v>2800</v>
      </c>
      <c r="H77" s="499">
        <v>95</v>
      </c>
    </row>
    <row r="78" spans="1:8" x14ac:dyDescent="0.2">
      <c r="A78" s="579">
        <v>94</v>
      </c>
      <c r="B78" s="496"/>
      <c r="C78" s="505">
        <f t="shared" ref="C78:C141" si="4">ROUND((10.899*LN(A78)+A78/200)*1.667,2)</f>
        <v>83.33</v>
      </c>
      <c r="D78" s="651"/>
      <c r="E78" s="499">
        <v>19400</v>
      </c>
      <c r="F78" s="498">
        <f t="shared" ref="F78:F141" si="5">ROUND(12*1.36*(1/C78*E78)+H78,0)</f>
        <v>3894</v>
      </c>
      <c r="G78" s="581">
        <f t="shared" si="3"/>
        <v>2794</v>
      </c>
      <c r="H78" s="499">
        <v>95</v>
      </c>
    </row>
    <row r="79" spans="1:8" x14ac:dyDescent="0.2">
      <c r="A79" s="579">
        <v>95</v>
      </c>
      <c r="B79" s="496"/>
      <c r="C79" s="505">
        <f t="shared" si="4"/>
        <v>83.53</v>
      </c>
      <c r="D79" s="651"/>
      <c r="E79" s="499">
        <v>19400</v>
      </c>
      <c r="F79" s="498">
        <f t="shared" si="5"/>
        <v>3885</v>
      </c>
      <c r="G79" s="581">
        <f t="shared" si="3"/>
        <v>2787</v>
      </c>
      <c r="H79" s="499">
        <v>95</v>
      </c>
    </row>
    <row r="80" spans="1:8" x14ac:dyDescent="0.2">
      <c r="A80" s="579">
        <v>96</v>
      </c>
      <c r="B80" s="496"/>
      <c r="C80" s="505">
        <f t="shared" si="4"/>
        <v>83.73</v>
      </c>
      <c r="D80" s="651"/>
      <c r="E80" s="499">
        <v>19400</v>
      </c>
      <c r="F80" s="498">
        <f t="shared" si="5"/>
        <v>3876</v>
      </c>
      <c r="G80" s="581">
        <f t="shared" si="3"/>
        <v>2780</v>
      </c>
      <c r="H80" s="499">
        <v>95</v>
      </c>
    </row>
    <row r="81" spans="1:8" x14ac:dyDescent="0.2">
      <c r="A81" s="579">
        <v>97</v>
      </c>
      <c r="B81" s="496"/>
      <c r="C81" s="505">
        <f t="shared" si="4"/>
        <v>83.92</v>
      </c>
      <c r="D81" s="651"/>
      <c r="E81" s="499">
        <v>19400</v>
      </c>
      <c r="F81" s="498">
        <f t="shared" si="5"/>
        <v>3868</v>
      </c>
      <c r="G81" s="581">
        <f t="shared" si="3"/>
        <v>2774</v>
      </c>
      <c r="H81" s="499">
        <v>95</v>
      </c>
    </row>
    <row r="82" spans="1:8" x14ac:dyDescent="0.2">
      <c r="A82" s="579">
        <v>98</v>
      </c>
      <c r="B82" s="496"/>
      <c r="C82" s="505">
        <f t="shared" si="4"/>
        <v>84.12</v>
      </c>
      <c r="D82" s="651"/>
      <c r="E82" s="499">
        <v>19400</v>
      </c>
      <c r="F82" s="498">
        <f t="shared" si="5"/>
        <v>3859</v>
      </c>
      <c r="G82" s="581">
        <f t="shared" si="3"/>
        <v>2767</v>
      </c>
      <c r="H82" s="499">
        <v>95</v>
      </c>
    </row>
    <row r="83" spans="1:8" x14ac:dyDescent="0.2">
      <c r="A83" s="579">
        <v>99</v>
      </c>
      <c r="B83" s="496"/>
      <c r="C83" s="505">
        <f t="shared" si="4"/>
        <v>84.31</v>
      </c>
      <c r="D83" s="651"/>
      <c r="E83" s="499">
        <v>19400</v>
      </c>
      <c r="F83" s="498">
        <f t="shared" si="5"/>
        <v>3850</v>
      </c>
      <c r="G83" s="581">
        <f t="shared" si="3"/>
        <v>2761</v>
      </c>
      <c r="H83" s="499">
        <v>95</v>
      </c>
    </row>
    <row r="84" spans="1:8" x14ac:dyDescent="0.2">
      <c r="A84" s="579">
        <v>100</v>
      </c>
      <c r="B84" s="496"/>
      <c r="C84" s="505">
        <f t="shared" si="4"/>
        <v>84.5</v>
      </c>
      <c r="D84" s="651"/>
      <c r="E84" s="499">
        <v>19400</v>
      </c>
      <c r="F84" s="498">
        <f t="shared" si="5"/>
        <v>3842</v>
      </c>
      <c r="G84" s="581">
        <f t="shared" si="3"/>
        <v>2755</v>
      </c>
      <c r="H84" s="499">
        <v>95</v>
      </c>
    </row>
    <row r="85" spans="1:8" x14ac:dyDescent="0.2">
      <c r="A85" s="579">
        <v>101</v>
      </c>
      <c r="B85" s="496"/>
      <c r="C85" s="505">
        <f t="shared" si="4"/>
        <v>84.69</v>
      </c>
      <c r="D85" s="651"/>
      <c r="E85" s="499">
        <v>19400</v>
      </c>
      <c r="F85" s="498">
        <f t="shared" si="5"/>
        <v>3833</v>
      </c>
      <c r="G85" s="581">
        <f t="shared" si="3"/>
        <v>2749</v>
      </c>
      <c r="H85" s="499">
        <v>95</v>
      </c>
    </row>
    <row r="86" spans="1:8" x14ac:dyDescent="0.2">
      <c r="A86" s="579">
        <v>102</v>
      </c>
      <c r="B86" s="496"/>
      <c r="C86" s="505">
        <f t="shared" si="4"/>
        <v>84.88</v>
      </c>
      <c r="D86" s="651"/>
      <c r="E86" s="499">
        <v>19400</v>
      </c>
      <c r="F86" s="498">
        <f t="shared" si="5"/>
        <v>3825</v>
      </c>
      <c r="G86" s="581">
        <f t="shared" si="3"/>
        <v>2743</v>
      </c>
      <c r="H86" s="499">
        <v>95</v>
      </c>
    </row>
    <row r="87" spans="1:8" x14ac:dyDescent="0.2">
      <c r="A87" s="579">
        <v>103</v>
      </c>
      <c r="B87" s="496"/>
      <c r="C87" s="505">
        <f t="shared" si="4"/>
        <v>85.07</v>
      </c>
      <c r="D87" s="651"/>
      <c r="E87" s="499">
        <v>19400</v>
      </c>
      <c r="F87" s="498">
        <f t="shared" si="5"/>
        <v>3817</v>
      </c>
      <c r="G87" s="581">
        <f t="shared" si="3"/>
        <v>2737</v>
      </c>
      <c r="H87" s="499">
        <v>95</v>
      </c>
    </row>
    <row r="88" spans="1:8" x14ac:dyDescent="0.2">
      <c r="A88" s="579">
        <v>104</v>
      </c>
      <c r="B88" s="496"/>
      <c r="C88" s="505">
        <f t="shared" si="4"/>
        <v>85.25</v>
      </c>
      <c r="D88" s="651"/>
      <c r="E88" s="499">
        <v>19400</v>
      </c>
      <c r="F88" s="498">
        <f t="shared" si="5"/>
        <v>3809</v>
      </c>
      <c r="G88" s="581">
        <f t="shared" si="3"/>
        <v>2731</v>
      </c>
      <c r="H88" s="499">
        <v>95</v>
      </c>
    </row>
    <row r="89" spans="1:8" x14ac:dyDescent="0.2">
      <c r="A89" s="579">
        <v>105</v>
      </c>
      <c r="B89" s="496"/>
      <c r="C89" s="505">
        <f t="shared" si="4"/>
        <v>85.43</v>
      </c>
      <c r="D89" s="651"/>
      <c r="E89" s="499">
        <v>19400</v>
      </c>
      <c r="F89" s="498">
        <f t="shared" si="5"/>
        <v>3801</v>
      </c>
      <c r="G89" s="581">
        <f t="shared" si="3"/>
        <v>2725</v>
      </c>
      <c r="H89" s="499">
        <v>95</v>
      </c>
    </row>
    <row r="90" spans="1:8" x14ac:dyDescent="0.2">
      <c r="A90" s="579">
        <v>106</v>
      </c>
      <c r="B90" s="496"/>
      <c r="C90" s="505">
        <f t="shared" si="4"/>
        <v>85.61</v>
      </c>
      <c r="D90" s="651"/>
      <c r="E90" s="499">
        <v>19400</v>
      </c>
      <c r="F90" s="498">
        <f t="shared" si="5"/>
        <v>3793</v>
      </c>
      <c r="G90" s="581">
        <f t="shared" si="3"/>
        <v>2719</v>
      </c>
      <c r="H90" s="499">
        <v>95</v>
      </c>
    </row>
    <row r="91" spans="1:8" x14ac:dyDescent="0.2">
      <c r="A91" s="579">
        <v>107</v>
      </c>
      <c r="B91" s="496"/>
      <c r="C91" s="505">
        <f t="shared" si="4"/>
        <v>85.79</v>
      </c>
      <c r="D91" s="651"/>
      <c r="E91" s="499">
        <v>19400</v>
      </c>
      <c r="F91" s="498">
        <f t="shared" si="5"/>
        <v>3786</v>
      </c>
      <c r="G91" s="581">
        <f t="shared" si="3"/>
        <v>2714</v>
      </c>
      <c r="H91" s="499">
        <v>95</v>
      </c>
    </row>
    <row r="92" spans="1:8" x14ac:dyDescent="0.2">
      <c r="A92" s="579">
        <v>108</v>
      </c>
      <c r="B92" s="496"/>
      <c r="C92" s="505">
        <f t="shared" si="4"/>
        <v>85.97</v>
      </c>
      <c r="D92" s="651"/>
      <c r="E92" s="499">
        <v>19400</v>
      </c>
      <c r="F92" s="498">
        <f t="shared" si="5"/>
        <v>3778</v>
      </c>
      <c r="G92" s="581">
        <f t="shared" si="3"/>
        <v>2708</v>
      </c>
      <c r="H92" s="499">
        <v>95</v>
      </c>
    </row>
    <row r="93" spans="1:8" x14ac:dyDescent="0.2">
      <c r="A93" s="579">
        <v>109</v>
      </c>
      <c r="B93" s="496"/>
      <c r="C93" s="505">
        <f t="shared" si="4"/>
        <v>86.14</v>
      </c>
      <c r="D93" s="651"/>
      <c r="E93" s="499">
        <v>19400</v>
      </c>
      <c r="F93" s="498">
        <f t="shared" si="5"/>
        <v>3771</v>
      </c>
      <c r="G93" s="581">
        <f t="shared" si="3"/>
        <v>2703</v>
      </c>
      <c r="H93" s="499">
        <v>95</v>
      </c>
    </row>
    <row r="94" spans="1:8" x14ac:dyDescent="0.2">
      <c r="A94" s="579">
        <v>110</v>
      </c>
      <c r="B94" s="496"/>
      <c r="C94" s="505">
        <f t="shared" si="4"/>
        <v>86.32</v>
      </c>
      <c r="D94" s="651"/>
      <c r="E94" s="499">
        <v>19400</v>
      </c>
      <c r="F94" s="498">
        <f t="shared" si="5"/>
        <v>3763</v>
      </c>
      <c r="G94" s="581">
        <f t="shared" si="3"/>
        <v>2697</v>
      </c>
      <c r="H94" s="499">
        <v>95</v>
      </c>
    </row>
    <row r="95" spans="1:8" x14ac:dyDescent="0.2">
      <c r="A95" s="579">
        <v>111</v>
      </c>
      <c r="B95" s="496"/>
      <c r="C95" s="505">
        <f t="shared" si="4"/>
        <v>86.49</v>
      </c>
      <c r="D95" s="651"/>
      <c r="E95" s="499">
        <v>19400</v>
      </c>
      <c r="F95" s="498">
        <f t="shared" si="5"/>
        <v>3756</v>
      </c>
      <c r="G95" s="581">
        <f t="shared" si="3"/>
        <v>2692</v>
      </c>
      <c r="H95" s="499">
        <v>95</v>
      </c>
    </row>
    <row r="96" spans="1:8" x14ac:dyDescent="0.2">
      <c r="A96" s="579">
        <v>112</v>
      </c>
      <c r="B96" s="496"/>
      <c r="C96" s="505">
        <f t="shared" si="4"/>
        <v>86.66</v>
      </c>
      <c r="D96" s="651"/>
      <c r="E96" s="499">
        <v>19400</v>
      </c>
      <c r="F96" s="498">
        <f t="shared" si="5"/>
        <v>3748</v>
      </c>
      <c r="G96" s="581">
        <f t="shared" si="3"/>
        <v>2686</v>
      </c>
      <c r="H96" s="499">
        <v>95</v>
      </c>
    </row>
    <row r="97" spans="1:8" x14ac:dyDescent="0.2">
      <c r="A97" s="579">
        <v>113</v>
      </c>
      <c r="B97" s="496"/>
      <c r="C97" s="505">
        <f t="shared" si="4"/>
        <v>86.83</v>
      </c>
      <c r="D97" s="651"/>
      <c r="E97" s="499">
        <v>19400</v>
      </c>
      <c r="F97" s="498">
        <f t="shared" si="5"/>
        <v>3741</v>
      </c>
      <c r="G97" s="581">
        <f t="shared" si="3"/>
        <v>2681</v>
      </c>
      <c r="H97" s="499">
        <v>95</v>
      </c>
    </row>
    <row r="98" spans="1:8" x14ac:dyDescent="0.2">
      <c r="A98" s="579">
        <v>114</v>
      </c>
      <c r="B98" s="496"/>
      <c r="C98" s="505">
        <f t="shared" si="4"/>
        <v>87</v>
      </c>
      <c r="D98" s="651"/>
      <c r="E98" s="499">
        <v>19400</v>
      </c>
      <c r="F98" s="498">
        <f t="shared" si="5"/>
        <v>3734</v>
      </c>
      <c r="G98" s="581">
        <f t="shared" si="3"/>
        <v>2676</v>
      </c>
      <c r="H98" s="499">
        <v>95</v>
      </c>
    </row>
    <row r="99" spans="1:8" x14ac:dyDescent="0.2">
      <c r="A99" s="579">
        <v>115</v>
      </c>
      <c r="B99" s="496"/>
      <c r="C99" s="505">
        <f t="shared" si="4"/>
        <v>87.17</v>
      </c>
      <c r="D99" s="651"/>
      <c r="E99" s="499">
        <v>19400</v>
      </c>
      <c r="F99" s="498">
        <f t="shared" si="5"/>
        <v>3727</v>
      </c>
      <c r="G99" s="581">
        <f t="shared" si="3"/>
        <v>2671</v>
      </c>
      <c r="H99" s="499">
        <v>95</v>
      </c>
    </row>
    <row r="100" spans="1:8" x14ac:dyDescent="0.2">
      <c r="A100" s="579">
        <v>116</v>
      </c>
      <c r="B100" s="496"/>
      <c r="C100" s="505">
        <f t="shared" si="4"/>
        <v>87.33</v>
      </c>
      <c r="D100" s="651"/>
      <c r="E100" s="499">
        <v>19400</v>
      </c>
      <c r="F100" s="498">
        <f t="shared" si="5"/>
        <v>3720</v>
      </c>
      <c r="G100" s="581">
        <f t="shared" si="3"/>
        <v>2666</v>
      </c>
      <c r="H100" s="499">
        <v>95</v>
      </c>
    </row>
    <row r="101" spans="1:8" x14ac:dyDescent="0.2">
      <c r="A101" s="579">
        <v>117</v>
      </c>
      <c r="B101" s="496"/>
      <c r="C101" s="505">
        <f t="shared" si="4"/>
        <v>87.5</v>
      </c>
      <c r="D101" s="651"/>
      <c r="E101" s="499">
        <v>19400</v>
      </c>
      <c r="F101" s="498">
        <f t="shared" si="5"/>
        <v>3713</v>
      </c>
      <c r="G101" s="581">
        <f t="shared" si="3"/>
        <v>2661</v>
      </c>
      <c r="H101" s="499">
        <v>95</v>
      </c>
    </row>
    <row r="102" spans="1:8" x14ac:dyDescent="0.2">
      <c r="A102" s="579">
        <v>118</v>
      </c>
      <c r="B102" s="496"/>
      <c r="C102" s="505">
        <f t="shared" si="4"/>
        <v>87.66</v>
      </c>
      <c r="D102" s="651"/>
      <c r="E102" s="499">
        <v>19400</v>
      </c>
      <c r="F102" s="498">
        <f t="shared" si="5"/>
        <v>3707</v>
      </c>
      <c r="G102" s="581">
        <f t="shared" si="3"/>
        <v>2656</v>
      </c>
      <c r="H102" s="499">
        <v>95</v>
      </c>
    </row>
    <row r="103" spans="1:8" x14ac:dyDescent="0.2">
      <c r="A103" s="579">
        <v>119</v>
      </c>
      <c r="B103" s="496"/>
      <c r="C103" s="505">
        <f t="shared" si="4"/>
        <v>87.82</v>
      </c>
      <c r="D103" s="651"/>
      <c r="E103" s="499">
        <v>19400</v>
      </c>
      <c r="F103" s="498">
        <f t="shared" si="5"/>
        <v>3700</v>
      </c>
      <c r="G103" s="581">
        <f t="shared" si="3"/>
        <v>2651</v>
      </c>
      <c r="H103" s="499">
        <v>95</v>
      </c>
    </row>
    <row r="104" spans="1:8" x14ac:dyDescent="0.2">
      <c r="A104" s="579">
        <v>120</v>
      </c>
      <c r="B104" s="496"/>
      <c r="C104" s="505">
        <f t="shared" si="4"/>
        <v>87.98</v>
      </c>
      <c r="D104" s="651"/>
      <c r="E104" s="499">
        <v>19400</v>
      </c>
      <c r="F104" s="498">
        <f t="shared" si="5"/>
        <v>3694</v>
      </c>
      <c r="G104" s="581">
        <f t="shared" si="3"/>
        <v>2646</v>
      </c>
      <c r="H104" s="499">
        <v>95</v>
      </c>
    </row>
    <row r="105" spans="1:8" x14ac:dyDescent="0.2">
      <c r="A105" s="579">
        <v>121</v>
      </c>
      <c r="B105" s="496"/>
      <c r="C105" s="505">
        <f t="shared" si="4"/>
        <v>88.14</v>
      </c>
      <c r="D105" s="651"/>
      <c r="E105" s="499">
        <v>19400</v>
      </c>
      <c r="F105" s="498">
        <f t="shared" si="5"/>
        <v>3687</v>
      </c>
      <c r="G105" s="581">
        <f t="shared" si="3"/>
        <v>2641</v>
      </c>
      <c r="H105" s="499">
        <v>95</v>
      </c>
    </row>
    <row r="106" spans="1:8" x14ac:dyDescent="0.2">
      <c r="A106" s="579">
        <v>122</v>
      </c>
      <c r="B106" s="496"/>
      <c r="C106" s="505">
        <f t="shared" si="4"/>
        <v>88.3</v>
      </c>
      <c r="D106" s="651"/>
      <c r="E106" s="499">
        <v>19400</v>
      </c>
      <c r="F106" s="498">
        <f t="shared" si="5"/>
        <v>3681</v>
      </c>
      <c r="G106" s="581">
        <f t="shared" si="3"/>
        <v>2636</v>
      </c>
      <c r="H106" s="499">
        <v>95</v>
      </c>
    </row>
    <row r="107" spans="1:8" x14ac:dyDescent="0.2">
      <c r="A107" s="579">
        <v>123</v>
      </c>
      <c r="B107" s="496"/>
      <c r="C107" s="505">
        <f t="shared" si="4"/>
        <v>88.46</v>
      </c>
      <c r="D107" s="651"/>
      <c r="E107" s="499">
        <v>19400</v>
      </c>
      <c r="F107" s="498">
        <f t="shared" si="5"/>
        <v>3674</v>
      </c>
      <c r="G107" s="581">
        <f t="shared" si="3"/>
        <v>2632</v>
      </c>
      <c r="H107" s="499">
        <v>95</v>
      </c>
    </row>
    <row r="108" spans="1:8" x14ac:dyDescent="0.2">
      <c r="A108" s="579">
        <v>124</v>
      </c>
      <c r="B108" s="496"/>
      <c r="C108" s="505">
        <f t="shared" si="4"/>
        <v>88.61</v>
      </c>
      <c r="D108" s="651"/>
      <c r="E108" s="499">
        <v>19400</v>
      </c>
      <c r="F108" s="498">
        <f t="shared" si="5"/>
        <v>3668</v>
      </c>
      <c r="G108" s="581">
        <f t="shared" si="3"/>
        <v>2627</v>
      </c>
      <c r="H108" s="499">
        <v>95</v>
      </c>
    </row>
    <row r="109" spans="1:8" x14ac:dyDescent="0.2">
      <c r="A109" s="579">
        <v>125</v>
      </c>
      <c r="B109" s="496"/>
      <c r="C109" s="505">
        <f t="shared" si="4"/>
        <v>88.77</v>
      </c>
      <c r="D109" s="651"/>
      <c r="E109" s="499">
        <v>19400</v>
      </c>
      <c r="F109" s="498">
        <f t="shared" si="5"/>
        <v>3662</v>
      </c>
      <c r="G109" s="581">
        <f t="shared" si="3"/>
        <v>2623</v>
      </c>
      <c r="H109" s="499">
        <v>95</v>
      </c>
    </row>
    <row r="110" spans="1:8" x14ac:dyDescent="0.2">
      <c r="A110" s="579">
        <v>126</v>
      </c>
      <c r="B110" s="496"/>
      <c r="C110" s="505">
        <f t="shared" si="4"/>
        <v>88.92</v>
      </c>
      <c r="D110" s="651"/>
      <c r="E110" s="499">
        <v>19400</v>
      </c>
      <c r="F110" s="498">
        <f t="shared" si="5"/>
        <v>3656</v>
      </c>
      <c r="G110" s="581">
        <f t="shared" si="3"/>
        <v>2618</v>
      </c>
      <c r="H110" s="499">
        <v>95</v>
      </c>
    </row>
    <row r="111" spans="1:8" x14ac:dyDescent="0.2">
      <c r="A111" s="579">
        <v>127</v>
      </c>
      <c r="B111" s="496"/>
      <c r="C111" s="505">
        <f t="shared" si="4"/>
        <v>89.07</v>
      </c>
      <c r="D111" s="651"/>
      <c r="E111" s="499">
        <v>19400</v>
      </c>
      <c r="F111" s="498">
        <f t="shared" si="5"/>
        <v>3650</v>
      </c>
      <c r="G111" s="581">
        <f t="shared" si="3"/>
        <v>2614</v>
      </c>
      <c r="H111" s="499">
        <v>95</v>
      </c>
    </row>
    <row r="112" spans="1:8" x14ac:dyDescent="0.2">
      <c r="A112" s="579">
        <v>128</v>
      </c>
      <c r="B112" s="496"/>
      <c r="C112" s="505">
        <f t="shared" si="4"/>
        <v>89.22</v>
      </c>
      <c r="D112" s="651"/>
      <c r="E112" s="499">
        <v>19400</v>
      </c>
      <c r="F112" s="498">
        <f t="shared" si="5"/>
        <v>3644</v>
      </c>
      <c r="G112" s="581">
        <f t="shared" si="3"/>
        <v>2609</v>
      </c>
      <c r="H112" s="499">
        <v>95</v>
      </c>
    </row>
    <row r="113" spans="1:8" x14ac:dyDescent="0.2">
      <c r="A113" s="579">
        <v>129</v>
      </c>
      <c r="B113" s="496"/>
      <c r="C113" s="505">
        <f t="shared" si="4"/>
        <v>89.37</v>
      </c>
      <c r="D113" s="651"/>
      <c r="E113" s="499">
        <v>19400</v>
      </c>
      <c r="F113" s="498">
        <f t="shared" si="5"/>
        <v>3638</v>
      </c>
      <c r="G113" s="581">
        <f t="shared" si="3"/>
        <v>2605</v>
      </c>
      <c r="H113" s="499">
        <v>95</v>
      </c>
    </row>
    <row r="114" spans="1:8" x14ac:dyDescent="0.2">
      <c r="A114" s="579">
        <v>130</v>
      </c>
      <c r="B114" s="496"/>
      <c r="C114" s="505">
        <f t="shared" si="4"/>
        <v>89.52</v>
      </c>
      <c r="D114" s="651"/>
      <c r="E114" s="499">
        <v>19400</v>
      </c>
      <c r="F114" s="498">
        <f t="shared" si="5"/>
        <v>3632</v>
      </c>
      <c r="G114" s="581">
        <f t="shared" si="3"/>
        <v>2601</v>
      </c>
      <c r="H114" s="499">
        <v>95</v>
      </c>
    </row>
    <row r="115" spans="1:8" x14ac:dyDescent="0.2">
      <c r="A115" s="579">
        <v>131</v>
      </c>
      <c r="B115" s="496"/>
      <c r="C115" s="505">
        <f t="shared" si="4"/>
        <v>89.67</v>
      </c>
      <c r="D115" s="651"/>
      <c r="E115" s="499">
        <v>19400</v>
      </c>
      <c r="F115" s="498">
        <f t="shared" si="5"/>
        <v>3626</v>
      </c>
      <c r="G115" s="581">
        <f t="shared" si="3"/>
        <v>2596</v>
      </c>
      <c r="H115" s="499">
        <v>95</v>
      </c>
    </row>
    <row r="116" spans="1:8" x14ac:dyDescent="0.2">
      <c r="A116" s="579">
        <v>132</v>
      </c>
      <c r="B116" s="496"/>
      <c r="C116" s="505">
        <f t="shared" si="4"/>
        <v>89.81</v>
      </c>
      <c r="D116" s="651"/>
      <c r="E116" s="499">
        <v>19400</v>
      </c>
      <c r="F116" s="498">
        <f t="shared" si="5"/>
        <v>3620</v>
      </c>
      <c r="G116" s="581">
        <f t="shared" si="3"/>
        <v>2592</v>
      </c>
      <c r="H116" s="499">
        <v>95</v>
      </c>
    </row>
    <row r="117" spans="1:8" x14ac:dyDescent="0.2">
      <c r="A117" s="579">
        <v>133</v>
      </c>
      <c r="B117" s="496"/>
      <c r="C117" s="505">
        <f t="shared" si="4"/>
        <v>89.96</v>
      </c>
      <c r="D117" s="651"/>
      <c r="E117" s="499">
        <v>19400</v>
      </c>
      <c r="F117" s="498">
        <f t="shared" si="5"/>
        <v>3614</v>
      </c>
      <c r="G117" s="581">
        <f t="shared" si="3"/>
        <v>2588</v>
      </c>
      <c r="H117" s="499">
        <v>95</v>
      </c>
    </row>
    <row r="118" spans="1:8" x14ac:dyDescent="0.2">
      <c r="A118" s="579">
        <v>134</v>
      </c>
      <c r="B118" s="496"/>
      <c r="C118" s="505">
        <f t="shared" si="4"/>
        <v>90.1</v>
      </c>
      <c r="D118" s="651"/>
      <c r="E118" s="499">
        <v>19400</v>
      </c>
      <c r="F118" s="498">
        <f t="shared" si="5"/>
        <v>3609</v>
      </c>
      <c r="G118" s="581">
        <f t="shared" si="3"/>
        <v>2584</v>
      </c>
      <c r="H118" s="499">
        <v>95</v>
      </c>
    </row>
    <row r="119" spans="1:8" x14ac:dyDescent="0.2">
      <c r="A119" s="579">
        <v>135</v>
      </c>
      <c r="B119" s="496"/>
      <c r="C119" s="505">
        <f t="shared" si="4"/>
        <v>90.25</v>
      </c>
      <c r="D119" s="651"/>
      <c r="E119" s="499">
        <v>19400</v>
      </c>
      <c r="F119" s="498">
        <f t="shared" si="5"/>
        <v>3603</v>
      </c>
      <c r="G119" s="581">
        <f t="shared" si="3"/>
        <v>2580</v>
      </c>
      <c r="H119" s="499">
        <v>95</v>
      </c>
    </row>
    <row r="120" spans="1:8" x14ac:dyDescent="0.2">
      <c r="A120" s="579">
        <v>136</v>
      </c>
      <c r="B120" s="496"/>
      <c r="C120" s="505">
        <f t="shared" si="4"/>
        <v>90.39</v>
      </c>
      <c r="D120" s="651"/>
      <c r="E120" s="499">
        <v>19400</v>
      </c>
      <c r="F120" s="498">
        <f t="shared" si="5"/>
        <v>3598</v>
      </c>
      <c r="G120" s="581">
        <f t="shared" si="3"/>
        <v>2576</v>
      </c>
      <c r="H120" s="499">
        <v>95</v>
      </c>
    </row>
    <row r="121" spans="1:8" x14ac:dyDescent="0.2">
      <c r="A121" s="579">
        <v>137</v>
      </c>
      <c r="B121" s="496"/>
      <c r="C121" s="505">
        <f t="shared" si="4"/>
        <v>90.53</v>
      </c>
      <c r="D121" s="651"/>
      <c r="E121" s="499">
        <v>19400</v>
      </c>
      <c r="F121" s="498">
        <f t="shared" si="5"/>
        <v>3592</v>
      </c>
      <c r="G121" s="581">
        <f t="shared" si="3"/>
        <v>2572</v>
      </c>
      <c r="H121" s="499">
        <v>95</v>
      </c>
    </row>
    <row r="122" spans="1:8" x14ac:dyDescent="0.2">
      <c r="A122" s="579">
        <v>138</v>
      </c>
      <c r="B122" s="496"/>
      <c r="C122" s="505">
        <f t="shared" si="4"/>
        <v>90.67</v>
      </c>
      <c r="D122" s="651"/>
      <c r="E122" s="499">
        <v>19400</v>
      </c>
      <c r="F122" s="498">
        <f t="shared" si="5"/>
        <v>3587</v>
      </c>
      <c r="G122" s="581">
        <f t="shared" si="3"/>
        <v>2568</v>
      </c>
      <c r="H122" s="499">
        <v>95</v>
      </c>
    </row>
    <row r="123" spans="1:8" x14ac:dyDescent="0.2">
      <c r="A123" s="579">
        <v>139</v>
      </c>
      <c r="B123" s="496"/>
      <c r="C123" s="505">
        <f t="shared" si="4"/>
        <v>90.81</v>
      </c>
      <c r="D123" s="651"/>
      <c r="E123" s="499">
        <v>19400</v>
      </c>
      <c r="F123" s="498">
        <f t="shared" si="5"/>
        <v>3581</v>
      </c>
      <c r="G123" s="581">
        <f t="shared" si="3"/>
        <v>2564</v>
      </c>
      <c r="H123" s="499">
        <v>95</v>
      </c>
    </row>
    <row r="124" spans="1:8" x14ac:dyDescent="0.2">
      <c r="A124" s="579">
        <v>140</v>
      </c>
      <c r="B124" s="496"/>
      <c r="C124" s="505">
        <f t="shared" si="4"/>
        <v>90.95</v>
      </c>
      <c r="D124" s="651"/>
      <c r="E124" s="499">
        <v>19400</v>
      </c>
      <c r="F124" s="498">
        <f t="shared" si="5"/>
        <v>3576</v>
      </c>
      <c r="G124" s="581">
        <f t="shared" si="3"/>
        <v>2560</v>
      </c>
      <c r="H124" s="499">
        <v>95</v>
      </c>
    </row>
    <row r="125" spans="1:8" x14ac:dyDescent="0.2">
      <c r="A125" s="579">
        <v>141</v>
      </c>
      <c r="B125" s="496"/>
      <c r="C125" s="505">
        <f t="shared" si="4"/>
        <v>91.09</v>
      </c>
      <c r="D125" s="651"/>
      <c r="E125" s="499">
        <v>19400</v>
      </c>
      <c r="F125" s="498">
        <f t="shared" si="5"/>
        <v>3571</v>
      </c>
      <c r="G125" s="581">
        <f t="shared" si="3"/>
        <v>2556</v>
      </c>
      <c r="H125" s="499">
        <v>95</v>
      </c>
    </row>
    <row r="126" spans="1:8" x14ac:dyDescent="0.2">
      <c r="A126" s="579">
        <v>142</v>
      </c>
      <c r="B126" s="496"/>
      <c r="C126" s="505">
        <f t="shared" si="4"/>
        <v>91.22</v>
      </c>
      <c r="D126" s="651"/>
      <c r="E126" s="499">
        <v>19400</v>
      </c>
      <c r="F126" s="498">
        <f t="shared" si="5"/>
        <v>3566</v>
      </c>
      <c r="G126" s="581">
        <f t="shared" si="3"/>
        <v>2552</v>
      </c>
      <c r="H126" s="499">
        <v>95</v>
      </c>
    </row>
    <row r="127" spans="1:8" x14ac:dyDescent="0.2">
      <c r="A127" s="579">
        <v>143</v>
      </c>
      <c r="B127" s="496"/>
      <c r="C127" s="505">
        <f t="shared" si="4"/>
        <v>91.36</v>
      </c>
      <c r="D127" s="651"/>
      <c r="E127" s="499">
        <v>19400</v>
      </c>
      <c r="F127" s="498">
        <f t="shared" si="5"/>
        <v>3560</v>
      </c>
      <c r="G127" s="581">
        <f t="shared" si="3"/>
        <v>2548</v>
      </c>
      <c r="H127" s="499">
        <v>95</v>
      </c>
    </row>
    <row r="128" spans="1:8" x14ac:dyDescent="0.2">
      <c r="A128" s="579">
        <v>144</v>
      </c>
      <c r="B128" s="496"/>
      <c r="C128" s="505">
        <f t="shared" si="4"/>
        <v>91.49</v>
      </c>
      <c r="D128" s="651"/>
      <c r="E128" s="499">
        <v>19400</v>
      </c>
      <c r="F128" s="498">
        <f t="shared" si="5"/>
        <v>3556</v>
      </c>
      <c r="G128" s="581">
        <f t="shared" si="3"/>
        <v>2545</v>
      </c>
      <c r="H128" s="499">
        <v>95</v>
      </c>
    </row>
    <row r="129" spans="1:8" x14ac:dyDescent="0.2">
      <c r="A129" s="579">
        <v>145</v>
      </c>
      <c r="B129" s="496"/>
      <c r="C129" s="505">
        <f t="shared" si="4"/>
        <v>91.63</v>
      </c>
      <c r="D129" s="651"/>
      <c r="E129" s="499">
        <v>19400</v>
      </c>
      <c r="F129" s="498">
        <f t="shared" si="5"/>
        <v>3550</v>
      </c>
      <c r="G129" s="581">
        <f t="shared" si="3"/>
        <v>2541</v>
      </c>
      <c r="H129" s="499">
        <v>95</v>
      </c>
    </row>
    <row r="130" spans="1:8" x14ac:dyDescent="0.2">
      <c r="A130" s="579">
        <v>146</v>
      </c>
      <c r="B130" s="496"/>
      <c r="C130" s="505">
        <f t="shared" si="4"/>
        <v>91.76</v>
      </c>
      <c r="D130" s="651"/>
      <c r="E130" s="499">
        <v>19400</v>
      </c>
      <c r="F130" s="498">
        <f t="shared" si="5"/>
        <v>3545</v>
      </c>
      <c r="G130" s="581">
        <f t="shared" si="3"/>
        <v>2537</v>
      </c>
      <c r="H130" s="499">
        <v>95</v>
      </c>
    </row>
    <row r="131" spans="1:8" x14ac:dyDescent="0.2">
      <c r="A131" s="579">
        <v>147</v>
      </c>
      <c r="B131" s="496"/>
      <c r="C131" s="505">
        <f t="shared" si="4"/>
        <v>91.89</v>
      </c>
      <c r="D131" s="651"/>
      <c r="E131" s="499">
        <v>19400</v>
      </c>
      <c r="F131" s="498">
        <f t="shared" si="5"/>
        <v>3541</v>
      </c>
      <c r="G131" s="581">
        <f t="shared" si="3"/>
        <v>2533</v>
      </c>
      <c r="H131" s="499">
        <v>95</v>
      </c>
    </row>
    <row r="132" spans="1:8" x14ac:dyDescent="0.2">
      <c r="A132" s="579">
        <v>148</v>
      </c>
      <c r="B132" s="496"/>
      <c r="C132" s="505">
        <f t="shared" si="4"/>
        <v>92.03</v>
      </c>
      <c r="D132" s="651"/>
      <c r="E132" s="499">
        <v>19400</v>
      </c>
      <c r="F132" s="498">
        <f t="shared" si="5"/>
        <v>3535</v>
      </c>
      <c r="G132" s="581">
        <f t="shared" si="3"/>
        <v>2530</v>
      </c>
      <c r="H132" s="499">
        <v>95</v>
      </c>
    </row>
    <row r="133" spans="1:8" x14ac:dyDescent="0.2">
      <c r="A133" s="579">
        <v>149</v>
      </c>
      <c r="B133" s="496"/>
      <c r="C133" s="505">
        <f t="shared" si="4"/>
        <v>92.16</v>
      </c>
      <c r="D133" s="651"/>
      <c r="E133" s="499">
        <v>19400</v>
      </c>
      <c r="F133" s="498">
        <f t="shared" si="5"/>
        <v>3530</v>
      </c>
      <c r="G133" s="581">
        <f t="shared" si="3"/>
        <v>2526</v>
      </c>
      <c r="H133" s="499">
        <v>95</v>
      </c>
    </row>
    <row r="134" spans="1:8" x14ac:dyDescent="0.2">
      <c r="A134" s="579">
        <v>150</v>
      </c>
      <c r="B134" s="496"/>
      <c r="C134" s="505">
        <f t="shared" si="4"/>
        <v>92.29</v>
      </c>
      <c r="D134" s="651"/>
      <c r="E134" s="499">
        <v>19400</v>
      </c>
      <c r="F134" s="498">
        <f t="shared" si="5"/>
        <v>3526</v>
      </c>
      <c r="G134" s="581">
        <f t="shared" si="3"/>
        <v>2522</v>
      </c>
      <c r="H134" s="499">
        <v>95</v>
      </c>
    </row>
    <row r="135" spans="1:8" x14ac:dyDescent="0.2">
      <c r="A135" s="579">
        <v>151</v>
      </c>
      <c r="B135" s="496"/>
      <c r="C135" s="505">
        <f t="shared" si="4"/>
        <v>92.42</v>
      </c>
      <c r="D135" s="651"/>
      <c r="E135" s="499">
        <v>19400</v>
      </c>
      <c r="F135" s="498">
        <f t="shared" si="5"/>
        <v>3521</v>
      </c>
      <c r="G135" s="581">
        <f t="shared" si="3"/>
        <v>2519</v>
      </c>
      <c r="H135" s="499">
        <v>95</v>
      </c>
    </row>
    <row r="136" spans="1:8" x14ac:dyDescent="0.2">
      <c r="A136" s="579">
        <v>152</v>
      </c>
      <c r="B136" s="496"/>
      <c r="C136" s="505">
        <f t="shared" si="4"/>
        <v>92.54</v>
      </c>
      <c r="D136" s="651"/>
      <c r="E136" s="499">
        <v>19400</v>
      </c>
      <c r="F136" s="498">
        <f t="shared" si="5"/>
        <v>3516</v>
      </c>
      <c r="G136" s="581">
        <f t="shared" si="3"/>
        <v>2516</v>
      </c>
      <c r="H136" s="499">
        <v>95</v>
      </c>
    </row>
    <row r="137" spans="1:8" x14ac:dyDescent="0.2">
      <c r="A137" s="579">
        <v>153</v>
      </c>
      <c r="B137" s="496"/>
      <c r="C137" s="505">
        <f t="shared" si="4"/>
        <v>92.67</v>
      </c>
      <c r="D137" s="651"/>
      <c r="E137" s="499">
        <v>19400</v>
      </c>
      <c r="F137" s="498">
        <f t="shared" si="5"/>
        <v>3512</v>
      </c>
      <c r="G137" s="581">
        <f t="shared" si="3"/>
        <v>2512</v>
      </c>
      <c r="H137" s="499">
        <v>95</v>
      </c>
    </row>
    <row r="138" spans="1:8" x14ac:dyDescent="0.2">
      <c r="A138" s="579">
        <v>154</v>
      </c>
      <c r="B138" s="496"/>
      <c r="C138" s="505">
        <f t="shared" si="4"/>
        <v>92.8</v>
      </c>
      <c r="D138" s="651"/>
      <c r="E138" s="499">
        <v>19400</v>
      </c>
      <c r="F138" s="498">
        <f t="shared" si="5"/>
        <v>3507</v>
      </c>
      <c r="G138" s="581">
        <f t="shared" si="3"/>
        <v>2509</v>
      </c>
      <c r="H138" s="499">
        <v>95</v>
      </c>
    </row>
    <row r="139" spans="1:8" x14ac:dyDescent="0.2">
      <c r="A139" s="579">
        <v>155</v>
      </c>
      <c r="B139" s="496"/>
      <c r="C139" s="505">
        <f t="shared" si="4"/>
        <v>92.92</v>
      </c>
      <c r="D139" s="651"/>
      <c r="E139" s="499">
        <v>19400</v>
      </c>
      <c r="F139" s="498">
        <f t="shared" si="5"/>
        <v>3502</v>
      </c>
      <c r="G139" s="581">
        <f t="shared" si="3"/>
        <v>2505</v>
      </c>
      <c r="H139" s="499">
        <v>95</v>
      </c>
    </row>
    <row r="140" spans="1:8" x14ac:dyDescent="0.2">
      <c r="A140" s="579">
        <v>156</v>
      </c>
      <c r="B140" s="496"/>
      <c r="C140" s="505">
        <f t="shared" si="4"/>
        <v>93.05</v>
      </c>
      <c r="D140" s="651"/>
      <c r="E140" s="499">
        <v>19400</v>
      </c>
      <c r="F140" s="498">
        <f t="shared" si="5"/>
        <v>3498</v>
      </c>
      <c r="G140" s="581">
        <f t="shared" si="3"/>
        <v>2502</v>
      </c>
      <c r="H140" s="499">
        <v>95</v>
      </c>
    </row>
    <row r="141" spans="1:8" x14ac:dyDescent="0.2">
      <c r="A141" s="579">
        <v>157</v>
      </c>
      <c r="B141" s="496"/>
      <c r="C141" s="505">
        <f t="shared" si="4"/>
        <v>93.17</v>
      </c>
      <c r="D141" s="651"/>
      <c r="E141" s="499">
        <v>19400</v>
      </c>
      <c r="F141" s="498">
        <f t="shared" si="5"/>
        <v>3493</v>
      </c>
      <c r="G141" s="581">
        <f t="shared" ref="G141:G204" si="6">ROUND(12*(1/C141*E141),0)</f>
        <v>2499</v>
      </c>
      <c r="H141" s="499">
        <v>95</v>
      </c>
    </row>
    <row r="142" spans="1:8" x14ac:dyDescent="0.2">
      <c r="A142" s="579">
        <v>158</v>
      </c>
      <c r="B142" s="496"/>
      <c r="C142" s="505">
        <f t="shared" ref="C142:C205" si="7">ROUND((10.899*LN(A142)+A142/200)*1.667,2)</f>
        <v>93.3</v>
      </c>
      <c r="D142" s="651"/>
      <c r="E142" s="499">
        <v>19400</v>
      </c>
      <c r="F142" s="498">
        <f t="shared" ref="F142:F205" si="8">ROUND(12*1.36*(1/C142*E142)+H142,0)</f>
        <v>3488</v>
      </c>
      <c r="G142" s="581">
        <f t="shared" si="6"/>
        <v>2495</v>
      </c>
      <c r="H142" s="499">
        <v>95</v>
      </c>
    </row>
    <row r="143" spans="1:8" x14ac:dyDescent="0.2">
      <c r="A143" s="579">
        <v>159</v>
      </c>
      <c r="B143" s="496"/>
      <c r="C143" s="505">
        <f t="shared" si="7"/>
        <v>93.42</v>
      </c>
      <c r="D143" s="651"/>
      <c r="E143" s="499">
        <v>19400</v>
      </c>
      <c r="F143" s="498">
        <f t="shared" si="8"/>
        <v>3484</v>
      </c>
      <c r="G143" s="581">
        <f t="shared" si="6"/>
        <v>2492</v>
      </c>
      <c r="H143" s="499">
        <v>95</v>
      </c>
    </row>
    <row r="144" spans="1:8" x14ac:dyDescent="0.2">
      <c r="A144" s="579">
        <v>160</v>
      </c>
      <c r="B144" s="496"/>
      <c r="C144" s="505">
        <f t="shared" si="7"/>
        <v>93.54</v>
      </c>
      <c r="D144" s="651"/>
      <c r="E144" s="499">
        <v>19400</v>
      </c>
      <c r="F144" s="498">
        <f t="shared" si="8"/>
        <v>3480</v>
      </c>
      <c r="G144" s="581">
        <f t="shared" si="6"/>
        <v>2489</v>
      </c>
      <c r="H144" s="499">
        <v>95</v>
      </c>
    </row>
    <row r="145" spans="1:8" x14ac:dyDescent="0.2">
      <c r="A145" s="579">
        <v>161</v>
      </c>
      <c r="B145" s="496"/>
      <c r="C145" s="505">
        <f t="shared" si="7"/>
        <v>93.66</v>
      </c>
      <c r="D145" s="651"/>
      <c r="E145" s="499">
        <v>19400</v>
      </c>
      <c r="F145" s="498">
        <f t="shared" si="8"/>
        <v>3475</v>
      </c>
      <c r="G145" s="581">
        <f t="shared" si="6"/>
        <v>2486</v>
      </c>
      <c r="H145" s="499">
        <v>95</v>
      </c>
    </row>
    <row r="146" spans="1:8" x14ac:dyDescent="0.2">
      <c r="A146" s="579">
        <v>162</v>
      </c>
      <c r="B146" s="496"/>
      <c r="C146" s="505">
        <f t="shared" si="7"/>
        <v>93.78</v>
      </c>
      <c r="D146" s="651"/>
      <c r="E146" s="499">
        <v>19400</v>
      </c>
      <c r="F146" s="498">
        <f t="shared" si="8"/>
        <v>3471</v>
      </c>
      <c r="G146" s="581">
        <f t="shared" si="6"/>
        <v>2482</v>
      </c>
      <c r="H146" s="499">
        <v>95</v>
      </c>
    </row>
    <row r="147" spans="1:8" x14ac:dyDescent="0.2">
      <c r="A147" s="579">
        <v>163</v>
      </c>
      <c r="B147" s="496"/>
      <c r="C147" s="505">
        <f t="shared" si="7"/>
        <v>93.91</v>
      </c>
      <c r="D147" s="651"/>
      <c r="E147" s="499">
        <v>19400</v>
      </c>
      <c r="F147" s="498">
        <f t="shared" si="8"/>
        <v>3466</v>
      </c>
      <c r="G147" s="581">
        <f t="shared" si="6"/>
        <v>2479</v>
      </c>
      <c r="H147" s="499">
        <v>95</v>
      </c>
    </row>
    <row r="148" spans="1:8" x14ac:dyDescent="0.2">
      <c r="A148" s="579">
        <v>164</v>
      </c>
      <c r="B148" s="496"/>
      <c r="C148" s="505">
        <f t="shared" si="7"/>
        <v>94.02</v>
      </c>
      <c r="D148" s="651"/>
      <c r="E148" s="499">
        <v>19400</v>
      </c>
      <c r="F148" s="498">
        <f t="shared" si="8"/>
        <v>3462</v>
      </c>
      <c r="G148" s="581">
        <f t="shared" si="6"/>
        <v>2476</v>
      </c>
      <c r="H148" s="499">
        <v>95</v>
      </c>
    </row>
    <row r="149" spans="1:8" x14ac:dyDescent="0.2">
      <c r="A149" s="579">
        <v>165</v>
      </c>
      <c r="B149" s="496"/>
      <c r="C149" s="505">
        <f t="shared" si="7"/>
        <v>94.14</v>
      </c>
      <c r="D149" s="651"/>
      <c r="E149" s="499">
        <v>19400</v>
      </c>
      <c r="F149" s="498">
        <f t="shared" si="8"/>
        <v>3458</v>
      </c>
      <c r="G149" s="581">
        <f t="shared" si="6"/>
        <v>2473</v>
      </c>
      <c r="H149" s="499">
        <v>95</v>
      </c>
    </row>
    <row r="150" spans="1:8" x14ac:dyDescent="0.2">
      <c r="A150" s="579">
        <v>166</v>
      </c>
      <c r="B150" s="496"/>
      <c r="C150" s="505">
        <f t="shared" si="7"/>
        <v>94.26</v>
      </c>
      <c r="D150" s="651"/>
      <c r="E150" s="499">
        <v>19400</v>
      </c>
      <c r="F150" s="498">
        <f t="shared" si="8"/>
        <v>3454</v>
      </c>
      <c r="G150" s="581">
        <f t="shared" si="6"/>
        <v>2470</v>
      </c>
      <c r="H150" s="499">
        <v>95</v>
      </c>
    </row>
    <row r="151" spans="1:8" x14ac:dyDescent="0.2">
      <c r="A151" s="579">
        <v>167</v>
      </c>
      <c r="B151" s="496"/>
      <c r="C151" s="505">
        <f t="shared" si="7"/>
        <v>94.38</v>
      </c>
      <c r="D151" s="651"/>
      <c r="E151" s="499">
        <v>19400</v>
      </c>
      <c r="F151" s="498">
        <f t="shared" si="8"/>
        <v>3450</v>
      </c>
      <c r="G151" s="581">
        <f t="shared" si="6"/>
        <v>2467</v>
      </c>
      <c r="H151" s="499">
        <v>95</v>
      </c>
    </row>
    <row r="152" spans="1:8" x14ac:dyDescent="0.2">
      <c r="A152" s="579">
        <v>168</v>
      </c>
      <c r="B152" s="496"/>
      <c r="C152" s="505">
        <f t="shared" si="7"/>
        <v>94.5</v>
      </c>
      <c r="D152" s="651"/>
      <c r="E152" s="499">
        <v>19400</v>
      </c>
      <c r="F152" s="498">
        <f t="shared" si="8"/>
        <v>3445</v>
      </c>
      <c r="G152" s="581">
        <f t="shared" si="6"/>
        <v>2463</v>
      </c>
      <c r="H152" s="499">
        <v>95</v>
      </c>
    </row>
    <row r="153" spans="1:8" x14ac:dyDescent="0.2">
      <c r="A153" s="579">
        <v>169</v>
      </c>
      <c r="B153" s="496"/>
      <c r="C153" s="505">
        <f t="shared" si="7"/>
        <v>94.61</v>
      </c>
      <c r="D153" s="651"/>
      <c r="E153" s="499">
        <v>19400</v>
      </c>
      <c r="F153" s="498">
        <f t="shared" si="8"/>
        <v>3441</v>
      </c>
      <c r="G153" s="581">
        <f t="shared" si="6"/>
        <v>2461</v>
      </c>
      <c r="H153" s="499">
        <v>95</v>
      </c>
    </row>
    <row r="154" spans="1:8" x14ac:dyDescent="0.2">
      <c r="A154" s="579">
        <v>170</v>
      </c>
      <c r="B154" s="496"/>
      <c r="C154" s="505">
        <f t="shared" si="7"/>
        <v>94.73</v>
      </c>
      <c r="D154" s="651"/>
      <c r="E154" s="499">
        <v>19400</v>
      </c>
      <c r="F154" s="498">
        <f t="shared" si="8"/>
        <v>3437</v>
      </c>
      <c r="G154" s="581">
        <f t="shared" si="6"/>
        <v>2458</v>
      </c>
      <c r="H154" s="499">
        <v>95</v>
      </c>
    </row>
    <row r="155" spans="1:8" x14ac:dyDescent="0.2">
      <c r="A155" s="579">
        <v>171</v>
      </c>
      <c r="B155" s="496"/>
      <c r="C155" s="505">
        <f t="shared" si="7"/>
        <v>94.84</v>
      </c>
      <c r="D155" s="651"/>
      <c r="E155" s="499">
        <v>19400</v>
      </c>
      <c r="F155" s="498">
        <f t="shared" si="8"/>
        <v>3433</v>
      </c>
      <c r="G155" s="581">
        <f t="shared" si="6"/>
        <v>2455</v>
      </c>
      <c r="H155" s="499">
        <v>95</v>
      </c>
    </row>
    <row r="156" spans="1:8" x14ac:dyDescent="0.2">
      <c r="A156" s="579">
        <v>172</v>
      </c>
      <c r="B156" s="496"/>
      <c r="C156" s="505">
        <f t="shared" si="7"/>
        <v>94.96</v>
      </c>
      <c r="D156" s="651"/>
      <c r="E156" s="499">
        <v>19400</v>
      </c>
      <c r="F156" s="498">
        <f t="shared" si="8"/>
        <v>3429</v>
      </c>
      <c r="G156" s="581">
        <f t="shared" si="6"/>
        <v>2452</v>
      </c>
      <c r="H156" s="499">
        <v>95</v>
      </c>
    </row>
    <row r="157" spans="1:8" x14ac:dyDescent="0.2">
      <c r="A157" s="579">
        <v>173</v>
      </c>
      <c r="B157" s="496"/>
      <c r="C157" s="505">
        <f t="shared" si="7"/>
        <v>95.07</v>
      </c>
      <c r="D157" s="651"/>
      <c r="E157" s="499">
        <v>19400</v>
      </c>
      <c r="F157" s="498">
        <f t="shared" si="8"/>
        <v>3425</v>
      </c>
      <c r="G157" s="581">
        <f t="shared" si="6"/>
        <v>2449</v>
      </c>
      <c r="H157" s="499">
        <v>95</v>
      </c>
    </row>
    <row r="158" spans="1:8" x14ac:dyDescent="0.2">
      <c r="A158" s="579">
        <v>174</v>
      </c>
      <c r="B158" s="496"/>
      <c r="C158" s="505">
        <f t="shared" si="7"/>
        <v>95.18</v>
      </c>
      <c r="D158" s="651"/>
      <c r="E158" s="499">
        <v>19400</v>
      </c>
      <c r="F158" s="498">
        <f t="shared" si="8"/>
        <v>3421</v>
      </c>
      <c r="G158" s="581">
        <f t="shared" si="6"/>
        <v>2446</v>
      </c>
      <c r="H158" s="499">
        <v>95</v>
      </c>
    </row>
    <row r="159" spans="1:8" x14ac:dyDescent="0.2">
      <c r="A159" s="579">
        <v>175</v>
      </c>
      <c r="B159" s="496"/>
      <c r="C159" s="505">
        <f t="shared" si="7"/>
        <v>95.3</v>
      </c>
      <c r="D159" s="651"/>
      <c r="E159" s="499">
        <v>19400</v>
      </c>
      <c r="F159" s="498">
        <f t="shared" si="8"/>
        <v>3417</v>
      </c>
      <c r="G159" s="581">
        <f t="shared" si="6"/>
        <v>2443</v>
      </c>
      <c r="H159" s="499">
        <v>95</v>
      </c>
    </row>
    <row r="160" spans="1:8" x14ac:dyDescent="0.2">
      <c r="A160" s="579">
        <v>176</v>
      </c>
      <c r="B160" s="496"/>
      <c r="C160" s="505">
        <f t="shared" si="7"/>
        <v>95.41</v>
      </c>
      <c r="D160" s="651"/>
      <c r="E160" s="499">
        <v>19400</v>
      </c>
      <c r="F160" s="498">
        <f t="shared" si="8"/>
        <v>3413</v>
      </c>
      <c r="G160" s="581">
        <f t="shared" si="6"/>
        <v>2440</v>
      </c>
      <c r="H160" s="499">
        <v>95</v>
      </c>
    </row>
    <row r="161" spans="1:8" x14ac:dyDescent="0.2">
      <c r="A161" s="579">
        <v>177</v>
      </c>
      <c r="B161" s="496"/>
      <c r="C161" s="505">
        <f t="shared" si="7"/>
        <v>95.52</v>
      </c>
      <c r="D161" s="651"/>
      <c r="E161" s="499">
        <v>19400</v>
      </c>
      <c r="F161" s="498">
        <f t="shared" si="8"/>
        <v>3410</v>
      </c>
      <c r="G161" s="581">
        <f t="shared" si="6"/>
        <v>2437</v>
      </c>
      <c r="H161" s="499">
        <v>95</v>
      </c>
    </row>
    <row r="162" spans="1:8" x14ac:dyDescent="0.2">
      <c r="A162" s="579">
        <v>178</v>
      </c>
      <c r="B162" s="496"/>
      <c r="C162" s="505">
        <f t="shared" si="7"/>
        <v>95.63</v>
      </c>
      <c r="D162" s="651"/>
      <c r="E162" s="499">
        <v>19400</v>
      </c>
      <c r="F162" s="498">
        <f t="shared" si="8"/>
        <v>3406</v>
      </c>
      <c r="G162" s="581">
        <f t="shared" si="6"/>
        <v>2434</v>
      </c>
      <c r="H162" s="499">
        <v>95</v>
      </c>
    </row>
    <row r="163" spans="1:8" x14ac:dyDescent="0.2">
      <c r="A163" s="579">
        <v>179</v>
      </c>
      <c r="B163" s="496"/>
      <c r="C163" s="505">
        <f t="shared" si="7"/>
        <v>95.74</v>
      </c>
      <c r="D163" s="651"/>
      <c r="E163" s="499">
        <v>19400</v>
      </c>
      <c r="F163" s="498">
        <f t="shared" si="8"/>
        <v>3402</v>
      </c>
      <c r="G163" s="581">
        <f t="shared" si="6"/>
        <v>2432</v>
      </c>
      <c r="H163" s="499">
        <v>95</v>
      </c>
    </row>
    <row r="164" spans="1:8" x14ac:dyDescent="0.2">
      <c r="A164" s="579">
        <v>180</v>
      </c>
      <c r="B164" s="496"/>
      <c r="C164" s="505">
        <f t="shared" si="7"/>
        <v>95.85</v>
      </c>
      <c r="D164" s="651"/>
      <c r="E164" s="499">
        <v>19400</v>
      </c>
      <c r="F164" s="498">
        <f t="shared" si="8"/>
        <v>3398</v>
      </c>
      <c r="G164" s="581">
        <f t="shared" si="6"/>
        <v>2429</v>
      </c>
      <c r="H164" s="499">
        <v>95</v>
      </c>
    </row>
    <row r="165" spans="1:8" x14ac:dyDescent="0.2">
      <c r="A165" s="579">
        <v>181</v>
      </c>
      <c r="B165" s="496"/>
      <c r="C165" s="505">
        <f t="shared" si="7"/>
        <v>95.96</v>
      </c>
      <c r="D165" s="651"/>
      <c r="E165" s="499">
        <v>19400</v>
      </c>
      <c r="F165" s="498">
        <f t="shared" si="8"/>
        <v>3394</v>
      </c>
      <c r="G165" s="581">
        <f t="shared" si="6"/>
        <v>2426</v>
      </c>
      <c r="H165" s="499">
        <v>95</v>
      </c>
    </row>
    <row r="166" spans="1:8" x14ac:dyDescent="0.2">
      <c r="A166" s="579">
        <v>182</v>
      </c>
      <c r="B166" s="496"/>
      <c r="C166" s="505">
        <f t="shared" si="7"/>
        <v>96.07</v>
      </c>
      <c r="D166" s="651"/>
      <c r="E166" s="499">
        <v>19400</v>
      </c>
      <c r="F166" s="498">
        <f t="shared" si="8"/>
        <v>3391</v>
      </c>
      <c r="G166" s="581">
        <f t="shared" si="6"/>
        <v>2423</v>
      </c>
      <c r="H166" s="499">
        <v>95</v>
      </c>
    </row>
    <row r="167" spans="1:8" x14ac:dyDescent="0.2">
      <c r="A167" s="579">
        <v>183</v>
      </c>
      <c r="B167" s="496"/>
      <c r="C167" s="505">
        <f t="shared" si="7"/>
        <v>96.17</v>
      </c>
      <c r="D167" s="651"/>
      <c r="E167" s="499">
        <v>19400</v>
      </c>
      <c r="F167" s="498">
        <f t="shared" si="8"/>
        <v>3387</v>
      </c>
      <c r="G167" s="581">
        <f t="shared" si="6"/>
        <v>2421</v>
      </c>
      <c r="H167" s="499">
        <v>95</v>
      </c>
    </row>
    <row r="168" spans="1:8" x14ac:dyDescent="0.2">
      <c r="A168" s="579">
        <v>184</v>
      </c>
      <c r="B168" s="496"/>
      <c r="C168" s="505">
        <f t="shared" si="7"/>
        <v>96.28</v>
      </c>
      <c r="D168" s="651"/>
      <c r="E168" s="499">
        <v>19400</v>
      </c>
      <c r="F168" s="498">
        <f t="shared" si="8"/>
        <v>3383</v>
      </c>
      <c r="G168" s="581">
        <f t="shared" si="6"/>
        <v>2418</v>
      </c>
      <c r="H168" s="499">
        <v>95</v>
      </c>
    </row>
    <row r="169" spans="1:8" x14ac:dyDescent="0.2">
      <c r="A169" s="579">
        <v>185</v>
      </c>
      <c r="B169" s="496"/>
      <c r="C169" s="505">
        <f t="shared" si="7"/>
        <v>96.39</v>
      </c>
      <c r="D169" s="651"/>
      <c r="E169" s="499">
        <v>19400</v>
      </c>
      <c r="F169" s="498">
        <f t="shared" si="8"/>
        <v>3380</v>
      </c>
      <c r="G169" s="581">
        <f t="shared" si="6"/>
        <v>2415</v>
      </c>
      <c r="H169" s="499">
        <v>95</v>
      </c>
    </row>
    <row r="170" spans="1:8" x14ac:dyDescent="0.2">
      <c r="A170" s="579">
        <v>186</v>
      </c>
      <c r="B170" s="496"/>
      <c r="C170" s="505">
        <f t="shared" si="7"/>
        <v>96.49</v>
      </c>
      <c r="D170" s="651"/>
      <c r="E170" s="499">
        <v>19400</v>
      </c>
      <c r="F170" s="498">
        <f t="shared" si="8"/>
        <v>3376</v>
      </c>
      <c r="G170" s="581">
        <f t="shared" si="6"/>
        <v>2413</v>
      </c>
      <c r="H170" s="499">
        <v>95</v>
      </c>
    </row>
    <row r="171" spans="1:8" x14ac:dyDescent="0.2">
      <c r="A171" s="579">
        <v>187</v>
      </c>
      <c r="B171" s="496"/>
      <c r="C171" s="505">
        <f t="shared" si="7"/>
        <v>96.6</v>
      </c>
      <c r="D171" s="651"/>
      <c r="E171" s="499">
        <v>19400</v>
      </c>
      <c r="F171" s="498">
        <f t="shared" si="8"/>
        <v>3373</v>
      </c>
      <c r="G171" s="581">
        <f t="shared" si="6"/>
        <v>2410</v>
      </c>
      <c r="H171" s="499">
        <v>95</v>
      </c>
    </row>
    <row r="172" spans="1:8" x14ac:dyDescent="0.2">
      <c r="A172" s="579">
        <v>188</v>
      </c>
      <c r="B172" s="496"/>
      <c r="C172" s="505">
        <f t="shared" si="7"/>
        <v>96.71</v>
      </c>
      <c r="D172" s="651"/>
      <c r="E172" s="499">
        <v>19400</v>
      </c>
      <c r="F172" s="498">
        <f t="shared" si="8"/>
        <v>3369</v>
      </c>
      <c r="G172" s="581">
        <f t="shared" si="6"/>
        <v>2407</v>
      </c>
      <c r="H172" s="499">
        <v>95</v>
      </c>
    </row>
    <row r="173" spans="1:8" x14ac:dyDescent="0.2">
      <c r="A173" s="579">
        <v>189</v>
      </c>
      <c r="B173" s="496"/>
      <c r="C173" s="505">
        <f t="shared" si="7"/>
        <v>96.81</v>
      </c>
      <c r="D173" s="651"/>
      <c r="E173" s="499">
        <v>19400</v>
      </c>
      <c r="F173" s="498">
        <f t="shared" si="8"/>
        <v>3365</v>
      </c>
      <c r="G173" s="581">
        <f t="shared" si="6"/>
        <v>2405</v>
      </c>
      <c r="H173" s="499">
        <v>95</v>
      </c>
    </row>
    <row r="174" spans="1:8" x14ac:dyDescent="0.2">
      <c r="A174" s="579">
        <v>190</v>
      </c>
      <c r="B174" s="496"/>
      <c r="C174" s="505">
        <f t="shared" si="7"/>
        <v>96.91</v>
      </c>
      <c r="D174" s="651"/>
      <c r="E174" s="499">
        <v>19400</v>
      </c>
      <c r="F174" s="498">
        <f t="shared" si="8"/>
        <v>3362</v>
      </c>
      <c r="G174" s="581">
        <f t="shared" si="6"/>
        <v>2402</v>
      </c>
      <c r="H174" s="499">
        <v>95</v>
      </c>
    </row>
    <row r="175" spans="1:8" x14ac:dyDescent="0.2">
      <c r="A175" s="579">
        <v>191</v>
      </c>
      <c r="B175" s="496"/>
      <c r="C175" s="505">
        <f t="shared" si="7"/>
        <v>97.02</v>
      </c>
      <c r="D175" s="651"/>
      <c r="E175" s="499">
        <v>19400</v>
      </c>
      <c r="F175" s="498">
        <f t="shared" si="8"/>
        <v>3358</v>
      </c>
      <c r="G175" s="581">
        <f t="shared" si="6"/>
        <v>2400</v>
      </c>
      <c r="H175" s="499">
        <v>95</v>
      </c>
    </row>
    <row r="176" spans="1:8" x14ac:dyDescent="0.2">
      <c r="A176" s="579">
        <v>192</v>
      </c>
      <c r="B176" s="496"/>
      <c r="C176" s="505">
        <f t="shared" si="7"/>
        <v>97.12</v>
      </c>
      <c r="D176" s="651"/>
      <c r="E176" s="499">
        <v>19400</v>
      </c>
      <c r="F176" s="498">
        <f t="shared" si="8"/>
        <v>3355</v>
      </c>
      <c r="G176" s="581">
        <f t="shared" si="6"/>
        <v>2397</v>
      </c>
      <c r="H176" s="499">
        <v>95</v>
      </c>
    </row>
    <row r="177" spans="1:8" x14ac:dyDescent="0.2">
      <c r="A177" s="579">
        <v>193</v>
      </c>
      <c r="B177" s="496"/>
      <c r="C177" s="505">
        <f t="shared" si="7"/>
        <v>97.22</v>
      </c>
      <c r="D177" s="651"/>
      <c r="E177" s="499">
        <v>19400</v>
      </c>
      <c r="F177" s="498">
        <f t="shared" si="8"/>
        <v>3352</v>
      </c>
      <c r="G177" s="581">
        <f t="shared" si="6"/>
        <v>2395</v>
      </c>
      <c r="H177" s="499">
        <v>95</v>
      </c>
    </row>
    <row r="178" spans="1:8" x14ac:dyDescent="0.2">
      <c r="A178" s="579">
        <v>194</v>
      </c>
      <c r="B178" s="496"/>
      <c r="C178" s="505">
        <f t="shared" si="7"/>
        <v>97.33</v>
      </c>
      <c r="D178" s="651"/>
      <c r="E178" s="499">
        <v>19400</v>
      </c>
      <c r="F178" s="498">
        <f t="shared" si="8"/>
        <v>3348</v>
      </c>
      <c r="G178" s="581">
        <f t="shared" si="6"/>
        <v>2392</v>
      </c>
      <c r="H178" s="499">
        <v>95</v>
      </c>
    </row>
    <row r="179" spans="1:8" x14ac:dyDescent="0.2">
      <c r="A179" s="579">
        <v>195</v>
      </c>
      <c r="B179" s="496"/>
      <c r="C179" s="505">
        <f t="shared" si="7"/>
        <v>97.43</v>
      </c>
      <c r="D179" s="651"/>
      <c r="E179" s="499">
        <v>19400</v>
      </c>
      <c r="F179" s="498">
        <f t="shared" si="8"/>
        <v>3345</v>
      </c>
      <c r="G179" s="581">
        <f t="shared" si="6"/>
        <v>2389</v>
      </c>
      <c r="H179" s="499">
        <v>95</v>
      </c>
    </row>
    <row r="180" spans="1:8" x14ac:dyDescent="0.2">
      <c r="A180" s="579">
        <v>196</v>
      </c>
      <c r="B180" s="496"/>
      <c r="C180" s="505">
        <f t="shared" si="7"/>
        <v>97.53</v>
      </c>
      <c r="D180" s="651"/>
      <c r="E180" s="499">
        <v>19400</v>
      </c>
      <c r="F180" s="498">
        <f t="shared" si="8"/>
        <v>3341</v>
      </c>
      <c r="G180" s="581">
        <f t="shared" si="6"/>
        <v>2387</v>
      </c>
      <c r="H180" s="499">
        <v>95</v>
      </c>
    </row>
    <row r="181" spans="1:8" x14ac:dyDescent="0.2">
      <c r="A181" s="579">
        <v>197</v>
      </c>
      <c r="B181" s="496"/>
      <c r="C181" s="505">
        <f t="shared" si="7"/>
        <v>97.63</v>
      </c>
      <c r="D181" s="651"/>
      <c r="E181" s="499">
        <v>19400</v>
      </c>
      <c r="F181" s="498">
        <f t="shared" si="8"/>
        <v>3338</v>
      </c>
      <c r="G181" s="581">
        <f t="shared" si="6"/>
        <v>2385</v>
      </c>
      <c r="H181" s="499">
        <v>95</v>
      </c>
    </row>
    <row r="182" spans="1:8" x14ac:dyDescent="0.2">
      <c r="A182" s="579">
        <v>198</v>
      </c>
      <c r="B182" s="496"/>
      <c r="C182" s="505">
        <f t="shared" si="7"/>
        <v>97.73</v>
      </c>
      <c r="D182" s="651"/>
      <c r="E182" s="499">
        <v>19400</v>
      </c>
      <c r="F182" s="498">
        <f t="shared" si="8"/>
        <v>3335</v>
      </c>
      <c r="G182" s="581">
        <f t="shared" si="6"/>
        <v>2382</v>
      </c>
      <c r="H182" s="499">
        <v>95</v>
      </c>
    </row>
    <row r="183" spans="1:8" x14ac:dyDescent="0.2">
      <c r="A183" s="579">
        <v>199</v>
      </c>
      <c r="B183" s="496"/>
      <c r="C183" s="505">
        <f t="shared" si="7"/>
        <v>97.83</v>
      </c>
      <c r="D183" s="651"/>
      <c r="E183" s="499">
        <v>19400</v>
      </c>
      <c r="F183" s="498">
        <f t="shared" si="8"/>
        <v>3331</v>
      </c>
      <c r="G183" s="581">
        <f t="shared" si="6"/>
        <v>2380</v>
      </c>
      <c r="H183" s="499">
        <v>95</v>
      </c>
    </row>
    <row r="184" spans="1:8" x14ac:dyDescent="0.2">
      <c r="A184" s="579">
        <v>200</v>
      </c>
      <c r="B184" s="496"/>
      <c r="C184" s="505">
        <f t="shared" si="7"/>
        <v>97.93</v>
      </c>
      <c r="D184" s="651"/>
      <c r="E184" s="499">
        <v>19400</v>
      </c>
      <c r="F184" s="498">
        <f t="shared" si="8"/>
        <v>3328</v>
      </c>
      <c r="G184" s="581">
        <f t="shared" si="6"/>
        <v>2377</v>
      </c>
      <c r="H184" s="499">
        <v>95</v>
      </c>
    </row>
    <row r="185" spans="1:8" x14ac:dyDescent="0.2">
      <c r="A185" s="579">
        <v>201</v>
      </c>
      <c r="B185" s="496"/>
      <c r="C185" s="505">
        <f t="shared" si="7"/>
        <v>98.03</v>
      </c>
      <c r="D185" s="651"/>
      <c r="E185" s="499">
        <v>19400</v>
      </c>
      <c r="F185" s="498">
        <f t="shared" si="8"/>
        <v>3325</v>
      </c>
      <c r="G185" s="581">
        <f t="shared" si="6"/>
        <v>2375</v>
      </c>
      <c r="H185" s="499">
        <v>95</v>
      </c>
    </row>
    <row r="186" spans="1:8" x14ac:dyDescent="0.2">
      <c r="A186" s="579">
        <v>202</v>
      </c>
      <c r="B186" s="496"/>
      <c r="C186" s="505">
        <f t="shared" si="7"/>
        <v>98.13</v>
      </c>
      <c r="D186" s="651"/>
      <c r="E186" s="499">
        <v>19400</v>
      </c>
      <c r="F186" s="498">
        <f t="shared" si="8"/>
        <v>3321</v>
      </c>
      <c r="G186" s="581">
        <f t="shared" si="6"/>
        <v>2372</v>
      </c>
      <c r="H186" s="499">
        <v>95</v>
      </c>
    </row>
    <row r="187" spans="1:8" x14ac:dyDescent="0.2">
      <c r="A187" s="579">
        <v>203</v>
      </c>
      <c r="B187" s="496"/>
      <c r="C187" s="505">
        <f t="shared" si="7"/>
        <v>98.23</v>
      </c>
      <c r="D187" s="651"/>
      <c r="E187" s="499">
        <v>19400</v>
      </c>
      <c r="F187" s="498">
        <f t="shared" si="8"/>
        <v>3318</v>
      </c>
      <c r="G187" s="581">
        <f t="shared" si="6"/>
        <v>2370</v>
      </c>
      <c r="H187" s="499">
        <v>95</v>
      </c>
    </row>
    <row r="188" spans="1:8" x14ac:dyDescent="0.2">
      <c r="A188" s="579">
        <v>204</v>
      </c>
      <c r="B188" s="496"/>
      <c r="C188" s="505">
        <f t="shared" si="7"/>
        <v>98.32</v>
      </c>
      <c r="D188" s="651"/>
      <c r="E188" s="499">
        <v>19400</v>
      </c>
      <c r="F188" s="498">
        <f t="shared" si="8"/>
        <v>3315</v>
      </c>
      <c r="G188" s="581">
        <f t="shared" si="6"/>
        <v>2368</v>
      </c>
      <c r="H188" s="499">
        <v>95</v>
      </c>
    </row>
    <row r="189" spans="1:8" x14ac:dyDescent="0.2">
      <c r="A189" s="579">
        <v>205</v>
      </c>
      <c r="B189" s="496"/>
      <c r="C189" s="505">
        <f t="shared" si="7"/>
        <v>98.42</v>
      </c>
      <c r="D189" s="651"/>
      <c r="E189" s="499">
        <v>19400</v>
      </c>
      <c r="F189" s="498">
        <f t="shared" si="8"/>
        <v>3312</v>
      </c>
      <c r="G189" s="581">
        <f t="shared" si="6"/>
        <v>2365</v>
      </c>
      <c r="H189" s="499">
        <v>95</v>
      </c>
    </row>
    <row r="190" spans="1:8" x14ac:dyDescent="0.2">
      <c r="A190" s="579">
        <v>206</v>
      </c>
      <c r="B190" s="496"/>
      <c r="C190" s="505">
        <f t="shared" si="7"/>
        <v>98.52</v>
      </c>
      <c r="D190" s="651"/>
      <c r="E190" s="499">
        <v>19400</v>
      </c>
      <c r="F190" s="498">
        <f t="shared" si="8"/>
        <v>3309</v>
      </c>
      <c r="G190" s="581">
        <f t="shared" si="6"/>
        <v>2363</v>
      </c>
      <c r="H190" s="499">
        <v>95</v>
      </c>
    </row>
    <row r="191" spans="1:8" x14ac:dyDescent="0.2">
      <c r="A191" s="579">
        <v>207</v>
      </c>
      <c r="B191" s="496"/>
      <c r="C191" s="505">
        <f t="shared" si="7"/>
        <v>98.61</v>
      </c>
      <c r="D191" s="651"/>
      <c r="E191" s="499">
        <v>19400</v>
      </c>
      <c r="F191" s="498">
        <f t="shared" si="8"/>
        <v>3306</v>
      </c>
      <c r="G191" s="581">
        <f t="shared" si="6"/>
        <v>2361</v>
      </c>
      <c r="H191" s="499">
        <v>95</v>
      </c>
    </row>
    <row r="192" spans="1:8" x14ac:dyDescent="0.2">
      <c r="A192" s="579">
        <v>208</v>
      </c>
      <c r="B192" s="496"/>
      <c r="C192" s="505">
        <f t="shared" si="7"/>
        <v>98.71</v>
      </c>
      <c r="D192" s="651"/>
      <c r="E192" s="499">
        <v>19400</v>
      </c>
      <c r="F192" s="498">
        <f t="shared" si="8"/>
        <v>3302</v>
      </c>
      <c r="G192" s="581">
        <f t="shared" si="6"/>
        <v>2358</v>
      </c>
      <c r="H192" s="499">
        <v>95</v>
      </c>
    </row>
    <row r="193" spans="1:8" x14ac:dyDescent="0.2">
      <c r="A193" s="579">
        <v>209</v>
      </c>
      <c r="B193" s="496"/>
      <c r="C193" s="505">
        <f t="shared" si="7"/>
        <v>98.8</v>
      </c>
      <c r="D193" s="651"/>
      <c r="E193" s="499">
        <v>19400</v>
      </c>
      <c r="F193" s="498">
        <f t="shared" si="8"/>
        <v>3300</v>
      </c>
      <c r="G193" s="581">
        <f t="shared" si="6"/>
        <v>2356</v>
      </c>
      <c r="H193" s="499">
        <v>95</v>
      </c>
    </row>
    <row r="194" spans="1:8" x14ac:dyDescent="0.2">
      <c r="A194" s="579">
        <v>210</v>
      </c>
      <c r="B194" s="496"/>
      <c r="C194" s="505">
        <f t="shared" si="7"/>
        <v>98.9</v>
      </c>
      <c r="D194" s="651"/>
      <c r="E194" s="499">
        <v>19400</v>
      </c>
      <c r="F194" s="498">
        <f t="shared" si="8"/>
        <v>3296</v>
      </c>
      <c r="G194" s="581">
        <f t="shared" si="6"/>
        <v>2354</v>
      </c>
      <c r="H194" s="499">
        <v>95</v>
      </c>
    </row>
    <row r="195" spans="1:8" x14ac:dyDescent="0.2">
      <c r="A195" s="579">
        <v>211</v>
      </c>
      <c r="B195" s="496"/>
      <c r="C195" s="505">
        <f t="shared" si="7"/>
        <v>98.99</v>
      </c>
      <c r="D195" s="651"/>
      <c r="E195" s="499">
        <v>19400</v>
      </c>
      <c r="F195" s="498">
        <f t="shared" si="8"/>
        <v>3293</v>
      </c>
      <c r="G195" s="581">
        <f t="shared" si="6"/>
        <v>2352</v>
      </c>
      <c r="H195" s="499">
        <v>95</v>
      </c>
    </row>
    <row r="196" spans="1:8" x14ac:dyDescent="0.2">
      <c r="A196" s="579">
        <v>212</v>
      </c>
      <c r="B196" s="496"/>
      <c r="C196" s="505">
        <f t="shared" si="7"/>
        <v>99.09</v>
      </c>
      <c r="D196" s="651"/>
      <c r="E196" s="499">
        <v>19400</v>
      </c>
      <c r="F196" s="498">
        <f t="shared" si="8"/>
        <v>3290</v>
      </c>
      <c r="G196" s="581">
        <f t="shared" si="6"/>
        <v>2349</v>
      </c>
      <c r="H196" s="499">
        <v>95</v>
      </c>
    </row>
    <row r="197" spans="1:8" x14ac:dyDescent="0.2">
      <c r="A197" s="579">
        <v>213</v>
      </c>
      <c r="B197" s="496"/>
      <c r="C197" s="505">
        <f t="shared" si="7"/>
        <v>99.18</v>
      </c>
      <c r="D197" s="651"/>
      <c r="E197" s="499">
        <v>19400</v>
      </c>
      <c r="F197" s="498">
        <f t="shared" si="8"/>
        <v>3287</v>
      </c>
      <c r="G197" s="581">
        <f t="shared" si="6"/>
        <v>2347</v>
      </c>
      <c r="H197" s="499">
        <v>95</v>
      </c>
    </row>
    <row r="198" spans="1:8" x14ac:dyDescent="0.2">
      <c r="A198" s="579">
        <v>214</v>
      </c>
      <c r="B198" s="496"/>
      <c r="C198" s="505">
        <f t="shared" si="7"/>
        <v>99.28</v>
      </c>
      <c r="D198" s="651"/>
      <c r="E198" s="499">
        <v>19400</v>
      </c>
      <c r="F198" s="498">
        <f t="shared" si="8"/>
        <v>3284</v>
      </c>
      <c r="G198" s="581">
        <f t="shared" si="6"/>
        <v>2345</v>
      </c>
      <c r="H198" s="499">
        <v>95</v>
      </c>
    </row>
    <row r="199" spans="1:8" x14ac:dyDescent="0.2">
      <c r="A199" s="579">
        <v>215</v>
      </c>
      <c r="B199" s="496"/>
      <c r="C199" s="505">
        <f t="shared" si="7"/>
        <v>99.37</v>
      </c>
      <c r="D199" s="651"/>
      <c r="E199" s="499">
        <v>19400</v>
      </c>
      <c r="F199" s="498">
        <f t="shared" si="8"/>
        <v>3281</v>
      </c>
      <c r="G199" s="581">
        <f t="shared" si="6"/>
        <v>2343</v>
      </c>
      <c r="H199" s="499">
        <v>95</v>
      </c>
    </row>
    <row r="200" spans="1:8" x14ac:dyDescent="0.2">
      <c r="A200" s="579">
        <v>216</v>
      </c>
      <c r="B200" s="496"/>
      <c r="C200" s="505">
        <f t="shared" si="7"/>
        <v>99.46</v>
      </c>
      <c r="D200" s="651"/>
      <c r="E200" s="499">
        <v>19400</v>
      </c>
      <c r="F200" s="498">
        <f t="shared" si="8"/>
        <v>3278</v>
      </c>
      <c r="G200" s="581">
        <f t="shared" si="6"/>
        <v>2341</v>
      </c>
      <c r="H200" s="499">
        <v>95</v>
      </c>
    </row>
    <row r="201" spans="1:8" x14ac:dyDescent="0.2">
      <c r="A201" s="579">
        <v>217</v>
      </c>
      <c r="B201" s="496"/>
      <c r="C201" s="505">
        <f t="shared" si="7"/>
        <v>99.55</v>
      </c>
      <c r="D201" s="651"/>
      <c r="E201" s="499">
        <v>19400</v>
      </c>
      <c r="F201" s="498">
        <f t="shared" si="8"/>
        <v>3275</v>
      </c>
      <c r="G201" s="581">
        <f t="shared" si="6"/>
        <v>2339</v>
      </c>
      <c r="H201" s="499">
        <v>95</v>
      </c>
    </row>
    <row r="202" spans="1:8" x14ac:dyDescent="0.2">
      <c r="A202" s="579">
        <v>218</v>
      </c>
      <c r="B202" s="496"/>
      <c r="C202" s="505">
        <f t="shared" si="7"/>
        <v>99.65</v>
      </c>
      <c r="D202" s="651"/>
      <c r="E202" s="499">
        <v>19400</v>
      </c>
      <c r="F202" s="498">
        <f t="shared" si="8"/>
        <v>3272</v>
      </c>
      <c r="G202" s="581">
        <f t="shared" si="6"/>
        <v>2336</v>
      </c>
      <c r="H202" s="499">
        <v>95</v>
      </c>
    </row>
    <row r="203" spans="1:8" x14ac:dyDescent="0.2">
      <c r="A203" s="579">
        <v>219</v>
      </c>
      <c r="B203" s="496"/>
      <c r="C203" s="505">
        <f t="shared" si="7"/>
        <v>99.74</v>
      </c>
      <c r="D203" s="651"/>
      <c r="E203" s="499">
        <v>19400</v>
      </c>
      <c r="F203" s="498">
        <f t="shared" si="8"/>
        <v>3269</v>
      </c>
      <c r="G203" s="581">
        <f t="shared" si="6"/>
        <v>2334</v>
      </c>
      <c r="H203" s="499">
        <v>95</v>
      </c>
    </row>
    <row r="204" spans="1:8" x14ac:dyDescent="0.2">
      <c r="A204" s="579">
        <v>220</v>
      </c>
      <c r="B204" s="496"/>
      <c r="C204" s="505">
        <f t="shared" si="7"/>
        <v>99.83</v>
      </c>
      <c r="D204" s="651"/>
      <c r="E204" s="499">
        <v>19400</v>
      </c>
      <c r="F204" s="498">
        <f t="shared" si="8"/>
        <v>3266</v>
      </c>
      <c r="G204" s="581">
        <f t="shared" si="6"/>
        <v>2332</v>
      </c>
      <c r="H204" s="499">
        <v>95</v>
      </c>
    </row>
    <row r="205" spans="1:8" x14ac:dyDescent="0.2">
      <c r="A205" s="579">
        <v>221</v>
      </c>
      <c r="B205" s="496"/>
      <c r="C205" s="505">
        <f t="shared" si="7"/>
        <v>99.92</v>
      </c>
      <c r="D205" s="651"/>
      <c r="E205" s="499">
        <v>19400</v>
      </c>
      <c r="F205" s="498">
        <f t="shared" si="8"/>
        <v>3264</v>
      </c>
      <c r="G205" s="581">
        <f t="shared" ref="G205:G234" si="9">ROUND(12*(1/C205*E205),0)</f>
        <v>2330</v>
      </c>
      <c r="H205" s="499">
        <v>95</v>
      </c>
    </row>
    <row r="206" spans="1:8" x14ac:dyDescent="0.2">
      <c r="A206" s="579">
        <v>222</v>
      </c>
      <c r="B206" s="496"/>
      <c r="C206" s="505">
        <f t="shared" ref="C206:C234" si="10">ROUND((10.899*LN(A206)+A206/200)*1.667,2)</f>
        <v>100.01</v>
      </c>
      <c r="D206" s="651"/>
      <c r="E206" s="499">
        <v>19400</v>
      </c>
      <c r="F206" s="498">
        <f t="shared" ref="F206:F234" si="11">ROUND(12*1.36*(1/C206*E206)+H206,0)</f>
        <v>3261</v>
      </c>
      <c r="G206" s="581">
        <f t="shared" si="9"/>
        <v>2328</v>
      </c>
      <c r="H206" s="499">
        <v>95</v>
      </c>
    </row>
    <row r="207" spans="1:8" x14ac:dyDescent="0.2">
      <c r="A207" s="579">
        <v>223</v>
      </c>
      <c r="B207" s="496"/>
      <c r="C207" s="505">
        <f t="shared" si="10"/>
        <v>100.1</v>
      </c>
      <c r="D207" s="651"/>
      <c r="E207" s="499">
        <v>19400</v>
      </c>
      <c r="F207" s="498">
        <f t="shared" si="11"/>
        <v>3258</v>
      </c>
      <c r="G207" s="581">
        <f t="shared" si="9"/>
        <v>2326</v>
      </c>
      <c r="H207" s="499">
        <v>95</v>
      </c>
    </row>
    <row r="208" spans="1:8" x14ac:dyDescent="0.2">
      <c r="A208" s="579">
        <v>224</v>
      </c>
      <c r="B208" s="496"/>
      <c r="C208" s="505">
        <f t="shared" si="10"/>
        <v>100.19</v>
      </c>
      <c r="D208" s="651"/>
      <c r="E208" s="499">
        <v>19400</v>
      </c>
      <c r="F208" s="498">
        <f t="shared" si="11"/>
        <v>3255</v>
      </c>
      <c r="G208" s="581">
        <f t="shared" si="9"/>
        <v>2324</v>
      </c>
      <c r="H208" s="499">
        <v>95</v>
      </c>
    </row>
    <row r="209" spans="1:8" x14ac:dyDescent="0.2">
      <c r="A209" s="579">
        <v>225</v>
      </c>
      <c r="B209" s="496"/>
      <c r="C209" s="505">
        <f t="shared" si="10"/>
        <v>100.28</v>
      </c>
      <c r="D209" s="651"/>
      <c r="E209" s="499">
        <v>19400</v>
      </c>
      <c r="F209" s="498">
        <f t="shared" si="11"/>
        <v>3252</v>
      </c>
      <c r="G209" s="581">
        <f t="shared" si="9"/>
        <v>2321</v>
      </c>
      <c r="H209" s="499">
        <v>95</v>
      </c>
    </row>
    <row r="210" spans="1:8" x14ac:dyDescent="0.2">
      <c r="A210" s="579">
        <v>226</v>
      </c>
      <c r="B210" s="496"/>
      <c r="C210" s="505">
        <f t="shared" si="10"/>
        <v>100.37</v>
      </c>
      <c r="D210" s="651"/>
      <c r="E210" s="499">
        <v>19400</v>
      </c>
      <c r="F210" s="498">
        <f t="shared" si="11"/>
        <v>3249</v>
      </c>
      <c r="G210" s="581">
        <f t="shared" si="9"/>
        <v>2319</v>
      </c>
      <c r="H210" s="499">
        <v>95</v>
      </c>
    </row>
    <row r="211" spans="1:8" x14ac:dyDescent="0.2">
      <c r="A211" s="579">
        <v>227</v>
      </c>
      <c r="B211" s="496"/>
      <c r="C211" s="505">
        <f t="shared" si="10"/>
        <v>100.46</v>
      </c>
      <c r="D211" s="651"/>
      <c r="E211" s="499">
        <v>19400</v>
      </c>
      <c r="F211" s="498">
        <f t="shared" si="11"/>
        <v>3247</v>
      </c>
      <c r="G211" s="581">
        <f t="shared" si="9"/>
        <v>2317</v>
      </c>
      <c r="H211" s="499">
        <v>95</v>
      </c>
    </row>
    <row r="212" spans="1:8" x14ac:dyDescent="0.2">
      <c r="A212" s="579">
        <v>228</v>
      </c>
      <c r="B212" s="496"/>
      <c r="C212" s="505">
        <f t="shared" si="10"/>
        <v>100.54</v>
      </c>
      <c r="D212" s="651"/>
      <c r="E212" s="499">
        <v>19400</v>
      </c>
      <c r="F212" s="498">
        <f t="shared" si="11"/>
        <v>3244</v>
      </c>
      <c r="G212" s="581">
        <f t="shared" si="9"/>
        <v>2315</v>
      </c>
      <c r="H212" s="499">
        <v>95</v>
      </c>
    </row>
    <row r="213" spans="1:8" x14ac:dyDescent="0.2">
      <c r="A213" s="579">
        <v>229</v>
      </c>
      <c r="B213" s="496"/>
      <c r="C213" s="505">
        <f t="shared" si="10"/>
        <v>100.63</v>
      </c>
      <c r="D213" s="651"/>
      <c r="E213" s="499">
        <v>19400</v>
      </c>
      <c r="F213" s="498">
        <f t="shared" si="11"/>
        <v>3241</v>
      </c>
      <c r="G213" s="581">
        <f t="shared" si="9"/>
        <v>2313</v>
      </c>
      <c r="H213" s="499">
        <v>95</v>
      </c>
    </row>
    <row r="214" spans="1:8" x14ac:dyDescent="0.2">
      <c r="A214" s="579">
        <v>230</v>
      </c>
      <c r="B214" s="496"/>
      <c r="C214" s="505">
        <f t="shared" si="10"/>
        <v>100.72</v>
      </c>
      <c r="D214" s="651"/>
      <c r="E214" s="499">
        <v>19400</v>
      </c>
      <c r="F214" s="498">
        <f t="shared" si="11"/>
        <v>3238</v>
      </c>
      <c r="G214" s="581">
        <f t="shared" si="9"/>
        <v>2311</v>
      </c>
      <c r="H214" s="499">
        <v>95</v>
      </c>
    </row>
    <row r="215" spans="1:8" x14ac:dyDescent="0.2">
      <c r="A215" s="579">
        <v>231</v>
      </c>
      <c r="B215" s="496"/>
      <c r="C215" s="505">
        <f t="shared" si="10"/>
        <v>100.81</v>
      </c>
      <c r="D215" s="651"/>
      <c r="E215" s="499">
        <v>19400</v>
      </c>
      <c r="F215" s="498">
        <f t="shared" si="11"/>
        <v>3236</v>
      </c>
      <c r="G215" s="581">
        <f t="shared" si="9"/>
        <v>2309</v>
      </c>
      <c r="H215" s="499">
        <v>95</v>
      </c>
    </row>
    <row r="216" spans="1:8" x14ac:dyDescent="0.2">
      <c r="A216" s="579">
        <v>232</v>
      </c>
      <c r="B216" s="496"/>
      <c r="C216" s="505">
        <f t="shared" si="10"/>
        <v>100.89</v>
      </c>
      <c r="D216" s="651"/>
      <c r="E216" s="499">
        <v>19400</v>
      </c>
      <c r="F216" s="498">
        <f t="shared" si="11"/>
        <v>3233</v>
      </c>
      <c r="G216" s="581">
        <f t="shared" si="9"/>
        <v>2307</v>
      </c>
      <c r="H216" s="499">
        <v>95</v>
      </c>
    </row>
    <row r="217" spans="1:8" x14ac:dyDescent="0.2">
      <c r="A217" s="579">
        <v>233</v>
      </c>
      <c r="B217" s="496"/>
      <c r="C217" s="505">
        <f t="shared" si="10"/>
        <v>100.98</v>
      </c>
      <c r="D217" s="651"/>
      <c r="E217" s="499">
        <v>19400</v>
      </c>
      <c r="F217" s="498">
        <f t="shared" si="11"/>
        <v>3230</v>
      </c>
      <c r="G217" s="581">
        <f t="shared" si="9"/>
        <v>2305</v>
      </c>
      <c r="H217" s="499">
        <v>95</v>
      </c>
    </row>
    <row r="218" spans="1:8" x14ac:dyDescent="0.2">
      <c r="A218" s="579">
        <v>234</v>
      </c>
      <c r="B218" s="496"/>
      <c r="C218" s="505">
        <f t="shared" si="10"/>
        <v>101.07</v>
      </c>
      <c r="D218" s="651"/>
      <c r="E218" s="499">
        <v>19400</v>
      </c>
      <c r="F218" s="498">
        <f t="shared" si="11"/>
        <v>3228</v>
      </c>
      <c r="G218" s="581">
        <f t="shared" si="9"/>
        <v>2303</v>
      </c>
      <c r="H218" s="499">
        <v>95</v>
      </c>
    </row>
    <row r="219" spans="1:8" x14ac:dyDescent="0.2">
      <c r="A219" s="579">
        <v>235</v>
      </c>
      <c r="B219" s="496"/>
      <c r="C219" s="505">
        <f t="shared" si="10"/>
        <v>101.15</v>
      </c>
      <c r="D219" s="651"/>
      <c r="E219" s="499">
        <v>19400</v>
      </c>
      <c r="F219" s="498">
        <f t="shared" si="11"/>
        <v>3225</v>
      </c>
      <c r="G219" s="581">
        <f t="shared" si="9"/>
        <v>2302</v>
      </c>
      <c r="H219" s="499">
        <v>95</v>
      </c>
    </row>
    <row r="220" spans="1:8" x14ac:dyDescent="0.2">
      <c r="A220" s="579">
        <v>236</v>
      </c>
      <c r="B220" s="496"/>
      <c r="C220" s="505">
        <f t="shared" si="10"/>
        <v>101.24</v>
      </c>
      <c r="D220" s="651"/>
      <c r="E220" s="499">
        <v>19400</v>
      </c>
      <c r="F220" s="498">
        <f t="shared" si="11"/>
        <v>3222</v>
      </c>
      <c r="G220" s="581">
        <f t="shared" si="9"/>
        <v>2299</v>
      </c>
      <c r="H220" s="499">
        <v>95</v>
      </c>
    </row>
    <row r="221" spans="1:8" x14ac:dyDescent="0.2">
      <c r="A221" s="579">
        <v>237</v>
      </c>
      <c r="B221" s="496"/>
      <c r="C221" s="505">
        <f t="shared" si="10"/>
        <v>101.32</v>
      </c>
      <c r="D221" s="651"/>
      <c r="E221" s="499">
        <v>19400</v>
      </c>
      <c r="F221" s="498">
        <f t="shared" si="11"/>
        <v>3220</v>
      </c>
      <c r="G221" s="581">
        <f t="shared" si="9"/>
        <v>2298</v>
      </c>
      <c r="H221" s="499">
        <v>95</v>
      </c>
    </row>
    <row r="222" spans="1:8" x14ac:dyDescent="0.2">
      <c r="A222" s="579">
        <v>238</v>
      </c>
      <c r="B222" s="496"/>
      <c r="C222" s="505">
        <f t="shared" si="10"/>
        <v>101.41</v>
      </c>
      <c r="D222" s="651"/>
      <c r="E222" s="499">
        <v>19400</v>
      </c>
      <c r="F222" s="498">
        <f t="shared" si="11"/>
        <v>3217</v>
      </c>
      <c r="G222" s="581">
        <f t="shared" si="9"/>
        <v>2296</v>
      </c>
      <c r="H222" s="499">
        <v>95</v>
      </c>
    </row>
    <row r="223" spans="1:8" x14ac:dyDescent="0.2">
      <c r="A223" s="579">
        <v>239</v>
      </c>
      <c r="B223" s="496"/>
      <c r="C223" s="505">
        <f t="shared" si="10"/>
        <v>101.49</v>
      </c>
      <c r="D223" s="651"/>
      <c r="E223" s="499">
        <v>19400</v>
      </c>
      <c r="F223" s="498">
        <f t="shared" si="11"/>
        <v>3215</v>
      </c>
      <c r="G223" s="581">
        <f t="shared" si="9"/>
        <v>2294</v>
      </c>
      <c r="H223" s="499">
        <v>95</v>
      </c>
    </row>
    <row r="224" spans="1:8" x14ac:dyDescent="0.2">
      <c r="A224" s="579">
        <v>240</v>
      </c>
      <c r="B224" s="496"/>
      <c r="C224" s="505">
        <f t="shared" si="10"/>
        <v>101.58</v>
      </c>
      <c r="D224" s="651"/>
      <c r="E224" s="499">
        <v>19400</v>
      </c>
      <c r="F224" s="498">
        <f t="shared" si="11"/>
        <v>3212</v>
      </c>
      <c r="G224" s="581">
        <f t="shared" si="9"/>
        <v>2292</v>
      </c>
      <c r="H224" s="499">
        <v>95</v>
      </c>
    </row>
    <row r="225" spans="1:8" x14ac:dyDescent="0.2">
      <c r="A225" s="579">
        <v>241</v>
      </c>
      <c r="B225" s="496"/>
      <c r="C225" s="505">
        <f t="shared" si="10"/>
        <v>101.66</v>
      </c>
      <c r="D225" s="651"/>
      <c r="E225" s="499">
        <v>19400</v>
      </c>
      <c r="F225" s="498">
        <f t="shared" si="11"/>
        <v>3209</v>
      </c>
      <c r="G225" s="581">
        <f t="shared" si="9"/>
        <v>2290</v>
      </c>
      <c r="H225" s="499">
        <v>95</v>
      </c>
    </row>
    <row r="226" spans="1:8" x14ac:dyDescent="0.2">
      <c r="A226" s="579">
        <v>242</v>
      </c>
      <c r="B226" s="496"/>
      <c r="C226" s="505">
        <f t="shared" si="10"/>
        <v>101.74</v>
      </c>
      <c r="D226" s="651"/>
      <c r="E226" s="499">
        <v>19400</v>
      </c>
      <c r="F226" s="498">
        <f t="shared" si="11"/>
        <v>3207</v>
      </c>
      <c r="G226" s="581">
        <f t="shared" si="9"/>
        <v>2288</v>
      </c>
      <c r="H226" s="499">
        <v>95</v>
      </c>
    </row>
    <row r="227" spans="1:8" x14ac:dyDescent="0.2">
      <c r="A227" s="579">
        <v>243</v>
      </c>
      <c r="B227" s="496"/>
      <c r="C227" s="505">
        <f t="shared" si="10"/>
        <v>101.83</v>
      </c>
      <c r="D227" s="651"/>
      <c r="E227" s="499">
        <v>19400</v>
      </c>
      <c r="F227" s="498">
        <f t="shared" si="11"/>
        <v>3204</v>
      </c>
      <c r="G227" s="581">
        <f t="shared" si="9"/>
        <v>2286</v>
      </c>
      <c r="H227" s="499">
        <v>95</v>
      </c>
    </row>
    <row r="228" spans="1:8" x14ac:dyDescent="0.2">
      <c r="A228" s="579">
        <v>244</v>
      </c>
      <c r="B228" s="496"/>
      <c r="C228" s="505">
        <f t="shared" si="10"/>
        <v>101.91</v>
      </c>
      <c r="D228" s="651"/>
      <c r="E228" s="499">
        <v>19400</v>
      </c>
      <c r="F228" s="498">
        <f t="shared" si="11"/>
        <v>3202</v>
      </c>
      <c r="G228" s="581">
        <f t="shared" si="9"/>
        <v>2284</v>
      </c>
      <c r="H228" s="499">
        <v>95</v>
      </c>
    </row>
    <row r="229" spans="1:8" x14ac:dyDescent="0.2">
      <c r="A229" s="579">
        <v>245</v>
      </c>
      <c r="B229" s="496"/>
      <c r="C229" s="505">
        <f t="shared" si="10"/>
        <v>101.99</v>
      </c>
      <c r="D229" s="651"/>
      <c r="E229" s="499">
        <v>19400</v>
      </c>
      <c r="F229" s="498">
        <f t="shared" si="11"/>
        <v>3199</v>
      </c>
      <c r="G229" s="581">
        <f t="shared" si="9"/>
        <v>2283</v>
      </c>
      <c r="H229" s="499">
        <v>95</v>
      </c>
    </row>
    <row r="230" spans="1:8" x14ac:dyDescent="0.2">
      <c r="A230" s="579">
        <v>246</v>
      </c>
      <c r="B230" s="496"/>
      <c r="C230" s="505">
        <f t="shared" si="10"/>
        <v>102.07</v>
      </c>
      <c r="D230" s="651"/>
      <c r="E230" s="499">
        <v>19400</v>
      </c>
      <c r="F230" s="498">
        <f t="shared" si="11"/>
        <v>3197</v>
      </c>
      <c r="G230" s="581">
        <f t="shared" si="9"/>
        <v>2281</v>
      </c>
      <c r="H230" s="499">
        <v>95</v>
      </c>
    </row>
    <row r="231" spans="1:8" x14ac:dyDescent="0.2">
      <c r="A231" s="579">
        <v>247</v>
      </c>
      <c r="B231" s="496"/>
      <c r="C231" s="505">
        <f t="shared" si="10"/>
        <v>102.16</v>
      </c>
      <c r="D231" s="651"/>
      <c r="E231" s="499">
        <v>19400</v>
      </c>
      <c r="F231" s="498">
        <f t="shared" si="11"/>
        <v>3194</v>
      </c>
      <c r="G231" s="581">
        <f t="shared" si="9"/>
        <v>2279</v>
      </c>
      <c r="H231" s="499">
        <v>95</v>
      </c>
    </row>
    <row r="232" spans="1:8" x14ac:dyDescent="0.2">
      <c r="A232" s="579">
        <v>248</v>
      </c>
      <c r="B232" s="496"/>
      <c r="C232" s="505">
        <f t="shared" si="10"/>
        <v>102.24</v>
      </c>
      <c r="D232" s="651"/>
      <c r="E232" s="499">
        <v>19400</v>
      </c>
      <c r="F232" s="498">
        <f t="shared" si="11"/>
        <v>3192</v>
      </c>
      <c r="G232" s="581">
        <f t="shared" si="9"/>
        <v>2277</v>
      </c>
      <c r="H232" s="499">
        <v>95</v>
      </c>
    </row>
    <row r="233" spans="1:8" x14ac:dyDescent="0.2">
      <c r="A233" s="579">
        <v>249</v>
      </c>
      <c r="B233" s="496"/>
      <c r="C233" s="505">
        <f t="shared" si="10"/>
        <v>102.32</v>
      </c>
      <c r="D233" s="651"/>
      <c r="E233" s="499">
        <v>19400</v>
      </c>
      <c r="F233" s="498">
        <f t="shared" si="11"/>
        <v>3189</v>
      </c>
      <c r="G233" s="581">
        <f t="shared" si="9"/>
        <v>2275</v>
      </c>
      <c r="H233" s="499">
        <v>95</v>
      </c>
    </row>
    <row r="234" spans="1:8" ht="13.5" thickBot="1" x14ac:dyDescent="0.25">
      <c r="A234" s="649">
        <v>250</v>
      </c>
      <c r="B234" s="507"/>
      <c r="C234" s="652">
        <f t="shared" si="10"/>
        <v>102.4</v>
      </c>
      <c r="D234" s="653"/>
      <c r="E234" s="510">
        <v>19400</v>
      </c>
      <c r="F234" s="509">
        <f t="shared" si="11"/>
        <v>3187</v>
      </c>
      <c r="G234" s="511">
        <f t="shared" si="9"/>
        <v>2273</v>
      </c>
      <c r="H234" s="510">
        <v>95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fitToHeight="13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2"/>
  <sheetViews>
    <sheetView workbookViewId="0">
      <pane ySplit="12" topLeftCell="A13" activePane="bottomLeft" state="frozenSplit"/>
      <selection activeCell="C69" sqref="C69"/>
      <selection pane="bottomLeft" activeCell="A267" sqref="A267:XFD267"/>
    </sheetView>
  </sheetViews>
  <sheetFormatPr defaultRowHeight="12.75" x14ac:dyDescent="0.2"/>
  <cols>
    <col min="1" max="1" width="11.6640625" style="461" customWidth="1"/>
    <col min="2" max="2" width="11.1640625" style="461" customWidth="1"/>
    <col min="3" max="3" width="12.6640625" style="461" customWidth="1"/>
    <col min="4" max="4" width="15.6640625" style="461" customWidth="1"/>
    <col min="5" max="5" width="15.83203125" style="461" customWidth="1"/>
    <col min="6" max="7" width="15" style="461" customWidth="1"/>
    <col min="8" max="8" width="12.5" style="461" customWidth="1"/>
    <col min="9" max="9" width="18.83203125" style="461" customWidth="1"/>
    <col min="10" max="16384" width="9.33203125" style="461"/>
  </cols>
  <sheetData>
    <row r="1" spans="1:9" x14ac:dyDescent="0.2">
      <c r="H1" s="461" t="s">
        <v>731</v>
      </c>
    </row>
    <row r="2" spans="1:9" ht="4.5" customHeight="1" x14ac:dyDescent="0.2"/>
    <row r="3" spans="1:9" ht="20.25" x14ac:dyDescent="0.3">
      <c r="A3" s="462" t="s">
        <v>642</v>
      </c>
      <c r="C3" s="463"/>
      <c r="D3" s="463"/>
      <c r="E3" s="463"/>
      <c r="F3" s="464"/>
      <c r="G3" s="464"/>
      <c r="H3" s="465"/>
      <c r="I3" s="465"/>
    </row>
    <row r="4" spans="1:9" x14ac:dyDescent="0.2">
      <c r="A4" s="654" t="s">
        <v>732</v>
      </c>
      <c r="B4" s="467"/>
      <c r="C4" s="467"/>
      <c r="D4" s="467"/>
      <c r="E4" s="467"/>
      <c r="F4" s="467"/>
      <c r="G4" s="467"/>
      <c r="I4" s="465"/>
    </row>
    <row r="5" spans="1:9" ht="6.75" customHeight="1" x14ac:dyDescent="0.25">
      <c r="A5" s="466"/>
      <c r="B5" s="467"/>
      <c r="C5" s="467"/>
      <c r="D5" s="467"/>
      <c r="E5" s="467"/>
      <c r="F5" s="467"/>
      <c r="G5" s="467"/>
      <c r="I5" s="465"/>
    </row>
    <row r="6" spans="1:9" ht="15.75" x14ac:dyDescent="0.25">
      <c r="A6" s="468"/>
      <c r="B6" s="469"/>
      <c r="C6" s="470"/>
      <c r="D6" s="470" t="s">
        <v>10</v>
      </c>
      <c r="F6" s="471" t="s">
        <v>11</v>
      </c>
      <c r="G6" s="471"/>
      <c r="I6" s="465"/>
    </row>
    <row r="7" spans="1:9" ht="15.75" x14ac:dyDescent="0.25">
      <c r="A7" s="569" t="s">
        <v>733</v>
      </c>
      <c r="B7" s="469"/>
      <c r="C7" s="472"/>
      <c r="D7" s="472">
        <v>12</v>
      </c>
      <c r="E7" s="655"/>
      <c r="F7" s="473">
        <v>30</v>
      </c>
      <c r="G7" s="473"/>
      <c r="I7" s="465"/>
    </row>
    <row r="8" spans="1:9" ht="15.75" x14ac:dyDescent="0.25">
      <c r="A8" s="569" t="s">
        <v>734</v>
      </c>
      <c r="B8" s="469"/>
      <c r="C8" s="472"/>
      <c r="D8" s="472" t="s">
        <v>145</v>
      </c>
      <c r="E8" s="655"/>
      <c r="F8" s="473">
        <v>30</v>
      </c>
      <c r="G8" s="473"/>
      <c r="I8" s="465"/>
    </row>
    <row r="9" spans="1:9" ht="15.75" x14ac:dyDescent="0.25">
      <c r="A9" s="569" t="s">
        <v>735</v>
      </c>
      <c r="B9" s="469"/>
      <c r="C9" s="472"/>
      <c r="D9" s="472">
        <v>24</v>
      </c>
      <c r="E9" s="655"/>
      <c r="F9" s="473">
        <v>30</v>
      </c>
      <c r="G9" s="473"/>
      <c r="I9" s="465"/>
    </row>
    <row r="10" spans="1:9" ht="6" customHeight="1" thickBot="1" x14ac:dyDescent="0.25">
      <c r="A10" s="683"/>
      <c r="B10" s="683"/>
      <c r="C10" s="474"/>
      <c r="D10" s="571"/>
      <c r="E10" s="475"/>
      <c r="F10" s="475"/>
      <c r="G10" s="475"/>
      <c r="I10" s="465"/>
    </row>
    <row r="11" spans="1:9" ht="15.75" x14ac:dyDescent="0.2">
      <c r="A11" s="476"/>
      <c r="B11" s="477" t="s">
        <v>2</v>
      </c>
      <c r="C11" s="478"/>
      <c r="D11" s="477" t="s">
        <v>3</v>
      </c>
      <c r="E11" s="478"/>
      <c r="F11" s="480" t="s">
        <v>4</v>
      </c>
      <c r="G11" s="684" t="s">
        <v>5</v>
      </c>
      <c r="H11" s="685"/>
    </row>
    <row r="12" spans="1:9" ht="45.75" thickBot="1" x14ac:dyDescent="0.25">
      <c r="A12" s="481" t="s">
        <v>639</v>
      </c>
      <c r="B12" s="482" t="s">
        <v>10</v>
      </c>
      <c r="C12" s="483" t="s">
        <v>11</v>
      </c>
      <c r="D12" s="484" t="s">
        <v>12</v>
      </c>
      <c r="E12" s="573" t="s">
        <v>640</v>
      </c>
      <c r="F12" s="484" t="s">
        <v>4</v>
      </c>
      <c r="G12" s="574" t="s">
        <v>15</v>
      </c>
      <c r="H12" s="573" t="s">
        <v>16</v>
      </c>
    </row>
    <row r="13" spans="1:9" x14ac:dyDescent="0.2">
      <c r="A13" s="575">
        <v>22</v>
      </c>
      <c r="B13" s="576">
        <v>12</v>
      </c>
      <c r="C13" s="648">
        <v>30</v>
      </c>
      <c r="D13" s="491">
        <v>34500</v>
      </c>
      <c r="E13" s="578">
        <v>21020</v>
      </c>
      <c r="F13" s="491">
        <f>ROUND(12*1.36*(1/B13*D13+1/C13*E13)+H13,0)</f>
        <v>58587</v>
      </c>
      <c r="G13" s="493">
        <f t="shared" ref="G13:G76" si="0">ROUND(12*(1/B13*D13+1/C13*E13),0)</f>
        <v>42908</v>
      </c>
      <c r="H13" s="492">
        <v>232</v>
      </c>
    </row>
    <row r="14" spans="1:9" x14ac:dyDescent="0.2">
      <c r="A14" s="495">
        <v>23</v>
      </c>
      <c r="B14" s="618">
        <f>ROUND(0.73*(6.558*LN(A14)-4),2)</f>
        <v>12.09</v>
      </c>
      <c r="C14" s="505">
        <v>30</v>
      </c>
      <c r="D14" s="498">
        <v>34500</v>
      </c>
      <c r="E14" s="499">
        <v>21020</v>
      </c>
      <c r="F14" s="498">
        <f t="shared" ref="F14:F77" si="1">ROUND(12*1.36*(1/B14*D14+1/C14*E14)+H14,0)</f>
        <v>58238</v>
      </c>
      <c r="G14" s="581">
        <f t="shared" si="0"/>
        <v>42651</v>
      </c>
      <c r="H14" s="499">
        <v>232</v>
      </c>
    </row>
    <row r="15" spans="1:9" x14ac:dyDescent="0.2">
      <c r="A15" s="495">
        <v>24</v>
      </c>
      <c r="B15" s="618">
        <f t="shared" ref="B15:B78" si="2">ROUND(0.73*(6.558*LN(A15)-4),2)</f>
        <v>12.29</v>
      </c>
      <c r="C15" s="505">
        <v>30</v>
      </c>
      <c r="D15" s="498">
        <v>34500</v>
      </c>
      <c r="E15" s="499">
        <v>21020</v>
      </c>
      <c r="F15" s="498">
        <f t="shared" si="1"/>
        <v>57480</v>
      </c>
      <c r="G15" s="581">
        <f t="shared" si="0"/>
        <v>42094</v>
      </c>
      <c r="H15" s="499">
        <v>232</v>
      </c>
    </row>
    <row r="16" spans="1:9" x14ac:dyDescent="0.2">
      <c r="A16" s="579">
        <v>25</v>
      </c>
      <c r="B16" s="618">
        <f t="shared" si="2"/>
        <v>12.49</v>
      </c>
      <c r="C16" s="505">
        <v>30</v>
      </c>
      <c r="D16" s="498">
        <v>34500</v>
      </c>
      <c r="E16" s="499">
        <v>21020</v>
      </c>
      <c r="F16" s="498">
        <f t="shared" si="1"/>
        <v>56746</v>
      </c>
      <c r="G16" s="581">
        <f t="shared" si="0"/>
        <v>41555</v>
      </c>
      <c r="H16" s="499">
        <v>232</v>
      </c>
    </row>
    <row r="17" spans="1:8" x14ac:dyDescent="0.2">
      <c r="A17" s="495">
        <v>26</v>
      </c>
      <c r="B17" s="618">
        <f t="shared" si="2"/>
        <v>12.68</v>
      </c>
      <c r="C17" s="505">
        <v>30</v>
      </c>
      <c r="D17" s="498">
        <v>34500</v>
      </c>
      <c r="E17" s="499">
        <v>21020</v>
      </c>
      <c r="F17" s="498">
        <f t="shared" si="1"/>
        <v>56071</v>
      </c>
      <c r="G17" s="581">
        <f t="shared" si="0"/>
        <v>41058</v>
      </c>
      <c r="H17" s="499">
        <v>232</v>
      </c>
    </row>
    <row r="18" spans="1:8" x14ac:dyDescent="0.2">
      <c r="A18" s="495">
        <v>27</v>
      </c>
      <c r="B18" s="618">
        <f t="shared" si="2"/>
        <v>12.86</v>
      </c>
      <c r="C18" s="505">
        <v>30</v>
      </c>
      <c r="D18" s="498">
        <v>34500</v>
      </c>
      <c r="E18" s="499">
        <v>21020</v>
      </c>
      <c r="F18" s="498">
        <f t="shared" si="1"/>
        <v>55449</v>
      </c>
      <c r="G18" s="581">
        <f t="shared" si="0"/>
        <v>40601</v>
      </c>
      <c r="H18" s="499">
        <v>232</v>
      </c>
    </row>
    <row r="19" spans="1:8" x14ac:dyDescent="0.2">
      <c r="A19" s="579">
        <v>28</v>
      </c>
      <c r="B19" s="618">
        <f t="shared" si="2"/>
        <v>13.03</v>
      </c>
      <c r="C19" s="505">
        <v>30</v>
      </c>
      <c r="D19" s="498">
        <v>34500</v>
      </c>
      <c r="E19" s="499">
        <v>21020</v>
      </c>
      <c r="F19" s="498">
        <f t="shared" si="1"/>
        <v>54878</v>
      </c>
      <c r="G19" s="581">
        <f t="shared" si="0"/>
        <v>40181</v>
      </c>
      <c r="H19" s="499">
        <v>232</v>
      </c>
    </row>
    <row r="20" spans="1:8" x14ac:dyDescent="0.2">
      <c r="A20" s="495">
        <v>29</v>
      </c>
      <c r="B20" s="618">
        <f t="shared" si="2"/>
        <v>13.2</v>
      </c>
      <c r="C20" s="505">
        <v>30</v>
      </c>
      <c r="D20" s="498">
        <v>34500</v>
      </c>
      <c r="E20" s="499">
        <v>21020</v>
      </c>
      <c r="F20" s="498">
        <f t="shared" si="1"/>
        <v>54321</v>
      </c>
      <c r="G20" s="581">
        <f t="shared" si="0"/>
        <v>39772</v>
      </c>
      <c r="H20" s="499">
        <v>232</v>
      </c>
    </row>
    <row r="21" spans="1:8" x14ac:dyDescent="0.2">
      <c r="A21" s="495">
        <v>30</v>
      </c>
      <c r="B21" s="618">
        <f t="shared" si="2"/>
        <v>13.36</v>
      </c>
      <c r="C21" s="505">
        <v>30</v>
      </c>
      <c r="D21" s="498">
        <v>34500</v>
      </c>
      <c r="E21" s="499">
        <v>21020</v>
      </c>
      <c r="F21" s="498">
        <f t="shared" si="1"/>
        <v>53811</v>
      </c>
      <c r="G21" s="581">
        <f t="shared" si="0"/>
        <v>39396</v>
      </c>
      <c r="H21" s="499">
        <v>232</v>
      </c>
    </row>
    <row r="22" spans="1:8" x14ac:dyDescent="0.2">
      <c r="A22" s="579">
        <v>31</v>
      </c>
      <c r="B22" s="618">
        <f t="shared" si="2"/>
        <v>13.52</v>
      </c>
      <c r="C22" s="505">
        <v>30</v>
      </c>
      <c r="D22" s="498">
        <v>34500</v>
      </c>
      <c r="E22" s="499">
        <v>21020</v>
      </c>
      <c r="F22" s="498">
        <f t="shared" si="1"/>
        <v>53312</v>
      </c>
      <c r="G22" s="581">
        <f t="shared" si="0"/>
        <v>39029</v>
      </c>
      <c r="H22" s="499">
        <v>232</v>
      </c>
    </row>
    <row r="23" spans="1:8" x14ac:dyDescent="0.2">
      <c r="A23" s="495">
        <v>32</v>
      </c>
      <c r="B23" s="618">
        <f t="shared" si="2"/>
        <v>13.67</v>
      </c>
      <c r="C23" s="505">
        <v>30</v>
      </c>
      <c r="D23" s="498">
        <v>34500</v>
      </c>
      <c r="E23" s="499">
        <v>21020</v>
      </c>
      <c r="F23" s="498">
        <f t="shared" si="1"/>
        <v>52855</v>
      </c>
      <c r="G23" s="581">
        <f t="shared" si="0"/>
        <v>38693</v>
      </c>
      <c r="H23" s="499">
        <v>232</v>
      </c>
    </row>
    <row r="24" spans="1:8" x14ac:dyDescent="0.2">
      <c r="A24" s="495">
        <v>33</v>
      </c>
      <c r="B24" s="618">
        <f t="shared" si="2"/>
        <v>13.82</v>
      </c>
      <c r="C24" s="505">
        <v>30</v>
      </c>
      <c r="D24" s="498">
        <v>34500</v>
      </c>
      <c r="E24" s="499">
        <v>21020</v>
      </c>
      <c r="F24" s="498">
        <f t="shared" si="1"/>
        <v>52408</v>
      </c>
      <c r="G24" s="581">
        <f t="shared" si="0"/>
        <v>38365</v>
      </c>
      <c r="H24" s="499">
        <v>232</v>
      </c>
    </row>
    <row r="25" spans="1:8" x14ac:dyDescent="0.2">
      <c r="A25" s="579">
        <v>34</v>
      </c>
      <c r="B25" s="618">
        <f t="shared" si="2"/>
        <v>13.96</v>
      </c>
      <c r="C25" s="505">
        <v>30</v>
      </c>
      <c r="D25" s="498">
        <v>34500</v>
      </c>
      <c r="E25" s="499">
        <v>21020</v>
      </c>
      <c r="F25" s="498">
        <f t="shared" si="1"/>
        <v>51999</v>
      </c>
      <c r="G25" s="581">
        <f t="shared" si="0"/>
        <v>38064</v>
      </c>
      <c r="H25" s="499">
        <v>232</v>
      </c>
    </row>
    <row r="26" spans="1:8" x14ac:dyDescent="0.2">
      <c r="A26" s="495">
        <v>35</v>
      </c>
      <c r="B26" s="618">
        <f t="shared" si="2"/>
        <v>14.1</v>
      </c>
      <c r="C26" s="505">
        <v>30</v>
      </c>
      <c r="D26" s="498">
        <v>34500</v>
      </c>
      <c r="E26" s="499">
        <v>21020</v>
      </c>
      <c r="F26" s="498">
        <f t="shared" si="1"/>
        <v>51599</v>
      </c>
      <c r="G26" s="581">
        <f t="shared" si="0"/>
        <v>37770</v>
      </c>
      <c r="H26" s="499">
        <v>232</v>
      </c>
    </row>
    <row r="27" spans="1:8" x14ac:dyDescent="0.2">
      <c r="A27" s="495">
        <v>36</v>
      </c>
      <c r="B27" s="618">
        <f t="shared" si="2"/>
        <v>14.24</v>
      </c>
      <c r="C27" s="505">
        <v>30</v>
      </c>
      <c r="D27" s="498">
        <v>34500</v>
      </c>
      <c r="E27" s="499">
        <v>21020</v>
      </c>
      <c r="F27" s="498">
        <f t="shared" si="1"/>
        <v>51206</v>
      </c>
      <c r="G27" s="581">
        <f t="shared" si="0"/>
        <v>37481</v>
      </c>
      <c r="H27" s="499">
        <v>232</v>
      </c>
    </row>
    <row r="28" spans="1:8" x14ac:dyDescent="0.2">
      <c r="A28" s="579">
        <v>37</v>
      </c>
      <c r="B28" s="618">
        <f t="shared" si="2"/>
        <v>14.37</v>
      </c>
      <c r="C28" s="505">
        <v>30</v>
      </c>
      <c r="D28" s="498">
        <v>34500</v>
      </c>
      <c r="E28" s="499">
        <v>21020</v>
      </c>
      <c r="F28" s="498">
        <f t="shared" si="1"/>
        <v>50849</v>
      </c>
      <c r="G28" s="581">
        <f t="shared" si="0"/>
        <v>37218</v>
      </c>
      <c r="H28" s="499">
        <v>232</v>
      </c>
    </row>
    <row r="29" spans="1:8" x14ac:dyDescent="0.2">
      <c r="A29" s="495">
        <v>38</v>
      </c>
      <c r="B29" s="618">
        <f t="shared" si="2"/>
        <v>14.49</v>
      </c>
      <c r="C29" s="505">
        <v>30</v>
      </c>
      <c r="D29" s="498">
        <v>34500</v>
      </c>
      <c r="E29" s="499">
        <v>21020</v>
      </c>
      <c r="F29" s="498">
        <f t="shared" si="1"/>
        <v>50524</v>
      </c>
      <c r="G29" s="581">
        <f t="shared" si="0"/>
        <v>36979</v>
      </c>
      <c r="H29" s="499">
        <v>232</v>
      </c>
    </row>
    <row r="30" spans="1:8" x14ac:dyDescent="0.2">
      <c r="A30" s="495">
        <v>39</v>
      </c>
      <c r="B30" s="618">
        <f t="shared" si="2"/>
        <v>14.62</v>
      </c>
      <c r="C30" s="505">
        <v>30</v>
      </c>
      <c r="D30" s="498">
        <v>34500</v>
      </c>
      <c r="E30" s="499">
        <v>21020</v>
      </c>
      <c r="F30" s="498">
        <f t="shared" si="1"/>
        <v>50179</v>
      </c>
      <c r="G30" s="581">
        <f t="shared" si="0"/>
        <v>36725</v>
      </c>
      <c r="H30" s="499">
        <v>232</v>
      </c>
    </row>
    <row r="31" spans="1:8" x14ac:dyDescent="0.2">
      <c r="A31" s="579">
        <v>40</v>
      </c>
      <c r="B31" s="618">
        <f t="shared" si="2"/>
        <v>14.74</v>
      </c>
      <c r="C31" s="505">
        <v>30</v>
      </c>
      <c r="D31" s="498">
        <v>34500</v>
      </c>
      <c r="E31" s="499">
        <v>21020</v>
      </c>
      <c r="F31" s="498">
        <f t="shared" si="1"/>
        <v>49865</v>
      </c>
      <c r="G31" s="581">
        <f t="shared" si="0"/>
        <v>36495</v>
      </c>
      <c r="H31" s="499">
        <v>232</v>
      </c>
    </row>
    <row r="32" spans="1:8" x14ac:dyDescent="0.2">
      <c r="A32" s="495">
        <v>41</v>
      </c>
      <c r="B32" s="618">
        <f t="shared" si="2"/>
        <v>14.86</v>
      </c>
      <c r="C32" s="505">
        <v>30</v>
      </c>
      <c r="D32" s="498">
        <v>34500</v>
      </c>
      <c r="E32" s="499">
        <v>21020</v>
      </c>
      <c r="F32" s="498">
        <f t="shared" si="1"/>
        <v>49557</v>
      </c>
      <c r="G32" s="581">
        <f t="shared" si="0"/>
        <v>36268</v>
      </c>
      <c r="H32" s="499">
        <v>232</v>
      </c>
    </row>
    <row r="33" spans="1:8" x14ac:dyDescent="0.2">
      <c r="A33" s="495">
        <v>42</v>
      </c>
      <c r="B33" s="618">
        <f t="shared" si="2"/>
        <v>14.97</v>
      </c>
      <c r="C33" s="505">
        <v>30</v>
      </c>
      <c r="D33" s="498">
        <v>34500</v>
      </c>
      <c r="E33" s="499">
        <v>21020</v>
      </c>
      <c r="F33" s="498">
        <f t="shared" si="1"/>
        <v>49278</v>
      </c>
      <c r="G33" s="581">
        <f t="shared" si="0"/>
        <v>36063</v>
      </c>
      <c r="H33" s="499">
        <v>232</v>
      </c>
    </row>
    <row r="34" spans="1:8" x14ac:dyDescent="0.2">
      <c r="A34" s="579">
        <v>43</v>
      </c>
      <c r="B34" s="618">
        <f t="shared" si="2"/>
        <v>15.09</v>
      </c>
      <c r="C34" s="505">
        <v>30</v>
      </c>
      <c r="D34" s="498">
        <v>34500</v>
      </c>
      <c r="E34" s="499">
        <v>21020</v>
      </c>
      <c r="F34" s="498">
        <f t="shared" si="1"/>
        <v>48979</v>
      </c>
      <c r="G34" s="581">
        <f t="shared" si="0"/>
        <v>35843</v>
      </c>
      <c r="H34" s="499">
        <v>232</v>
      </c>
    </row>
    <row r="35" spans="1:8" x14ac:dyDescent="0.2">
      <c r="A35" s="495">
        <v>44</v>
      </c>
      <c r="B35" s="618">
        <f t="shared" si="2"/>
        <v>15.2</v>
      </c>
      <c r="C35" s="505">
        <v>30</v>
      </c>
      <c r="D35" s="498">
        <v>34500</v>
      </c>
      <c r="E35" s="499">
        <v>21020</v>
      </c>
      <c r="F35" s="498">
        <f t="shared" si="1"/>
        <v>48709</v>
      </c>
      <c r="G35" s="581">
        <f t="shared" si="0"/>
        <v>35645</v>
      </c>
      <c r="H35" s="499">
        <v>232</v>
      </c>
    </row>
    <row r="36" spans="1:8" x14ac:dyDescent="0.2">
      <c r="A36" s="495">
        <v>45</v>
      </c>
      <c r="B36" s="618">
        <f t="shared" si="2"/>
        <v>15.3</v>
      </c>
      <c r="C36" s="505">
        <v>30</v>
      </c>
      <c r="D36" s="498">
        <v>34500</v>
      </c>
      <c r="E36" s="499">
        <v>21020</v>
      </c>
      <c r="F36" s="498">
        <f t="shared" si="1"/>
        <v>48467</v>
      </c>
      <c r="G36" s="581">
        <f t="shared" si="0"/>
        <v>35467</v>
      </c>
      <c r="H36" s="499">
        <v>232</v>
      </c>
    </row>
    <row r="37" spans="1:8" x14ac:dyDescent="0.2">
      <c r="A37" s="579">
        <v>46</v>
      </c>
      <c r="B37" s="618">
        <f t="shared" si="2"/>
        <v>15.41</v>
      </c>
      <c r="C37" s="505">
        <v>30</v>
      </c>
      <c r="D37" s="498">
        <v>34500</v>
      </c>
      <c r="E37" s="499">
        <v>21020</v>
      </c>
      <c r="F37" s="498">
        <f t="shared" si="1"/>
        <v>48204</v>
      </c>
      <c r="G37" s="581">
        <f t="shared" si="0"/>
        <v>35274</v>
      </c>
      <c r="H37" s="499">
        <v>232</v>
      </c>
    </row>
    <row r="38" spans="1:8" x14ac:dyDescent="0.2">
      <c r="A38" s="495">
        <v>47</v>
      </c>
      <c r="B38" s="618">
        <f t="shared" si="2"/>
        <v>15.51</v>
      </c>
      <c r="C38" s="505">
        <v>30</v>
      </c>
      <c r="D38" s="498">
        <v>34500</v>
      </c>
      <c r="E38" s="499">
        <v>21020</v>
      </c>
      <c r="F38" s="498">
        <f t="shared" si="1"/>
        <v>47969</v>
      </c>
      <c r="G38" s="581">
        <f t="shared" si="0"/>
        <v>35100</v>
      </c>
      <c r="H38" s="499">
        <v>232</v>
      </c>
    </row>
    <row r="39" spans="1:8" x14ac:dyDescent="0.2">
      <c r="A39" s="495">
        <v>48</v>
      </c>
      <c r="B39" s="618">
        <f t="shared" si="2"/>
        <v>15.61</v>
      </c>
      <c r="C39" s="505">
        <v>30</v>
      </c>
      <c r="D39" s="498">
        <v>34500</v>
      </c>
      <c r="E39" s="499">
        <v>21020</v>
      </c>
      <c r="F39" s="498">
        <f t="shared" si="1"/>
        <v>47736</v>
      </c>
      <c r="G39" s="581">
        <f t="shared" si="0"/>
        <v>34929</v>
      </c>
      <c r="H39" s="499">
        <v>232</v>
      </c>
    </row>
    <row r="40" spans="1:8" x14ac:dyDescent="0.2">
      <c r="A40" s="579">
        <v>49</v>
      </c>
      <c r="B40" s="618">
        <f t="shared" si="2"/>
        <v>15.71</v>
      </c>
      <c r="C40" s="505">
        <v>30</v>
      </c>
      <c r="D40" s="498">
        <v>34500</v>
      </c>
      <c r="E40" s="499">
        <v>21020</v>
      </c>
      <c r="F40" s="498">
        <f t="shared" si="1"/>
        <v>47506</v>
      </c>
      <c r="G40" s="581">
        <f t="shared" si="0"/>
        <v>34761</v>
      </c>
      <c r="H40" s="499">
        <v>232</v>
      </c>
    </row>
    <row r="41" spans="1:8" x14ac:dyDescent="0.2">
      <c r="A41" s="495">
        <v>50</v>
      </c>
      <c r="B41" s="618">
        <f t="shared" si="2"/>
        <v>15.81</v>
      </c>
      <c r="C41" s="505">
        <v>30</v>
      </c>
      <c r="D41" s="498">
        <v>34500</v>
      </c>
      <c r="E41" s="499">
        <v>21020</v>
      </c>
      <c r="F41" s="498">
        <f t="shared" si="1"/>
        <v>47280</v>
      </c>
      <c r="G41" s="581">
        <f t="shared" si="0"/>
        <v>34594</v>
      </c>
      <c r="H41" s="499">
        <v>232</v>
      </c>
    </row>
    <row r="42" spans="1:8" x14ac:dyDescent="0.2">
      <c r="A42" s="495">
        <v>51</v>
      </c>
      <c r="B42" s="618">
        <f t="shared" si="2"/>
        <v>15.9</v>
      </c>
      <c r="C42" s="505">
        <v>30</v>
      </c>
      <c r="D42" s="498">
        <v>34500</v>
      </c>
      <c r="E42" s="499">
        <v>21020</v>
      </c>
      <c r="F42" s="498">
        <f t="shared" si="1"/>
        <v>47078</v>
      </c>
      <c r="G42" s="581">
        <f t="shared" si="0"/>
        <v>34446</v>
      </c>
      <c r="H42" s="499">
        <v>232</v>
      </c>
    </row>
    <row r="43" spans="1:8" x14ac:dyDescent="0.2">
      <c r="A43" s="579">
        <v>52</v>
      </c>
      <c r="B43" s="618">
        <f t="shared" si="2"/>
        <v>16</v>
      </c>
      <c r="C43" s="505">
        <v>30</v>
      </c>
      <c r="D43" s="498">
        <v>34500</v>
      </c>
      <c r="E43" s="499">
        <v>21020</v>
      </c>
      <c r="F43" s="498">
        <f t="shared" si="1"/>
        <v>46857</v>
      </c>
      <c r="G43" s="581">
        <f t="shared" si="0"/>
        <v>34283</v>
      </c>
      <c r="H43" s="499">
        <v>232</v>
      </c>
    </row>
    <row r="44" spans="1:8" x14ac:dyDescent="0.2">
      <c r="A44" s="495">
        <v>53</v>
      </c>
      <c r="B44" s="618">
        <f t="shared" si="2"/>
        <v>16.09</v>
      </c>
      <c r="C44" s="505">
        <v>30</v>
      </c>
      <c r="D44" s="498">
        <v>34500</v>
      </c>
      <c r="E44" s="499">
        <v>21020</v>
      </c>
      <c r="F44" s="498">
        <f t="shared" si="1"/>
        <v>46660</v>
      </c>
      <c r="G44" s="581">
        <f t="shared" si="0"/>
        <v>34138</v>
      </c>
      <c r="H44" s="499">
        <v>232</v>
      </c>
    </row>
    <row r="45" spans="1:8" x14ac:dyDescent="0.2">
      <c r="A45" s="495">
        <v>54</v>
      </c>
      <c r="B45" s="618">
        <f t="shared" si="2"/>
        <v>16.18</v>
      </c>
      <c r="C45" s="505">
        <v>30</v>
      </c>
      <c r="D45" s="498">
        <v>34500</v>
      </c>
      <c r="E45" s="499">
        <v>21020</v>
      </c>
      <c r="F45" s="498">
        <f t="shared" si="1"/>
        <v>46465</v>
      </c>
      <c r="G45" s="581">
        <f t="shared" si="0"/>
        <v>33995</v>
      </c>
      <c r="H45" s="499">
        <v>232</v>
      </c>
    </row>
    <row r="46" spans="1:8" x14ac:dyDescent="0.2">
      <c r="A46" s="579">
        <v>55</v>
      </c>
      <c r="B46" s="618">
        <f t="shared" si="2"/>
        <v>16.260000000000002</v>
      </c>
      <c r="C46" s="505">
        <v>30</v>
      </c>
      <c r="D46" s="498">
        <v>34500</v>
      </c>
      <c r="E46" s="499">
        <v>21020</v>
      </c>
      <c r="F46" s="498">
        <f t="shared" si="1"/>
        <v>46294</v>
      </c>
      <c r="G46" s="581">
        <f t="shared" si="0"/>
        <v>33869</v>
      </c>
      <c r="H46" s="499">
        <v>232</v>
      </c>
    </row>
    <row r="47" spans="1:8" x14ac:dyDescent="0.2">
      <c r="A47" s="495">
        <v>56</v>
      </c>
      <c r="B47" s="618">
        <f t="shared" si="2"/>
        <v>16.350000000000001</v>
      </c>
      <c r="C47" s="505">
        <v>30</v>
      </c>
      <c r="D47" s="498">
        <v>34500</v>
      </c>
      <c r="E47" s="499">
        <v>21020</v>
      </c>
      <c r="F47" s="498">
        <f t="shared" si="1"/>
        <v>46104</v>
      </c>
      <c r="G47" s="581">
        <f t="shared" si="0"/>
        <v>33729</v>
      </c>
      <c r="H47" s="499">
        <v>232</v>
      </c>
    </row>
    <row r="48" spans="1:8" x14ac:dyDescent="0.2">
      <c r="A48" s="495">
        <v>57</v>
      </c>
      <c r="B48" s="618">
        <f t="shared" si="2"/>
        <v>16.440000000000001</v>
      </c>
      <c r="C48" s="505">
        <v>30</v>
      </c>
      <c r="D48" s="498">
        <v>34500</v>
      </c>
      <c r="E48" s="499">
        <v>21020</v>
      </c>
      <c r="F48" s="498">
        <f t="shared" si="1"/>
        <v>45915</v>
      </c>
      <c r="G48" s="581">
        <f t="shared" si="0"/>
        <v>33590</v>
      </c>
      <c r="H48" s="499">
        <v>232</v>
      </c>
    </row>
    <row r="49" spans="1:8" x14ac:dyDescent="0.2">
      <c r="A49" s="579">
        <v>58</v>
      </c>
      <c r="B49" s="618">
        <f t="shared" si="2"/>
        <v>16.52</v>
      </c>
      <c r="C49" s="505">
        <v>30</v>
      </c>
      <c r="D49" s="498">
        <v>34500</v>
      </c>
      <c r="E49" s="499">
        <v>21020</v>
      </c>
      <c r="F49" s="498">
        <f t="shared" si="1"/>
        <v>45749</v>
      </c>
      <c r="G49" s="581">
        <f t="shared" si="0"/>
        <v>33469</v>
      </c>
      <c r="H49" s="499">
        <v>232</v>
      </c>
    </row>
    <row r="50" spans="1:8" x14ac:dyDescent="0.2">
      <c r="A50" s="495">
        <v>59</v>
      </c>
      <c r="B50" s="618">
        <f t="shared" si="2"/>
        <v>16.600000000000001</v>
      </c>
      <c r="C50" s="505">
        <v>30</v>
      </c>
      <c r="D50" s="498">
        <v>34500</v>
      </c>
      <c r="E50" s="499">
        <v>21020</v>
      </c>
      <c r="F50" s="498">
        <f t="shared" si="1"/>
        <v>45585</v>
      </c>
      <c r="G50" s="581">
        <f t="shared" si="0"/>
        <v>33348</v>
      </c>
      <c r="H50" s="499">
        <v>232</v>
      </c>
    </row>
    <row r="51" spans="1:8" x14ac:dyDescent="0.2">
      <c r="A51" s="495">
        <v>60</v>
      </c>
      <c r="B51" s="618">
        <f t="shared" si="2"/>
        <v>16.68</v>
      </c>
      <c r="C51" s="505">
        <v>30</v>
      </c>
      <c r="D51" s="498">
        <v>34500</v>
      </c>
      <c r="E51" s="499">
        <v>21020</v>
      </c>
      <c r="F51" s="498">
        <f t="shared" si="1"/>
        <v>45422</v>
      </c>
      <c r="G51" s="581">
        <f t="shared" si="0"/>
        <v>33228</v>
      </c>
      <c r="H51" s="499">
        <v>232</v>
      </c>
    </row>
    <row r="52" spans="1:8" x14ac:dyDescent="0.2">
      <c r="A52" s="579">
        <v>61</v>
      </c>
      <c r="B52" s="618">
        <f t="shared" si="2"/>
        <v>16.760000000000002</v>
      </c>
      <c r="C52" s="505">
        <v>30</v>
      </c>
      <c r="D52" s="498">
        <v>34500</v>
      </c>
      <c r="E52" s="499">
        <v>21020</v>
      </c>
      <c r="F52" s="498">
        <f t="shared" si="1"/>
        <v>45261</v>
      </c>
      <c r="G52" s="581">
        <f t="shared" si="0"/>
        <v>33110</v>
      </c>
      <c r="H52" s="499">
        <v>232</v>
      </c>
    </row>
    <row r="53" spans="1:8" x14ac:dyDescent="0.2">
      <c r="A53" s="495">
        <v>62</v>
      </c>
      <c r="B53" s="618">
        <f t="shared" si="2"/>
        <v>16.84</v>
      </c>
      <c r="C53" s="505">
        <v>30</v>
      </c>
      <c r="D53" s="498">
        <v>34500</v>
      </c>
      <c r="E53" s="499">
        <v>21020</v>
      </c>
      <c r="F53" s="498">
        <f t="shared" si="1"/>
        <v>45102</v>
      </c>
      <c r="G53" s="581">
        <f t="shared" si="0"/>
        <v>32992</v>
      </c>
      <c r="H53" s="499">
        <v>232</v>
      </c>
    </row>
    <row r="54" spans="1:8" x14ac:dyDescent="0.2">
      <c r="A54" s="495">
        <v>63</v>
      </c>
      <c r="B54" s="618">
        <f t="shared" si="2"/>
        <v>16.91</v>
      </c>
      <c r="C54" s="505">
        <v>30</v>
      </c>
      <c r="D54" s="498">
        <v>34500</v>
      </c>
      <c r="E54" s="499">
        <v>21020</v>
      </c>
      <c r="F54" s="498">
        <f t="shared" si="1"/>
        <v>44963</v>
      </c>
      <c r="G54" s="581">
        <f t="shared" si="0"/>
        <v>32891</v>
      </c>
      <c r="H54" s="499">
        <v>232</v>
      </c>
    </row>
    <row r="55" spans="1:8" x14ac:dyDescent="0.2">
      <c r="A55" s="579">
        <v>64</v>
      </c>
      <c r="B55" s="618">
        <f t="shared" si="2"/>
        <v>16.989999999999998</v>
      </c>
      <c r="C55" s="505">
        <v>30</v>
      </c>
      <c r="D55" s="498">
        <v>34500</v>
      </c>
      <c r="E55" s="499">
        <v>21020</v>
      </c>
      <c r="F55" s="498">
        <f t="shared" si="1"/>
        <v>44806</v>
      </c>
      <c r="G55" s="581">
        <f t="shared" si="0"/>
        <v>32775</v>
      </c>
      <c r="H55" s="499">
        <v>232</v>
      </c>
    </row>
    <row r="56" spans="1:8" x14ac:dyDescent="0.2">
      <c r="A56" s="495">
        <v>65</v>
      </c>
      <c r="B56" s="618">
        <f t="shared" si="2"/>
        <v>17.059999999999999</v>
      </c>
      <c r="C56" s="505">
        <v>30</v>
      </c>
      <c r="D56" s="498">
        <v>34500</v>
      </c>
      <c r="E56" s="499">
        <v>21020</v>
      </c>
      <c r="F56" s="498">
        <f t="shared" si="1"/>
        <v>44670</v>
      </c>
      <c r="G56" s="581">
        <f t="shared" si="0"/>
        <v>32675</v>
      </c>
      <c r="H56" s="499">
        <v>232</v>
      </c>
    </row>
    <row r="57" spans="1:8" x14ac:dyDescent="0.2">
      <c r="A57" s="495">
        <v>66</v>
      </c>
      <c r="B57" s="618">
        <f t="shared" si="2"/>
        <v>17.14</v>
      </c>
      <c r="C57" s="505">
        <v>30</v>
      </c>
      <c r="D57" s="498">
        <v>34500</v>
      </c>
      <c r="E57" s="499">
        <v>21020</v>
      </c>
      <c r="F57" s="498">
        <f t="shared" si="1"/>
        <v>44516</v>
      </c>
      <c r="G57" s="581">
        <f t="shared" si="0"/>
        <v>32562</v>
      </c>
      <c r="H57" s="499">
        <v>232</v>
      </c>
    </row>
    <row r="58" spans="1:8" x14ac:dyDescent="0.2">
      <c r="A58" s="579">
        <v>67</v>
      </c>
      <c r="B58" s="618">
        <f t="shared" si="2"/>
        <v>17.21</v>
      </c>
      <c r="C58" s="505">
        <v>30</v>
      </c>
      <c r="D58" s="498">
        <v>34500</v>
      </c>
      <c r="E58" s="499">
        <v>21020</v>
      </c>
      <c r="F58" s="498">
        <f t="shared" si="1"/>
        <v>44383</v>
      </c>
      <c r="G58" s="581">
        <f t="shared" si="0"/>
        <v>32464</v>
      </c>
      <c r="H58" s="499">
        <v>232</v>
      </c>
    </row>
    <row r="59" spans="1:8" x14ac:dyDescent="0.2">
      <c r="A59" s="495">
        <v>68</v>
      </c>
      <c r="B59" s="618">
        <f t="shared" si="2"/>
        <v>17.28</v>
      </c>
      <c r="C59" s="505">
        <v>30</v>
      </c>
      <c r="D59" s="498">
        <v>34500</v>
      </c>
      <c r="E59" s="499">
        <v>21020</v>
      </c>
      <c r="F59" s="498">
        <f t="shared" si="1"/>
        <v>44250</v>
      </c>
      <c r="G59" s="581">
        <f t="shared" si="0"/>
        <v>32366</v>
      </c>
      <c r="H59" s="499">
        <v>232</v>
      </c>
    </row>
    <row r="60" spans="1:8" x14ac:dyDescent="0.2">
      <c r="A60" s="495">
        <v>69</v>
      </c>
      <c r="B60" s="618">
        <f t="shared" si="2"/>
        <v>17.350000000000001</v>
      </c>
      <c r="C60" s="505">
        <v>30</v>
      </c>
      <c r="D60" s="498">
        <v>34500</v>
      </c>
      <c r="E60" s="499">
        <v>21020</v>
      </c>
      <c r="F60" s="498">
        <f t="shared" si="1"/>
        <v>44119</v>
      </c>
      <c r="G60" s="581">
        <f t="shared" si="0"/>
        <v>32270</v>
      </c>
      <c r="H60" s="499">
        <v>232</v>
      </c>
    </row>
    <row r="61" spans="1:8" x14ac:dyDescent="0.2">
      <c r="A61" s="579">
        <v>70</v>
      </c>
      <c r="B61" s="618">
        <f t="shared" si="2"/>
        <v>17.420000000000002</v>
      </c>
      <c r="C61" s="505">
        <v>30</v>
      </c>
      <c r="D61" s="498">
        <v>34500</v>
      </c>
      <c r="E61" s="499">
        <v>21020</v>
      </c>
      <c r="F61" s="498">
        <f t="shared" si="1"/>
        <v>43988</v>
      </c>
      <c r="G61" s="581">
        <f t="shared" si="0"/>
        <v>32174</v>
      </c>
      <c r="H61" s="499">
        <v>232</v>
      </c>
    </row>
    <row r="62" spans="1:8" x14ac:dyDescent="0.2">
      <c r="A62" s="495">
        <v>71</v>
      </c>
      <c r="B62" s="618">
        <f t="shared" si="2"/>
        <v>17.489999999999998</v>
      </c>
      <c r="C62" s="505">
        <v>30</v>
      </c>
      <c r="D62" s="498">
        <v>34500</v>
      </c>
      <c r="E62" s="499">
        <v>21020</v>
      </c>
      <c r="F62" s="498">
        <f t="shared" si="1"/>
        <v>43859</v>
      </c>
      <c r="G62" s="581">
        <f t="shared" si="0"/>
        <v>32079</v>
      </c>
      <c r="H62" s="499">
        <v>232</v>
      </c>
    </row>
    <row r="63" spans="1:8" x14ac:dyDescent="0.2">
      <c r="A63" s="495">
        <v>72</v>
      </c>
      <c r="B63" s="618">
        <f t="shared" si="2"/>
        <v>17.55</v>
      </c>
      <c r="C63" s="505">
        <v>30</v>
      </c>
      <c r="D63" s="498">
        <v>34500</v>
      </c>
      <c r="E63" s="499">
        <v>21020</v>
      </c>
      <c r="F63" s="498">
        <f t="shared" si="1"/>
        <v>43749</v>
      </c>
      <c r="G63" s="581">
        <f t="shared" si="0"/>
        <v>31998</v>
      </c>
      <c r="H63" s="499">
        <v>232</v>
      </c>
    </row>
    <row r="64" spans="1:8" x14ac:dyDescent="0.2">
      <c r="A64" s="579">
        <v>73</v>
      </c>
      <c r="B64" s="618">
        <f t="shared" si="2"/>
        <v>17.62</v>
      </c>
      <c r="C64" s="505">
        <v>30</v>
      </c>
      <c r="D64" s="498">
        <v>34500</v>
      </c>
      <c r="E64" s="499">
        <v>21020</v>
      </c>
      <c r="F64" s="498">
        <f t="shared" si="1"/>
        <v>43621</v>
      </c>
      <c r="G64" s="581">
        <f t="shared" si="0"/>
        <v>31904</v>
      </c>
      <c r="H64" s="499">
        <v>232</v>
      </c>
    </row>
    <row r="65" spans="1:8" x14ac:dyDescent="0.2">
      <c r="A65" s="495">
        <v>74</v>
      </c>
      <c r="B65" s="618">
        <f t="shared" si="2"/>
        <v>17.690000000000001</v>
      </c>
      <c r="C65" s="505">
        <v>30</v>
      </c>
      <c r="D65" s="498">
        <v>34500</v>
      </c>
      <c r="E65" s="499">
        <v>21020</v>
      </c>
      <c r="F65" s="498">
        <f t="shared" si="1"/>
        <v>43495</v>
      </c>
      <c r="G65" s="581">
        <f t="shared" si="0"/>
        <v>31811</v>
      </c>
      <c r="H65" s="499">
        <v>232</v>
      </c>
    </row>
    <row r="66" spans="1:8" x14ac:dyDescent="0.2">
      <c r="A66" s="495">
        <v>75</v>
      </c>
      <c r="B66" s="618">
        <f t="shared" si="2"/>
        <v>17.75</v>
      </c>
      <c r="C66" s="505">
        <v>30</v>
      </c>
      <c r="D66" s="498">
        <v>34500</v>
      </c>
      <c r="E66" s="499">
        <v>21020</v>
      </c>
      <c r="F66" s="498">
        <f t="shared" si="1"/>
        <v>43387</v>
      </c>
      <c r="G66" s="581">
        <f t="shared" si="0"/>
        <v>31732</v>
      </c>
      <c r="H66" s="499">
        <v>232</v>
      </c>
    </row>
    <row r="67" spans="1:8" x14ac:dyDescent="0.2">
      <c r="A67" s="579">
        <v>76</v>
      </c>
      <c r="B67" s="618">
        <f t="shared" si="2"/>
        <v>17.809999999999999</v>
      </c>
      <c r="C67" s="505">
        <v>30</v>
      </c>
      <c r="D67" s="498">
        <v>34500</v>
      </c>
      <c r="E67" s="499">
        <v>21020</v>
      </c>
      <c r="F67" s="498">
        <f t="shared" si="1"/>
        <v>43281</v>
      </c>
      <c r="G67" s="581">
        <f t="shared" si="0"/>
        <v>31653</v>
      </c>
      <c r="H67" s="499">
        <v>232</v>
      </c>
    </row>
    <row r="68" spans="1:8" x14ac:dyDescent="0.2">
      <c r="A68" s="495">
        <v>77</v>
      </c>
      <c r="B68" s="618">
        <f t="shared" si="2"/>
        <v>17.88</v>
      </c>
      <c r="C68" s="505">
        <v>30</v>
      </c>
      <c r="D68" s="498">
        <v>34500</v>
      </c>
      <c r="E68" s="499">
        <v>21020</v>
      </c>
      <c r="F68" s="498">
        <f t="shared" si="1"/>
        <v>43157</v>
      </c>
      <c r="G68" s="581">
        <f t="shared" si="0"/>
        <v>31562</v>
      </c>
      <c r="H68" s="499">
        <v>232</v>
      </c>
    </row>
    <row r="69" spans="1:8" x14ac:dyDescent="0.2">
      <c r="A69" s="495">
        <v>78</v>
      </c>
      <c r="B69" s="618">
        <f t="shared" si="2"/>
        <v>17.940000000000001</v>
      </c>
      <c r="C69" s="505">
        <v>30</v>
      </c>
      <c r="D69" s="498">
        <v>34500</v>
      </c>
      <c r="E69" s="499">
        <v>21020</v>
      </c>
      <c r="F69" s="498">
        <f t="shared" si="1"/>
        <v>43051</v>
      </c>
      <c r="G69" s="581">
        <f t="shared" si="0"/>
        <v>31485</v>
      </c>
      <c r="H69" s="499">
        <v>232</v>
      </c>
    </row>
    <row r="70" spans="1:8" x14ac:dyDescent="0.2">
      <c r="A70" s="579">
        <v>79</v>
      </c>
      <c r="B70" s="618">
        <f t="shared" si="2"/>
        <v>18</v>
      </c>
      <c r="C70" s="505">
        <v>30</v>
      </c>
      <c r="D70" s="498">
        <v>34500</v>
      </c>
      <c r="E70" s="499">
        <v>21020</v>
      </c>
      <c r="F70" s="498">
        <f t="shared" si="1"/>
        <v>42947</v>
      </c>
      <c r="G70" s="581">
        <f t="shared" si="0"/>
        <v>31408</v>
      </c>
      <c r="H70" s="499">
        <v>232</v>
      </c>
    </row>
    <row r="71" spans="1:8" x14ac:dyDescent="0.2">
      <c r="A71" s="495">
        <v>80</v>
      </c>
      <c r="B71" s="618">
        <f t="shared" si="2"/>
        <v>18.059999999999999</v>
      </c>
      <c r="C71" s="505">
        <v>30</v>
      </c>
      <c r="D71" s="498">
        <v>34500</v>
      </c>
      <c r="E71" s="499">
        <v>21020</v>
      </c>
      <c r="F71" s="498">
        <f t="shared" si="1"/>
        <v>42843</v>
      </c>
      <c r="G71" s="581">
        <f t="shared" si="0"/>
        <v>31332</v>
      </c>
      <c r="H71" s="499">
        <v>232</v>
      </c>
    </row>
    <row r="72" spans="1:8" x14ac:dyDescent="0.2">
      <c r="A72" s="495">
        <v>81</v>
      </c>
      <c r="B72" s="618">
        <f t="shared" si="2"/>
        <v>18.12</v>
      </c>
      <c r="C72" s="505">
        <v>30</v>
      </c>
      <c r="D72" s="498">
        <v>34500</v>
      </c>
      <c r="E72" s="499">
        <v>21020</v>
      </c>
      <c r="F72" s="498">
        <f t="shared" si="1"/>
        <v>42740</v>
      </c>
      <c r="G72" s="581">
        <f t="shared" si="0"/>
        <v>31256</v>
      </c>
      <c r="H72" s="499">
        <v>232</v>
      </c>
    </row>
    <row r="73" spans="1:8" x14ac:dyDescent="0.2">
      <c r="A73" s="579">
        <v>82</v>
      </c>
      <c r="B73" s="618">
        <f t="shared" si="2"/>
        <v>18.18</v>
      </c>
      <c r="C73" s="505">
        <v>30</v>
      </c>
      <c r="D73" s="498">
        <v>34500</v>
      </c>
      <c r="E73" s="499">
        <v>21020</v>
      </c>
      <c r="F73" s="498">
        <f t="shared" si="1"/>
        <v>42637</v>
      </c>
      <c r="G73" s="581">
        <f t="shared" si="0"/>
        <v>31180</v>
      </c>
      <c r="H73" s="499">
        <v>232</v>
      </c>
    </row>
    <row r="74" spans="1:8" x14ac:dyDescent="0.2">
      <c r="A74" s="495">
        <v>83</v>
      </c>
      <c r="B74" s="618">
        <f t="shared" si="2"/>
        <v>18.23</v>
      </c>
      <c r="C74" s="505">
        <v>30</v>
      </c>
      <c r="D74" s="498">
        <v>34500</v>
      </c>
      <c r="E74" s="499">
        <v>21020</v>
      </c>
      <c r="F74" s="498">
        <f t="shared" si="1"/>
        <v>42552</v>
      </c>
      <c r="G74" s="581">
        <f t="shared" si="0"/>
        <v>31118</v>
      </c>
      <c r="H74" s="499">
        <v>232</v>
      </c>
    </row>
    <row r="75" spans="1:8" x14ac:dyDescent="0.2">
      <c r="A75" s="495">
        <v>84</v>
      </c>
      <c r="B75" s="618">
        <f t="shared" si="2"/>
        <v>18.29</v>
      </c>
      <c r="C75" s="505">
        <v>30</v>
      </c>
      <c r="D75" s="498">
        <v>34500</v>
      </c>
      <c r="E75" s="499">
        <v>21020</v>
      </c>
      <c r="F75" s="498">
        <f t="shared" si="1"/>
        <v>42451</v>
      </c>
      <c r="G75" s="581">
        <f t="shared" si="0"/>
        <v>31043</v>
      </c>
      <c r="H75" s="499">
        <v>232</v>
      </c>
    </row>
    <row r="76" spans="1:8" x14ac:dyDescent="0.2">
      <c r="A76" s="579">
        <v>85</v>
      </c>
      <c r="B76" s="618">
        <f t="shared" si="2"/>
        <v>18.350000000000001</v>
      </c>
      <c r="C76" s="505">
        <v>30</v>
      </c>
      <c r="D76" s="498">
        <v>34500</v>
      </c>
      <c r="E76" s="499">
        <v>21020</v>
      </c>
      <c r="F76" s="498">
        <f t="shared" si="1"/>
        <v>42350</v>
      </c>
      <c r="G76" s="581">
        <f t="shared" si="0"/>
        <v>30969</v>
      </c>
      <c r="H76" s="499">
        <v>232</v>
      </c>
    </row>
    <row r="77" spans="1:8" x14ac:dyDescent="0.2">
      <c r="A77" s="495">
        <v>86</v>
      </c>
      <c r="B77" s="618">
        <f t="shared" si="2"/>
        <v>18.399999999999999</v>
      </c>
      <c r="C77" s="505">
        <v>30</v>
      </c>
      <c r="D77" s="498">
        <v>34500</v>
      </c>
      <c r="E77" s="499">
        <v>21020</v>
      </c>
      <c r="F77" s="498">
        <f t="shared" si="1"/>
        <v>42267</v>
      </c>
      <c r="G77" s="581">
        <f t="shared" ref="G77:G140" si="3">ROUND(12*(1/B77*D77+1/C77*E77),0)</f>
        <v>30908</v>
      </c>
      <c r="H77" s="499">
        <v>232</v>
      </c>
    </row>
    <row r="78" spans="1:8" x14ac:dyDescent="0.2">
      <c r="A78" s="495">
        <v>87</v>
      </c>
      <c r="B78" s="618">
        <f t="shared" si="2"/>
        <v>18.46</v>
      </c>
      <c r="C78" s="505">
        <v>30</v>
      </c>
      <c r="D78" s="498">
        <v>34500</v>
      </c>
      <c r="E78" s="499">
        <v>21020</v>
      </c>
      <c r="F78" s="498">
        <f t="shared" ref="F78:F141" si="4">ROUND(12*1.36*(1/B78*D78+1/C78*E78)+H78,0)</f>
        <v>42167</v>
      </c>
      <c r="G78" s="581">
        <f t="shared" si="3"/>
        <v>30835</v>
      </c>
      <c r="H78" s="499">
        <v>232</v>
      </c>
    </row>
    <row r="79" spans="1:8" x14ac:dyDescent="0.2">
      <c r="A79" s="579">
        <v>88</v>
      </c>
      <c r="B79" s="618">
        <f t="shared" ref="B79:B142" si="5">ROUND(0.73*(6.558*LN(A79)-4),2)</f>
        <v>18.510000000000002</v>
      </c>
      <c r="C79" s="505">
        <v>30</v>
      </c>
      <c r="D79" s="498">
        <v>34500</v>
      </c>
      <c r="E79" s="499">
        <v>21020</v>
      </c>
      <c r="F79" s="498">
        <f t="shared" si="4"/>
        <v>42085</v>
      </c>
      <c r="G79" s="581">
        <f t="shared" si="3"/>
        <v>30774</v>
      </c>
      <c r="H79" s="499">
        <v>232</v>
      </c>
    </row>
    <row r="80" spans="1:8" x14ac:dyDescent="0.2">
      <c r="A80" s="495">
        <v>89</v>
      </c>
      <c r="B80" s="618">
        <f t="shared" si="5"/>
        <v>18.57</v>
      </c>
      <c r="C80" s="505">
        <v>30</v>
      </c>
      <c r="D80" s="498">
        <v>34500</v>
      </c>
      <c r="E80" s="499">
        <v>21020</v>
      </c>
      <c r="F80" s="498">
        <f t="shared" si="4"/>
        <v>41987</v>
      </c>
      <c r="G80" s="581">
        <f t="shared" si="3"/>
        <v>30702</v>
      </c>
      <c r="H80" s="499">
        <v>232</v>
      </c>
    </row>
    <row r="81" spans="1:8" x14ac:dyDescent="0.2">
      <c r="A81" s="495">
        <v>90</v>
      </c>
      <c r="B81" s="618">
        <f t="shared" si="5"/>
        <v>18.62</v>
      </c>
      <c r="C81" s="505">
        <v>30</v>
      </c>
      <c r="D81" s="498">
        <v>34500</v>
      </c>
      <c r="E81" s="499">
        <v>21020</v>
      </c>
      <c r="F81" s="498">
        <f t="shared" si="4"/>
        <v>41905</v>
      </c>
      <c r="G81" s="581">
        <f t="shared" si="3"/>
        <v>30642</v>
      </c>
      <c r="H81" s="499">
        <v>232</v>
      </c>
    </row>
    <row r="82" spans="1:8" x14ac:dyDescent="0.2">
      <c r="A82" s="579">
        <v>91</v>
      </c>
      <c r="B82" s="618">
        <f t="shared" si="5"/>
        <v>18.68</v>
      </c>
      <c r="C82" s="505">
        <v>30</v>
      </c>
      <c r="D82" s="498">
        <v>34500</v>
      </c>
      <c r="E82" s="499">
        <v>21020</v>
      </c>
      <c r="F82" s="498">
        <f t="shared" si="4"/>
        <v>41808</v>
      </c>
      <c r="G82" s="581">
        <f t="shared" si="3"/>
        <v>30571</v>
      </c>
      <c r="H82" s="499">
        <v>232</v>
      </c>
    </row>
    <row r="83" spans="1:8" x14ac:dyDescent="0.2">
      <c r="A83" s="495">
        <v>92</v>
      </c>
      <c r="B83" s="618">
        <f t="shared" si="5"/>
        <v>18.73</v>
      </c>
      <c r="C83" s="505">
        <v>30</v>
      </c>
      <c r="D83" s="498">
        <v>34500</v>
      </c>
      <c r="E83" s="499">
        <v>21020</v>
      </c>
      <c r="F83" s="498">
        <f t="shared" si="4"/>
        <v>41728</v>
      </c>
      <c r="G83" s="581">
        <f t="shared" si="3"/>
        <v>30512</v>
      </c>
      <c r="H83" s="499">
        <v>232</v>
      </c>
    </row>
    <row r="84" spans="1:8" x14ac:dyDescent="0.2">
      <c r="A84" s="495">
        <v>93</v>
      </c>
      <c r="B84" s="618">
        <f t="shared" si="5"/>
        <v>18.78</v>
      </c>
      <c r="C84" s="505">
        <v>30</v>
      </c>
      <c r="D84" s="498">
        <v>34500</v>
      </c>
      <c r="E84" s="499">
        <v>21020</v>
      </c>
      <c r="F84" s="498">
        <f t="shared" si="4"/>
        <v>41648</v>
      </c>
      <c r="G84" s="581">
        <f t="shared" si="3"/>
        <v>30453</v>
      </c>
      <c r="H84" s="499">
        <v>232</v>
      </c>
    </row>
    <row r="85" spans="1:8" x14ac:dyDescent="0.2">
      <c r="A85" s="579">
        <v>94</v>
      </c>
      <c r="B85" s="618">
        <f t="shared" si="5"/>
        <v>18.829999999999998</v>
      </c>
      <c r="C85" s="505">
        <v>30</v>
      </c>
      <c r="D85" s="498">
        <v>34500</v>
      </c>
      <c r="E85" s="499">
        <v>21020</v>
      </c>
      <c r="F85" s="498">
        <f t="shared" si="4"/>
        <v>41568</v>
      </c>
      <c r="G85" s="581">
        <f t="shared" si="3"/>
        <v>30394</v>
      </c>
      <c r="H85" s="499">
        <v>232</v>
      </c>
    </row>
    <row r="86" spans="1:8" x14ac:dyDescent="0.2">
      <c r="A86" s="495">
        <v>95</v>
      </c>
      <c r="B86" s="618">
        <f t="shared" si="5"/>
        <v>18.88</v>
      </c>
      <c r="C86" s="505">
        <v>30</v>
      </c>
      <c r="D86" s="498">
        <v>34500</v>
      </c>
      <c r="E86" s="499">
        <v>21020</v>
      </c>
      <c r="F86" s="498">
        <f t="shared" si="4"/>
        <v>41489</v>
      </c>
      <c r="G86" s="581">
        <f t="shared" si="3"/>
        <v>30336</v>
      </c>
      <c r="H86" s="499">
        <v>232</v>
      </c>
    </row>
    <row r="87" spans="1:8" x14ac:dyDescent="0.2">
      <c r="A87" s="495">
        <v>96</v>
      </c>
      <c r="B87" s="618">
        <f t="shared" si="5"/>
        <v>18.93</v>
      </c>
      <c r="C87" s="505">
        <v>30</v>
      </c>
      <c r="D87" s="498">
        <v>34500</v>
      </c>
      <c r="E87" s="499">
        <v>21020</v>
      </c>
      <c r="F87" s="498">
        <f t="shared" si="4"/>
        <v>41410</v>
      </c>
      <c r="G87" s="581">
        <f t="shared" si="3"/>
        <v>30278</v>
      </c>
      <c r="H87" s="499">
        <v>232</v>
      </c>
    </row>
    <row r="88" spans="1:8" x14ac:dyDescent="0.2">
      <c r="A88" s="579">
        <v>97</v>
      </c>
      <c r="B88" s="618">
        <f t="shared" si="5"/>
        <v>18.98</v>
      </c>
      <c r="C88" s="505">
        <v>30</v>
      </c>
      <c r="D88" s="498">
        <v>34500</v>
      </c>
      <c r="E88" s="499">
        <v>21020</v>
      </c>
      <c r="F88" s="498">
        <f t="shared" si="4"/>
        <v>41332</v>
      </c>
      <c r="G88" s="581">
        <f t="shared" si="3"/>
        <v>30220</v>
      </c>
      <c r="H88" s="499">
        <v>232</v>
      </c>
    </row>
    <row r="89" spans="1:8" x14ac:dyDescent="0.2">
      <c r="A89" s="495">
        <v>98</v>
      </c>
      <c r="B89" s="618">
        <f t="shared" si="5"/>
        <v>19.03</v>
      </c>
      <c r="C89" s="505">
        <v>30</v>
      </c>
      <c r="D89" s="498">
        <v>34500</v>
      </c>
      <c r="E89" s="499">
        <v>21020</v>
      </c>
      <c r="F89" s="498">
        <f t="shared" si="4"/>
        <v>41254</v>
      </c>
      <c r="G89" s="581">
        <f t="shared" si="3"/>
        <v>30163</v>
      </c>
      <c r="H89" s="499">
        <v>232</v>
      </c>
    </row>
    <row r="90" spans="1:8" x14ac:dyDescent="0.2">
      <c r="A90" s="495">
        <v>99</v>
      </c>
      <c r="B90" s="618">
        <f t="shared" si="5"/>
        <v>19.079999999999998</v>
      </c>
      <c r="C90" s="505">
        <v>30</v>
      </c>
      <c r="D90" s="498">
        <v>34500</v>
      </c>
      <c r="E90" s="499">
        <v>21020</v>
      </c>
      <c r="F90" s="498">
        <f t="shared" si="4"/>
        <v>41176</v>
      </c>
      <c r="G90" s="581">
        <f t="shared" si="3"/>
        <v>30106</v>
      </c>
      <c r="H90" s="499">
        <v>232</v>
      </c>
    </row>
    <row r="91" spans="1:8" x14ac:dyDescent="0.2">
      <c r="A91" s="579">
        <v>100</v>
      </c>
      <c r="B91" s="618">
        <f t="shared" si="5"/>
        <v>19.13</v>
      </c>
      <c r="C91" s="505">
        <v>30</v>
      </c>
      <c r="D91" s="498">
        <v>34500</v>
      </c>
      <c r="E91" s="499">
        <v>21020</v>
      </c>
      <c r="F91" s="498">
        <f t="shared" si="4"/>
        <v>41099</v>
      </c>
      <c r="G91" s="581">
        <f t="shared" si="3"/>
        <v>30049</v>
      </c>
      <c r="H91" s="499">
        <v>232</v>
      </c>
    </row>
    <row r="92" spans="1:8" x14ac:dyDescent="0.2">
      <c r="A92" s="495">
        <v>101</v>
      </c>
      <c r="B92" s="618">
        <f t="shared" si="5"/>
        <v>19.170000000000002</v>
      </c>
      <c r="C92" s="505">
        <v>30</v>
      </c>
      <c r="D92" s="498">
        <v>34500</v>
      </c>
      <c r="E92" s="499">
        <v>21020</v>
      </c>
      <c r="F92" s="498">
        <f t="shared" si="4"/>
        <v>41038</v>
      </c>
      <c r="G92" s="581">
        <f t="shared" si="3"/>
        <v>30004</v>
      </c>
      <c r="H92" s="499">
        <v>232</v>
      </c>
    </row>
    <row r="93" spans="1:8" x14ac:dyDescent="0.2">
      <c r="A93" s="495">
        <v>102</v>
      </c>
      <c r="B93" s="618">
        <f t="shared" si="5"/>
        <v>19.22</v>
      </c>
      <c r="C93" s="505">
        <v>30</v>
      </c>
      <c r="D93" s="498">
        <v>34500</v>
      </c>
      <c r="E93" s="499">
        <v>21020</v>
      </c>
      <c r="F93" s="498">
        <f t="shared" si="4"/>
        <v>40961</v>
      </c>
      <c r="G93" s="581">
        <f t="shared" si="3"/>
        <v>29948</v>
      </c>
      <c r="H93" s="499">
        <v>232</v>
      </c>
    </row>
    <row r="94" spans="1:8" x14ac:dyDescent="0.2">
      <c r="A94" s="579">
        <v>103</v>
      </c>
      <c r="B94" s="618">
        <f t="shared" si="5"/>
        <v>19.27</v>
      </c>
      <c r="C94" s="505">
        <v>30</v>
      </c>
      <c r="D94" s="498">
        <v>34500</v>
      </c>
      <c r="E94" s="499">
        <v>21020</v>
      </c>
      <c r="F94" s="498">
        <f t="shared" si="4"/>
        <v>40885</v>
      </c>
      <c r="G94" s="581">
        <f t="shared" si="3"/>
        <v>29892</v>
      </c>
      <c r="H94" s="499">
        <v>232</v>
      </c>
    </row>
    <row r="95" spans="1:8" x14ac:dyDescent="0.2">
      <c r="A95" s="495">
        <v>104</v>
      </c>
      <c r="B95" s="618">
        <f t="shared" si="5"/>
        <v>19.309999999999999</v>
      </c>
      <c r="C95" s="505">
        <v>30</v>
      </c>
      <c r="D95" s="498">
        <v>34500</v>
      </c>
      <c r="E95" s="499">
        <v>21020</v>
      </c>
      <c r="F95" s="498">
        <f t="shared" si="4"/>
        <v>40825</v>
      </c>
      <c r="G95" s="581">
        <f t="shared" si="3"/>
        <v>29848</v>
      </c>
      <c r="H95" s="499">
        <v>232</v>
      </c>
    </row>
    <row r="96" spans="1:8" x14ac:dyDescent="0.2">
      <c r="A96" s="495">
        <v>105</v>
      </c>
      <c r="B96" s="618">
        <f t="shared" si="5"/>
        <v>19.36</v>
      </c>
      <c r="C96" s="505">
        <v>30</v>
      </c>
      <c r="D96" s="498">
        <v>34500</v>
      </c>
      <c r="E96" s="499">
        <v>21020</v>
      </c>
      <c r="F96" s="498">
        <f t="shared" si="4"/>
        <v>40750</v>
      </c>
      <c r="G96" s="581">
        <f t="shared" si="3"/>
        <v>29792</v>
      </c>
      <c r="H96" s="499">
        <v>232</v>
      </c>
    </row>
    <row r="97" spans="1:8" x14ac:dyDescent="0.2">
      <c r="A97" s="579">
        <v>106</v>
      </c>
      <c r="B97" s="618">
        <f t="shared" si="5"/>
        <v>19.41</v>
      </c>
      <c r="C97" s="505">
        <v>30</v>
      </c>
      <c r="D97" s="498">
        <v>34500</v>
      </c>
      <c r="E97" s="499">
        <v>21020</v>
      </c>
      <c r="F97" s="498">
        <f t="shared" si="4"/>
        <v>40675</v>
      </c>
      <c r="G97" s="581">
        <f t="shared" si="3"/>
        <v>29737</v>
      </c>
      <c r="H97" s="499">
        <v>232</v>
      </c>
    </row>
    <row r="98" spans="1:8" x14ac:dyDescent="0.2">
      <c r="A98" s="495">
        <v>107</v>
      </c>
      <c r="B98" s="618">
        <f t="shared" si="5"/>
        <v>19.45</v>
      </c>
      <c r="C98" s="505">
        <v>30</v>
      </c>
      <c r="D98" s="498">
        <v>34500</v>
      </c>
      <c r="E98" s="499">
        <v>21020</v>
      </c>
      <c r="F98" s="498">
        <f t="shared" si="4"/>
        <v>40615</v>
      </c>
      <c r="G98" s="581">
        <f t="shared" si="3"/>
        <v>29693</v>
      </c>
      <c r="H98" s="499">
        <v>232</v>
      </c>
    </row>
    <row r="99" spans="1:8" x14ac:dyDescent="0.2">
      <c r="A99" s="495">
        <v>108</v>
      </c>
      <c r="B99" s="618">
        <f t="shared" si="5"/>
        <v>19.489999999999998</v>
      </c>
      <c r="C99" s="505">
        <v>30</v>
      </c>
      <c r="D99" s="498">
        <v>34500</v>
      </c>
      <c r="E99" s="499">
        <v>21020</v>
      </c>
      <c r="F99" s="498">
        <f t="shared" si="4"/>
        <v>40556</v>
      </c>
      <c r="G99" s="581">
        <f t="shared" si="3"/>
        <v>29650</v>
      </c>
      <c r="H99" s="499">
        <v>232</v>
      </c>
    </row>
    <row r="100" spans="1:8" x14ac:dyDescent="0.2">
      <c r="A100" s="579">
        <v>109</v>
      </c>
      <c r="B100" s="618">
        <f t="shared" si="5"/>
        <v>19.54</v>
      </c>
      <c r="C100" s="505">
        <v>30</v>
      </c>
      <c r="D100" s="498">
        <v>34500</v>
      </c>
      <c r="E100" s="499">
        <v>21020</v>
      </c>
      <c r="F100" s="498">
        <f t="shared" si="4"/>
        <v>40482</v>
      </c>
      <c r="G100" s="581">
        <f t="shared" si="3"/>
        <v>29595</v>
      </c>
      <c r="H100" s="499">
        <v>232</v>
      </c>
    </row>
    <row r="101" spans="1:8" x14ac:dyDescent="0.2">
      <c r="A101" s="495">
        <v>110</v>
      </c>
      <c r="B101" s="618">
        <f t="shared" si="5"/>
        <v>19.579999999999998</v>
      </c>
      <c r="C101" s="505">
        <v>30</v>
      </c>
      <c r="D101" s="498">
        <v>34500</v>
      </c>
      <c r="E101" s="499">
        <v>21020</v>
      </c>
      <c r="F101" s="498">
        <f t="shared" si="4"/>
        <v>40423</v>
      </c>
      <c r="G101" s="581">
        <f t="shared" si="3"/>
        <v>29552</v>
      </c>
      <c r="H101" s="499">
        <v>232</v>
      </c>
    </row>
    <row r="102" spans="1:8" x14ac:dyDescent="0.2">
      <c r="A102" s="495">
        <v>111</v>
      </c>
      <c r="B102" s="618">
        <f t="shared" si="5"/>
        <v>19.63</v>
      </c>
      <c r="C102" s="505">
        <v>30</v>
      </c>
      <c r="D102" s="498">
        <v>34500</v>
      </c>
      <c r="E102" s="499">
        <v>21020</v>
      </c>
      <c r="F102" s="498">
        <f t="shared" si="4"/>
        <v>40350</v>
      </c>
      <c r="G102" s="581">
        <f t="shared" si="3"/>
        <v>29498</v>
      </c>
      <c r="H102" s="499">
        <v>232</v>
      </c>
    </row>
    <row r="103" spans="1:8" x14ac:dyDescent="0.2">
      <c r="A103" s="579">
        <v>112</v>
      </c>
      <c r="B103" s="618">
        <f t="shared" si="5"/>
        <v>19.670000000000002</v>
      </c>
      <c r="C103" s="505">
        <v>30</v>
      </c>
      <c r="D103" s="498">
        <v>34500</v>
      </c>
      <c r="E103" s="499">
        <v>21020</v>
      </c>
      <c r="F103" s="498">
        <f t="shared" si="4"/>
        <v>40291</v>
      </c>
      <c r="G103" s="581">
        <f t="shared" si="3"/>
        <v>29455</v>
      </c>
      <c r="H103" s="499">
        <v>232</v>
      </c>
    </row>
    <row r="104" spans="1:8" x14ac:dyDescent="0.2">
      <c r="A104" s="495">
        <v>113</v>
      </c>
      <c r="B104" s="618">
        <f t="shared" si="5"/>
        <v>19.71</v>
      </c>
      <c r="C104" s="505">
        <v>30</v>
      </c>
      <c r="D104" s="498">
        <v>34500</v>
      </c>
      <c r="E104" s="499">
        <v>21020</v>
      </c>
      <c r="F104" s="498">
        <f t="shared" si="4"/>
        <v>40233</v>
      </c>
      <c r="G104" s="581">
        <f t="shared" si="3"/>
        <v>29413</v>
      </c>
      <c r="H104" s="499">
        <v>232</v>
      </c>
    </row>
    <row r="105" spans="1:8" x14ac:dyDescent="0.2">
      <c r="A105" s="495">
        <v>114</v>
      </c>
      <c r="B105" s="618">
        <f t="shared" si="5"/>
        <v>19.75</v>
      </c>
      <c r="C105" s="505">
        <v>30</v>
      </c>
      <c r="D105" s="498">
        <v>34500</v>
      </c>
      <c r="E105" s="499">
        <v>21020</v>
      </c>
      <c r="F105" s="498">
        <f t="shared" si="4"/>
        <v>40175</v>
      </c>
      <c r="G105" s="581">
        <f t="shared" si="3"/>
        <v>29370</v>
      </c>
      <c r="H105" s="499">
        <v>232</v>
      </c>
    </row>
    <row r="106" spans="1:8" x14ac:dyDescent="0.2">
      <c r="A106" s="579">
        <v>115</v>
      </c>
      <c r="B106" s="618">
        <f t="shared" si="5"/>
        <v>19.8</v>
      </c>
      <c r="C106" s="505">
        <v>30</v>
      </c>
      <c r="D106" s="498">
        <v>34500</v>
      </c>
      <c r="E106" s="499">
        <v>21020</v>
      </c>
      <c r="F106" s="498">
        <f t="shared" si="4"/>
        <v>40103</v>
      </c>
      <c r="G106" s="581">
        <f t="shared" si="3"/>
        <v>29317</v>
      </c>
      <c r="H106" s="499">
        <v>232</v>
      </c>
    </row>
    <row r="107" spans="1:8" x14ac:dyDescent="0.2">
      <c r="A107" s="495">
        <v>116</v>
      </c>
      <c r="B107" s="618">
        <f t="shared" si="5"/>
        <v>19.84</v>
      </c>
      <c r="C107" s="505">
        <v>30</v>
      </c>
      <c r="D107" s="498">
        <v>34500</v>
      </c>
      <c r="E107" s="499">
        <v>21020</v>
      </c>
      <c r="F107" s="498">
        <f t="shared" si="4"/>
        <v>40046</v>
      </c>
      <c r="G107" s="581">
        <f t="shared" si="3"/>
        <v>29275</v>
      </c>
      <c r="H107" s="499">
        <v>232</v>
      </c>
    </row>
    <row r="108" spans="1:8" x14ac:dyDescent="0.2">
      <c r="A108" s="495">
        <v>117</v>
      </c>
      <c r="B108" s="618">
        <f t="shared" si="5"/>
        <v>19.88</v>
      </c>
      <c r="C108" s="505">
        <v>30</v>
      </c>
      <c r="D108" s="498">
        <v>34500</v>
      </c>
      <c r="E108" s="499">
        <v>21020</v>
      </c>
      <c r="F108" s="498">
        <f t="shared" si="4"/>
        <v>39989</v>
      </c>
      <c r="G108" s="581">
        <f t="shared" si="3"/>
        <v>29233</v>
      </c>
      <c r="H108" s="499">
        <v>232</v>
      </c>
    </row>
    <row r="109" spans="1:8" x14ac:dyDescent="0.2">
      <c r="A109" s="579">
        <v>118</v>
      </c>
      <c r="B109" s="618">
        <f t="shared" si="5"/>
        <v>19.920000000000002</v>
      </c>
      <c r="C109" s="505">
        <v>30</v>
      </c>
      <c r="D109" s="498">
        <v>34500</v>
      </c>
      <c r="E109" s="499">
        <v>21020</v>
      </c>
      <c r="F109" s="498">
        <f t="shared" si="4"/>
        <v>39932</v>
      </c>
      <c r="G109" s="581">
        <f t="shared" si="3"/>
        <v>29191</v>
      </c>
      <c r="H109" s="499">
        <v>232</v>
      </c>
    </row>
    <row r="110" spans="1:8" x14ac:dyDescent="0.2">
      <c r="A110" s="495">
        <v>119</v>
      </c>
      <c r="B110" s="618">
        <f t="shared" si="5"/>
        <v>19.96</v>
      </c>
      <c r="C110" s="505">
        <v>30</v>
      </c>
      <c r="D110" s="498">
        <v>34500</v>
      </c>
      <c r="E110" s="499">
        <v>21020</v>
      </c>
      <c r="F110" s="498">
        <f t="shared" si="4"/>
        <v>39875</v>
      </c>
      <c r="G110" s="581">
        <f t="shared" si="3"/>
        <v>29149</v>
      </c>
      <c r="H110" s="499">
        <v>232</v>
      </c>
    </row>
    <row r="111" spans="1:8" x14ac:dyDescent="0.2">
      <c r="A111" s="495">
        <v>120</v>
      </c>
      <c r="B111" s="618">
        <f t="shared" si="5"/>
        <v>20</v>
      </c>
      <c r="C111" s="505">
        <v>30</v>
      </c>
      <c r="D111" s="498">
        <v>34500</v>
      </c>
      <c r="E111" s="499">
        <v>21020</v>
      </c>
      <c r="F111" s="498">
        <f t="shared" si="4"/>
        <v>39819</v>
      </c>
      <c r="G111" s="581">
        <f t="shared" si="3"/>
        <v>29108</v>
      </c>
      <c r="H111" s="499">
        <v>232</v>
      </c>
    </row>
    <row r="112" spans="1:8" x14ac:dyDescent="0.2">
      <c r="A112" s="579">
        <v>121</v>
      </c>
      <c r="B112" s="618">
        <f t="shared" si="5"/>
        <v>20.04</v>
      </c>
      <c r="C112" s="505">
        <v>30</v>
      </c>
      <c r="D112" s="498">
        <v>34500</v>
      </c>
      <c r="E112" s="499">
        <v>21020</v>
      </c>
      <c r="F112" s="498">
        <f t="shared" si="4"/>
        <v>39763</v>
      </c>
      <c r="G112" s="581">
        <f t="shared" si="3"/>
        <v>29067</v>
      </c>
      <c r="H112" s="499">
        <v>232</v>
      </c>
    </row>
    <row r="113" spans="1:8" x14ac:dyDescent="0.2">
      <c r="A113" s="495">
        <v>122</v>
      </c>
      <c r="B113" s="618">
        <f t="shared" si="5"/>
        <v>20.079999999999998</v>
      </c>
      <c r="C113" s="505">
        <v>30</v>
      </c>
      <c r="D113" s="498">
        <v>34500</v>
      </c>
      <c r="E113" s="499">
        <v>21020</v>
      </c>
      <c r="F113" s="498">
        <f t="shared" si="4"/>
        <v>39707</v>
      </c>
      <c r="G113" s="581">
        <f t="shared" si="3"/>
        <v>29026</v>
      </c>
      <c r="H113" s="499">
        <v>232</v>
      </c>
    </row>
    <row r="114" spans="1:8" x14ac:dyDescent="0.2">
      <c r="A114" s="495">
        <v>123</v>
      </c>
      <c r="B114" s="618">
        <f t="shared" si="5"/>
        <v>20.12</v>
      </c>
      <c r="C114" s="505">
        <v>30</v>
      </c>
      <c r="D114" s="498">
        <v>34500</v>
      </c>
      <c r="E114" s="499">
        <v>21020</v>
      </c>
      <c r="F114" s="498">
        <f t="shared" si="4"/>
        <v>39651</v>
      </c>
      <c r="G114" s="581">
        <f t="shared" si="3"/>
        <v>28985</v>
      </c>
      <c r="H114" s="499">
        <v>232</v>
      </c>
    </row>
    <row r="115" spans="1:8" x14ac:dyDescent="0.2">
      <c r="A115" s="579">
        <v>124</v>
      </c>
      <c r="B115" s="618">
        <f t="shared" si="5"/>
        <v>20.16</v>
      </c>
      <c r="C115" s="505">
        <v>30</v>
      </c>
      <c r="D115" s="498">
        <v>34500</v>
      </c>
      <c r="E115" s="499">
        <v>21020</v>
      </c>
      <c r="F115" s="498">
        <f t="shared" si="4"/>
        <v>39595</v>
      </c>
      <c r="G115" s="581">
        <f t="shared" si="3"/>
        <v>28944</v>
      </c>
      <c r="H115" s="499">
        <v>232</v>
      </c>
    </row>
    <row r="116" spans="1:8" x14ac:dyDescent="0.2">
      <c r="A116" s="495">
        <v>125</v>
      </c>
      <c r="B116" s="618">
        <f t="shared" si="5"/>
        <v>20.190000000000001</v>
      </c>
      <c r="C116" s="505">
        <v>30</v>
      </c>
      <c r="D116" s="498">
        <v>34500</v>
      </c>
      <c r="E116" s="499">
        <v>21020</v>
      </c>
      <c r="F116" s="498">
        <f t="shared" si="4"/>
        <v>39554</v>
      </c>
      <c r="G116" s="581">
        <f t="shared" si="3"/>
        <v>28913</v>
      </c>
      <c r="H116" s="499">
        <v>232</v>
      </c>
    </row>
    <row r="117" spans="1:8" x14ac:dyDescent="0.2">
      <c r="A117" s="495">
        <v>126</v>
      </c>
      <c r="B117" s="618">
        <f t="shared" si="5"/>
        <v>20.23</v>
      </c>
      <c r="C117" s="505">
        <v>30</v>
      </c>
      <c r="D117" s="498">
        <v>34500</v>
      </c>
      <c r="E117" s="499">
        <v>21020</v>
      </c>
      <c r="F117" s="498">
        <f t="shared" si="4"/>
        <v>39499</v>
      </c>
      <c r="G117" s="581">
        <f t="shared" si="3"/>
        <v>28873</v>
      </c>
      <c r="H117" s="499">
        <v>232</v>
      </c>
    </row>
    <row r="118" spans="1:8" x14ac:dyDescent="0.2">
      <c r="A118" s="579">
        <v>127</v>
      </c>
      <c r="B118" s="618">
        <f t="shared" si="5"/>
        <v>20.27</v>
      </c>
      <c r="C118" s="505">
        <v>30</v>
      </c>
      <c r="D118" s="498">
        <v>34500</v>
      </c>
      <c r="E118" s="499">
        <v>21020</v>
      </c>
      <c r="F118" s="498">
        <f t="shared" si="4"/>
        <v>39444</v>
      </c>
      <c r="G118" s="581">
        <f t="shared" si="3"/>
        <v>28832</v>
      </c>
      <c r="H118" s="499">
        <v>232</v>
      </c>
    </row>
    <row r="119" spans="1:8" x14ac:dyDescent="0.2">
      <c r="A119" s="495">
        <v>128</v>
      </c>
      <c r="B119" s="618">
        <f t="shared" si="5"/>
        <v>20.309999999999999</v>
      </c>
      <c r="C119" s="505">
        <v>30</v>
      </c>
      <c r="D119" s="498">
        <v>34500</v>
      </c>
      <c r="E119" s="499">
        <v>21020</v>
      </c>
      <c r="F119" s="498">
        <f t="shared" si="4"/>
        <v>39389</v>
      </c>
      <c r="G119" s="581">
        <f t="shared" si="3"/>
        <v>28792</v>
      </c>
      <c r="H119" s="499">
        <v>232</v>
      </c>
    </row>
    <row r="120" spans="1:8" x14ac:dyDescent="0.2">
      <c r="A120" s="495">
        <v>129</v>
      </c>
      <c r="B120" s="618">
        <f t="shared" si="5"/>
        <v>20.350000000000001</v>
      </c>
      <c r="C120" s="505">
        <v>30</v>
      </c>
      <c r="D120" s="498">
        <v>34500</v>
      </c>
      <c r="E120" s="499">
        <v>21020</v>
      </c>
      <c r="F120" s="498">
        <f t="shared" si="4"/>
        <v>39335</v>
      </c>
      <c r="G120" s="581">
        <f t="shared" si="3"/>
        <v>28752</v>
      </c>
      <c r="H120" s="499">
        <v>232</v>
      </c>
    </row>
    <row r="121" spans="1:8" x14ac:dyDescent="0.2">
      <c r="A121" s="579">
        <v>130</v>
      </c>
      <c r="B121" s="618">
        <f t="shared" si="5"/>
        <v>20.38</v>
      </c>
      <c r="C121" s="505">
        <v>30</v>
      </c>
      <c r="D121" s="498">
        <v>34500</v>
      </c>
      <c r="E121" s="499">
        <v>21020</v>
      </c>
      <c r="F121" s="498">
        <f t="shared" si="4"/>
        <v>39294</v>
      </c>
      <c r="G121" s="581">
        <f t="shared" si="3"/>
        <v>28722</v>
      </c>
      <c r="H121" s="499">
        <v>232</v>
      </c>
    </row>
    <row r="122" spans="1:8" x14ac:dyDescent="0.2">
      <c r="A122" s="495">
        <v>131</v>
      </c>
      <c r="B122" s="618">
        <f t="shared" si="5"/>
        <v>20.420000000000002</v>
      </c>
      <c r="C122" s="505">
        <v>30</v>
      </c>
      <c r="D122" s="498">
        <v>34500</v>
      </c>
      <c r="E122" s="499">
        <v>21020</v>
      </c>
      <c r="F122" s="498">
        <f t="shared" si="4"/>
        <v>39240</v>
      </c>
      <c r="G122" s="581">
        <f t="shared" si="3"/>
        <v>28682</v>
      </c>
      <c r="H122" s="499">
        <v>232</v>
      </c>
    </row>
    <row r="123" spans="1:8" x14ac:dyDescent="0.2">
      <c r="A123" s="495">
        <v>132</v>
      </c>
      <c r="B123" s="618">
        <f t="shared" si="5"/>
        <v>20.46</v>
      </c>
      <c r="C123" s="505">
        <v>30</v>
      </c>
      <c r="D123" s="498">
        <v>34500</v>
      </c>
      <c r="E123" s="499">
        <v>21020</v>
      </c>
      <c r="F123" s="498">
        <f t="shared" si="4"/>
        <v>39186</v>
      </c>
      <c r="G123" s="581">
        <f t="shared" si="3"/>
        <v>28643</v>
      </c>
      <c r="H123" s="499">
        <v>232</v>
      </c>
    </row>
    <row r="124" spans="1:8" x14ac:dyDescent="0.2">
      <c r="A124" s="579">
        <v>133</v>
      </c>
      <c r="B124" s="618">
        <f t="shared" si="5"/>
        <v>20.49</v>
      </c>
      <c r="C124" s="505">
        <v>30</v>
      </c>
      <c r="D124" s="498">
        <v>34500</v>
      </c>
      <c r="E124" s="499">
        <v>21020</v>
      </c>
      <c r="F124" s="498">
        <f t="shared" si="4"/>
        <v>39146</v>
      </c>
      <c r="G124" s="581">
        <f t="shared" si="3"/>
        <v>28613</v>
      </c>
      <c r="H124" s="499">
        <v>232</v>
      </c>
    </row>
    <row r="125" spans="1:8" x14ac:dyDescent="0.2">
      <c r="A125" s="495">
        <v>134</v>
      </c>
      <c r="B125" s="618">
        <f t="shared" si="5"/>
        <v>20.53</v>
      </c>
      <c r="C125" s="505">
        <v>30</v>
      </c>
      <c r="D125" s="498">
        <v>34500</v>
      </c>
      <c r="E125" s="499">
        <v>21020</v>
      </c>
      <c r="F125" s="498">
        <f t="shared" si="4"/>
        <v>39092</v>
      </c>
      <c r="G125" s="581">
        <f t="shared" si="3"/>
        <v>28574</v>
      </c>
      <c r="H125" s="499">
        <v>232</v>
      </c>
    </row>
    <row r="126" spans="1:8" x14ac:dyDescent="0.2">
      <c r="A126" s="495">
        <v>135</v>
      </c>
      <c r="B126" s="618">
        <f t="shared" si="5"/>
        <v>20.56</v>
      </c>
      <c r="C126" s="505">
        <v>30</v>
      </c>
      <c r="D126" s="498">
        <v>34500</v>
      </c>
      <c r="E126" s="499">
        <v>21020</v>
      </c>
      <c r="F126" s="498">
        <f t="shared" si="4"/>
        <v>39052</v>
      </c>
      <c r="G126" s="581">
        <f t="shared" si="3"/>
        <v>28544</v>
      </c>
      <c r="H126" s="499">
        <v>232</v>
      </c>
    </row>
    <row r="127" spans="1:8" x14ac:dyDescent="0.2">
      <c r="A127" s="579">
        <v>136</v>
      </c>
      <c r="B127" s="618">
        <f t="shared" si="5"/>
        <v>20.6</v>
      </c>
      <c r="C127" s="505">
        <v>30</v>
      </c>
      <c r="D127" s="498">
        <v>34500</v>
      </c>
      <c r="E127" s="499">
        <v>21020</v>
      </c>
      <c r="F127" s="498">
        <f t="shared" si="4"/>
        <v>38999</v>
      </c>
      <c r="G127" s="581">
        <f t="shared" si="3"/>
        <v>28505</v>
      </c>
      <c r="H127" s="499">
        <v>232</v>
      </c>
    </row>
    <row r="128" spans="1:8" x14ac:dyDescent="0.2">
      <c r="A128" s="495">
        <v>137</v>
      </c>
      <c r="B128" s="618">
        <f t="shared" si="5"/>
        <v>20.63</v>
      </c>
      <c r="C128" s="505">
        <v>30</v>
      </c>
      <c r="D128" s="498">
        <v>34500</v>
      </c>
      <c r="E128" s="499">
        <v>21020</v>
      </c>
      <c r="F128" s="498">
        <f t="shared" si="4"/>
        <v>38959</v>
      </c>
      <c r="G128" s="581">
        <f t="shared" si="3"/>
        <v>28476</v>
      </c>
      <c r="H128" s="499">
        <v>232</v>
      </c>
    </row>
    <row r="129" spans="1:8" x14ac:dyDescent="0.2">
      <c r="A129" s="495">
        <v>138</v>
      </c>
      <c r="B129" s="618">
        <f t="shared" si="5"/>
        <v>20.67</v>
      </c>
      <c r="C129" s="505">
        <v>30</v>
      </c>
      <c r="D129" s="498">
        <v>34500</v>
      </c>
      <c r="E129" s="499">
        <v>21020</v>
      </c>
      <c r="F129" s="498">
        <f t="shared" si="4"/>
        <v>38906</v>
      </c>
      <c r="G129" s="581">
        <f t="shared" si="3"/>
        <v>28437</v>
      </c>
      <c r="H129" s="499">
        <v>232</v>
      </c>
    </row>
    <row r="130" spans="1:8" x14ac:dyDescent="0.2">
      <c r="A130" s="579">
        <v>139</v>
      </c>
      <c r="B130" s="618">
        <f t="shared" si="5"/>
        <v>20.7</v>
      </c>
      <c r="C130" s="505">
        <v>30</v>
      </c>
      <c r="D130" s="498">
        <v>34500</v>
      </c>
      <c r="E130" s="499">
        <v>21020</v>
      </c>
      <c r="F130" s="498">
        <f t="shared" si="4"/>
        <v>38867</v>
      </c>
      <c r="G130" s="581">
        <f t="shared" si="3"/>
        <v>28408</v>
      </c>
      <c r="H130" s="499">
        <v>232</v>
      </c>
    </row>
    <row r="131" spans="1:8" x14ac:dyDescent="0.2">
      <c r="A131" s="495">
        <v>140</v>
      </c>
      <c r="B131" s="618">
        <f t="shared" si="5"/>
        <v>20.74</v>
      </c>
      <c r="C131" s="505">
        <v>30</v>
      </c>
      <c r="D131" s="498">
        <v>34500</v>
      </c>
      <c r="E131" s="499">
        <v>21020</v>
      </c>
      <c r="F131" s="498">
        <f t="shared" si="4"/>
        <v>38814</v>
      </c>
      <c r="G131" s="581">
        <f t="shared" si="3"/>
        <v>28369</v>
      </c>
      <c r="H131" s="499">
        <v>232</v>
      </c>
    </row>
    <row r="132" spans="1:8" x14ac:dyDescent="0.2">
      <c r="A132" s="495">
        <v>141</v>
      </c>
      <c r="B132" s="618">
        <f t="shared" si="5"/>
        <v>20.77</v>
      </c>
      <c r="C132" s="505">
        <v>30</v>
      </c>
      <c r="D132" s="498">
        <v>34500</v>
      </c>
      <c r="E132" s="499">
        <v>21020</v>
      </c>
      <c r="F132" s="498">
        <f t="shared" si="4"/>
        <v>38775</v>
      </c>
      <c r="G132" s="581">
        <f t="shared" si="3"/>
        <v>28341</v>
      </c>
      <c r="H132" s="499">
        <v>232</v>
      </c>
    </row>
    <row r="133" spans="1:8" x14ac:dyDescent="0.2">
      <c r="A133" s="579">
        <v>142</v>
      </c>
      <c r="B133" s="618">
        <f t="shared" si="5"/>
        <v>20.81</v>
      </c>
      <c r="C133" s="505">
        <v>30</v>
      </c>
      <c r="D133" s="498">
        <v>34500</v>
      </c>
      <c r="E133" s="499">
        <v>21020</v>
      </c>
      <c r="F133" s="498">
        <f t="shared" si="4"/>
        <v>38723</v>
      </c>
      <c r="G133" s="581">
        <f t="shared" si="3"/>
        <v>28302</v>
      </c>
      <c r="H133" s="499">
        <v>232</v>
      </c>
    </row>
    <row r="134" spans="1:8" x14ac:dyDescent="0.2">
      <c r="A134" s="495">
        <v>143</v>
      </c>
      <c r="B134" s="618">
        <f t="shared" si="5"/>
        <v>20.84</v>
      </c>
      <c r="C134" s="505">
        <v>30</v>
      </c>
      <c r="D134" s="498">
        <v>34500</v>
      </c>
      <c r="E134" s="499">
        <v>21020</v>
      </c>
      <c r="F134" s="498">
        <f t="shared" si="4"/>
        <v>38684</v>
      </c>
      <c r="G134" s="581">
        <f t="shared" si="3"/>
        <v>28274</v>
      </c>
      <c r="H134" s="499">
        <v>232</v>
      </c>
    </row>
    <row r="135" spans="1:8" x14ac:dyDescent="0.2">
      <c r="A135" s="495">
        <v>144</v>
      </c>
      <c r="B135" s="618">
        <f t="shared" si="5"/>
        <v>20.87</v>
      </c>
      <c r="C135" s="505">
        <v>30</v>
      </c>
      <c r="D135" s="498">
        <v>34500</v>
      </c>
      <c r="E135" s="499">
        <v>21020</v>
      </c>
      <c r="F135" s="498">
        <f t="shared" si="4"/>
        <v>38645</v>
      </c>
      <c r="G135" s="581">
        <f t="shared" si="3"/>
        <v>28245</v>
      </c>
      <c r="H135" s="499">
        <v>232</v>
      </c>
    </row>
    <row r="136" spans="1:8" x14ac:dyDescent="0.2">
      <c r="A136" s="579">
        <v>145</v>
      </c>
      <c r="B136" s="618">
        <f t="shared" si="5"/>
        <v>20.91</v>
      </c>
      <c r="C136" s="505">
        <v>30</v>
      </c>
      <c r="D136" s="498">
        <v>34500</v>
      </c>
      <c r="E136" s="499">
        <v>21020</v>
      </c>
      <c r="F136" s="498">
        <f t="shared" si="4"/>
        <v>38594</v>
      </c>
      <c r="G136" s="581">
        <f t="shared" si="3"/>
        <v>28207</v>
      </c>
      <c r="H136" s="499">
        <v>232</v>
      </c>
    </row>
    <row r="137" spans="1:8" x14ac:dyDescent="0.2">
      <c r="A137" s="495">
        <v>146</v>
      </c>
      <c r="B137" s="618">
        <f t="shared" si="5"/>
        <v>20.94</v>
      </c>
      <c r="C137" s="505">
        <v>30</v>
      </c>
      <c r="D137" s="498">
        <v>34500</v>
      </c>
      <c r="E137" s="499">
        <v>21020</v>
      </c>
      <c r="F137" s="498">
        <f t="shared" si="4"/>
        <v>38555</v>
      </c>
      <c r="G137" s="581">
        <f t="shared" si="3"/>
        <v>28179</v>
      </c>
      <c r="H137" s="499">
        <v>232</v>
      </c>
    </row>
    <row r="138" spans="1:8" x14ac:dyDescent="0.2">
      <c r="A138" s="495">
        <v>147</v>
      </c>
      <c r="B138" s="618">
        <f t="shared" si="5"/>
        <v>20.97</v>
      </c>
      <c r="C138" s="505">
        <v>30</v>
      </c>
      <c r="D138" s="498">
        <v>34500</v>
      </c>
      <c r="E138" s="499">
        <v>21020</v>
      </c>
      <c r="F138" s="498">
        <f t="shared" si="4"/>
        <v>38517</v>
      </c>
      <c r="G138" s="581">
        <f t="shared" si="3"/>
        <v>28150</v>
      </c>
      <c r="H138" s="499">
        <v>232</v>
      </c>
    </row>
    <row r="139" spans="1:8" x14ac:dyDescent="0.2">
      <c r="A139" s="579">
        <v>148</v>
      </c>
      <c r="B139" s="618">
        <f t="shared" si="5"/>
        <v>21</v>
      </c>
      <c r="C139" s="505">
        <v>30</v>
      </c>
      <c r="D139" s="498">
        <v>34500</v>
      </c>
      <c r="E139" s="499">
        <v>21020</v>
      </c>
      <c r="F139" s="498">
        <f t="shared" si="4"/>
        <v>38478</v>
      </c>
      <c r="G139" s="581">
        <f t="shared" si="3"/>
        <v>28122</v>
      </c>
      <c r="H139" s="499">
        <v>232</v>
      </c>
    </row>
    <row r="140" spans="1:8" x14ac:dyDescent="0.2">
      <c r="A140" s="495">
        <v>149</v>
      </c>
      <c r="B140" s="618">
        <f t="shared" si="5"/>
        <v>21.04</v>
      </c>
      <c r="C140" s="505">
        <v>30</v>
      </c>
      <c r="D140" s="498">
        <v>34500</v>
      </c>
      <c r="E140" s="499">
        <v>21020</v>
      </c>
      <c r="F140" s="498">
        <f t="shared" si="4"/>
        <v>38427</v>
      </c>
      <c r="G140" s="581">
        <f t="shared" si="3"/>
        <v>28085</v>
      </c>
      <c r="H140" s="499">
        <v>232</v>
      </c>
    </row>
    <row r="141" spans="1:8" x14ac:dyDescent="0.2">
      <c r="A141" s="495">
        <v>150</v>
      </c>
      <c r="B141" s="618">
        <f t="shared" si="5"/>
        <v>21.07</v>
      </c>
      <c r="C141" s="505">
        <v>30</v>
      </c>
      <c r="D141" s="498">
        <v>34500</v>
      </c>
      <c r="E141" s="499">
        <v>21020</v>
      </c>
      <c r="F141" s="498">
        <f t="shared" si="4"/>
        <v>38389</v>
      </c>
      <c r="G141" s="581">
        <f t="shared" ref="G141:G204" si="6">ROUND(12*(1/B141*D141+1/C141*E141),0)</f>
        <v>28057</v>
      </c>
      <c r="H141" s="499">
        <v>232</v>
      </c>
    </row>
    <row r="142" spans="1:8" x14ac:dyDescent="0.2">
      <c r="A142" s="579">
        <v>151</v>
      </c>
      <c r="B142" s="618">
        <f t="shared" si="5"/>
        <v>21.1</v>
      </c>
      <c r="C142" s="505">
        <v>30</v>
      </c>
      <c r="D142" s="498">
        <v>34500</v>
      </c>
      <c r="E142" s="499">
        <v>21020</v>
      </c>
      <c r="F142" s="498">
        <f t="shared" ref="F142:F205" si="7">ROUND(12*1.36*(1/B142*D142+1/C142*E142)+H142,0)</f>
        <v>38351</v>
      </c>
      <c r="G142" s="581">
        <f t="shared" si="6"/>
        <v>28029</v>
      </c>
      <c r="H142" s="499">
        <v>232</v>
      </c>
    </row>
    <row r="143" spans="1:8" x14ac:dyDescent="0.2">
      <c r="A143" s="495">
        <v>152</v>
      </c>
      <c r="B143" s="618">
        <f t="shared" ref="B143:B206" si="8">ROUND(0.73*(6.558*LN(A143)-4),2)</f>
        <v>21.13</v>
      </c>
      <c r="C143" s="505">
        <v>30</v>
      </c>
      <c r="D143" s="498">
        <v>34500</v>
      </c>
      <c r="E143" s="499">
        <v>21020</v>
      </c>
      <c r="F143" s="498">
        <f t="shared" si="7"/>
        <v>38313</v>
      </c>
      <c r="G143" s="581">
        <f t="shared" si="6"/>
        <v>28001</v>
      </c>
      <c r="H143" s="499">
        <v>232</v>
      </c>
    </row>
    <row r="144" spans="1:8" x14ac:dyDescent="0.2">
      <c r="A144" s="495">
        <v>153</v>
      </c>
      <c r="B144" s="618">
        <f t="shared" si="8"/>
        <v>21.16</v>
      </c>
      <c r="C144" s="505">
        <v>30</v>
      </c>
      <c r="D144" s="498">
        <v>34500</v>
      </c>
      <c r="E144" s="499">
        <v>21020</v>
      </c>
      <c r="F144" s="498">
        <f t="shared" si="7"/>
        <v>38276</v>
      </c>
      <c r="G144" s="581">
        <f t="shared" si="6"/>
        <v>27973</v>
      </c>
      <c r="H144" s="499">
        <v>232</v>
      </c>
    </row>
    <row r="145" spans="1:8" x14ac:dyDescent="0.2">
      <c r="A145" s="579">
        <v>154</v>
      </c>
      <c r="B145" s="618">
        <f t="shared" si="8"/>
        <v>21.19</v>
      </c>
      <c r="C145" s="505">
        <v>30</v>
      </c>
      <c r="D145" s="498">
        <v>34500</v>
      </c>
      <c r="E145" s="499">
        <v>21020</v>
      </c>
      <c r="F145" s="498">
        <f t="shared" si="7"/>
        <v>38238</v>
      </c>
      <c r="G145" s="581">
        <f t="shared" si="6"/>
        <v>27946</v>
      </c>
      <c r="H145" s="499">
        <v>232</v>
      </c>
    </row>
    <row r="146" spans="1:8" x14ac:dyDescent="0.2">
      <c r="A146" s="495">
        <v>155</v>
      </c>
      <c r="B146" s="618">
        <f t="shared" si="8"/>
        <v>21.22</v>
      </c>
      <c r="C146" s="505">
        <v>30</v>
      </c>
      <c r="D146" s="498">
        <v>34500</v>
      </c>
      <c r="E146" s="499">
        <v>21020</v>
      </c>
      <c r="F146" s="498">
        <f t="shared" si="7"/>
        <v>38200</v>
      </c>
      <c r="G146" s="581">
        <f t="shared" si="6"/>
        <v>27918</v>
      </c>
      <c r="H146" s="499">
        <v>232</v>
      </c>
    </row>
    <row r="147" spans="1:8" x14ac:dyDescent="0.2">
      <c r="A147" s="495">
        <v>156</v>
      </c>
      <c r="B147" s="618">
        <f t="shared" si="8"/>
        <v>21.26</v>
      </c>
      <c r="C147" s="505">
        <v>30</v>
      </c>
      <c r="D147" s="498">
        <v>34500</v>
      </c>
      <c r="E147" s="499">
        <v>21020</v>
      </c>
      <c r="F147" s="498">
        <f t="shared" si="7"/>
        <v>38150</v>
      </c>
      <c r="G147" s="581">
        <f t="shared" si="6"/>
        <v>27881</v>
      </c>
      <c r="H147" s="499">
        <v>232</v>
      </c>
    </row>
    <row r="148" spans="1:8" x14ac:dyDescent="0.2">
      <c r="A148" s="579">
        <v>157</v>
      </c>
      <c r="B148" s="618">
        <f t="shared" si="8"/>
        <v>21.29</v>
      </c>
      <c r="C148" s="505">
        <v>30</v>
      </c>
      <c r="D148" s="498">
        <v>34500</v>
      </c>
      <c r="E148" s="499">
        <v>21020</v>
      </c>
      <c r="F148" s="498">
        <f t="shared" si="7"/>
        <v>38113</v>
      </c>
      <c r="G148" s="581">
        <f t="shared" si="6"/>
        <v>27854</v>
      </c>
      <c r="H148" s="499">
        <v>232</v>
      </c>
    </row>
    <row r="149" spans="1:8" x14ac:dyDescent="0.2">
      <c r="A149" s="495">
        <v>158</v>
      </c>
      <c r="B149" s="618">
        <f t="shared" si="8"/>
        <v>21.32</v>
      </c>
      <c r="C149" s="505">
        <v>30</v>
      </c>
      <c r="D149" s="498">
        <v>34500</v>
      </c>
      <c r="E149" s="499">
        <v>21020</v>
      </c>
      <c r="F149" s="498">
        <f t="shared" si="7"/>
        <v>38076</v>
      </c>
      <c r="G149" s="581">
        <f t="shared" si="6"/>
        <v>27826</v>
      </c>
      <c r="H149" s="499">
        <v>232</v>
      </c>
    </row>
    <row r="150" spans="1:8" x14ac:dyDescent="0.2">
      <c r="A150" s="495">
        <v>159</v>
      </c>
      <c r="B150" s="618">
        <f t="shared" si="8"/>
        <v>21.35</v>
      </c>
      <c r="C150" s="505">
        <v>30</v>
      </c>
      <c r="D150" s="498">
        <v>34500</v>
      </c>
      <c r="E150" s="499">
        <v>21020</v>
      </c>
      <c r="F150" s="498">
        <f t="shared" si="7"/>
        <v>38039</v>
      </c>
      <c r="G150" s="581">
        <f t="shared" si="6"/>
        <v>27799</v>
      </c>
      <c r="H150" s="499">
        <v>232</v>
      </c>
    </row>
    <row r="151" spans="1:8" x14ac:dyDescent="0.2">
      <c r="A151" s="579">
        <v>160</v>
      </c>
      <c r="B151" s="618">
        <f t="shared" si="8"/>
        <v>21.38</v>
      </c>
      <c r="C151" s="505">
        <v>30</v>
      </c>
      <c r="D151" s="498">
        <v>34500</v>
      </c>
      <c r="E151" s="499">
        <v>21020</v>
      </c>
      <c r="F151" s="498">
        <f t="shared" si="7"/>
        <v>38002</v>
      </c>
      <c r="G151" s="581">
        <f t="shared" si="6"/>
        <v>27772</v>
      </c>
      <c r="H151" s="499">
        <v>232</v>
      </c>
    </row>
    <row r="152" spans="1:8" x14ac:dyDescent="0.2">
      <c r="A152" s="495">
        <v>161</v>
      </c>
      <c r="B152" s="618">
        <f t="shared" si="8"/>
        <v>21.41</v>
      </c>
      <c r="C152" s="505">
        <v>30</v>
      </c>
      <c r="D152" s="498">
        <v>34500</v>
      </c>
      <c r="E152" s="499">
        <v>21020</v>
      </c>
      <c r="F152" s="498">
        <f t="shared" si="7"/>
        <v>37965</v>
      </c>
      <c r="G152" s="581">
        <f t="shared" si="6"/>
        <v>27745</v>
      </c>
      <c r="H152" s="499">
        <v>232</v>
      </c>
    </row>
    <row r="153" spans="1:8" x14ac:dyDescent="0.2">
      <c r="A153" s="495">
        <v>162</v>
      </c>
      <c r="B153" s="618">
        <f t="shared" si="8"/>
        <v>21.44</v>
      </c>
      <c r="C153" s="505">
        <v>30</v>
      </c>
      <c r="D153" s="498">
        <v>34500</v>
      </c>
      <c r="E153" s="499">
        <v>21020</v>
      </c>
      <c r="F153" s="498">
        <f t="shared" si="7"/>
        <v>37928</v>
      </c>
      <c r="G153" s="581">
        <f t="shared" si="6"/>
        <v>27718</v>
      </c>
      <c r="H153" s="499">
        <v>232</v>
      </c>
    </row>
    <row r="154" spans="1:8" x14ac:dyDescent="0.2">
      <c r="A154" s="579">
        <v>163</v>
      </c>
      <c r="B154" s="618">
        <f t="shared" si="8"/>
        <v>21.47</v>
      </c>
      <c r="C154" s="505">
        <v>30</v>
      </c>
      <c r="D154" s="498">
        <v>34500</v>
      </c>
      <c r="E154" s="499">
        <v>21020</v>
      </c>
      <c r="F154" s="498">
        <f t="shared" si="7"/>
        <v>37891</v>
      </c>
      <c r="G154" s="581">
        <f t="shared" si="6"/>
        <v>27691</v>
      </c>
      <c r="H154" s="499">
        <v>232</v>
      </c>
    </row>
    <row r="155" spans="1:8" x14ac:dyDescent="0.2">
      <c r="A155" s="495">
        <v>164</v>
      </c>
      <c r="B155" s="618">
        <f t="shared" si="8"/>
        <v>21.49</v>
      </c>
      <c r="C155" s="505">
        <v>30</v>
      </c>
      <c r="D155" s="498">
        <v>34500</v>
      </c>
      <c r="E155" s="499">
        <v>21020</v>
      </c>
      <c r="F155" s="498">
        <f t="shared" si="7"/>
        <v>37867</v>
      </c>
      <c r="G155" s="581">
        <f t="shared" si="6"/>
        <v>27673</v>
      </c>
      <c r="H155" s="499">
        <v>232</v>
      </c>
    </row>
    <row r="156" spans="1:8" x14ac:dyDescent="0.2">
      <c r="A156" s="495">
        <v>165</v>
      </c>
      <c r="B156" s="618">
        <f t="shared" si="8"/>
        <v>21.52</v>
      </c>
      <c r="C156" s="505">
        <v>30</v>
      </c>
      <c r="D156" s="498">
        <v>34500</v>
      </c>
      <c r="E156" s="499">
        <v>21020</v>
      </c>
      <c r="F156" s="498">
        <f t="shared" si="7"/>
        <v>37830</v>
      </c>
      <c r="G156" s="581">
        <f t="shared" si="6"/>
        <v>27646</v>
      </c>
      <c r="H156" s="499">
        <v>232</v>
      </c>
    </row>
    <row r="157" spans="1:8" x14ac:dyDescent="0.2">
      <c r="A157" s="579">
        <v>166</v>
      </c>
      <c r="B157" s="618">
        <f t="shared" si="8"/>
        <v>21.55</v>
      </c>
      <c r="C157" s="505">
        <v>30</v>
      </c>
      <c r="D157" s="498">
        <v>34500</v>
      </c>
      <c r="E157" s="499">
        <v>21020</v>
      </c>
      <c r="F157" s="498">
        <f t="shared" si="7"/>
        <v>37794</v>
      </c>
      <c r="G157" s="581">
        <f t="shared" si="6"/>
        <v>27619</v>
      </c>
      <c r="H157" s="499">
        <v>232</v>
      </c>
    </row>
    <row r="158" spans="1:8" x14ac:dyDescent="0.2">
      <c r="A158" s="495">
        <v>167</v>
      </c>
      <c r="B158" s="618">
        <f t="shared" si="8"/>
        <v>21.58</v>
      </c>
      <c r="C158" s="505">
        <v>30</v>
      </c>
      <c r="D158" s="498">
        <v>34500</v>
      </c>
      <c r="E158" s="499">
        <v>21020</v>
      </c>
      <c r="F158" s="498">
        <f t="shared" si="7"/>
        <v>37758</v>
      </c>
      <c r="G158" s="581">
        <f t="shared" si="6"/>
        <v>27592</v>
      </c>
      <c r="H158" s="499">
        <v>232</v>
      </c>
    </row>
    <row r="159" spans="1:8" x14ac:dyDescent="0.2">
      <c r="A159" s="495">
        <v>168</v>
      </c>
      <c r="B159" s="618">
        <f t="shared" si="8"/>
        <v>21.61</v>
      </c>
      <c r="C159" s="505">
        <v>30</v>
      </c>
      <c r="D159" s="498">
        <v>34500</v>
      </c>
      <c r="E159" s="499">
        <v>21020</v>
      </c>
      <c r="F159" s="498">
        <f t="shared" si="7"/>
        <v>37721</v>
      </c>
      <c r="G159" s="581">
        <f t="shared" si="6"/>
        <v>27566</v>
      </c>
      <c r="H159" s="499">
        <v>232</v>
      </c>
    </row>
    <row r="160" spans="1:8" x14ac:dyDescent="0.2">
      <c r="A160" s="495">
        <v>169</v>
      </c>
      <c r="B160" s="496">
        <f t="shared" si="8"/>
        <v>21.64</v>
      </c>
      <c r="C160" s="505">
        <v>30</v>
      </c>
      <c r="D160" s="498">
        <v>34500</v>
      </c>
      <c r="E160" s="499">
        <v>21020</v>
      </c>
      <c r="F160" s="498">
        <f t="shared" si="7"/>
        <v>37685</v>
      </c>
      <c r="G160" s="581">
        <f t="shared" si="6"/>
        <v>27539</v>
      </c>
      <c r="H160" s="499">
        <v>232</v>
      </c>
    </row>
    <row r="161" spans="1:8" x14ac:dyDescent="0.2">
      <c r="A161" s="495">
        <v>170</v>
      </c>
      <c r="B161" s="496">
        <f t="shared" si="8"/>
        <v>21.67</v>
      </c>
      <c r="C161" s="505">
        <v>30</v>
      </c>
      <c r="D161" s="498">
        <v>34500</v>
      </c>
      <c r="E161" s="499">
        <v>21020</v>
      </c>
      <c r="F161" s="498">
        <f t="shared" si="7"/>
        <v>37649</v>
      </c>
      <c r="G161" s="581">
        <f t="shared" si="6"/>
        <v>27513</v>
      </c>
      <c r="H161" s="499">
        <v>232</v>
      </c>
    </row>
    <row r="162" spans="1:8" x14ac:dyDescent="0.2">
      <c r="A162" s="495">
        <v>171</v>
      </c>
      <c r="B162" s="496">
        <f t="shared" si="8"/>
        <v>21.69</v>
      </c>
      <c r="C162" s="505">
        <v>30</v>
      </c>
      <c r="D162" s="498">
        <v>34500</v>
      </c>
      <c r="E162" s="499">
        <v>21020</v>
      </c>
      <c r="F162" s="498">
        <f t="shared" si="7"/>
        <v>37625</v>
      </c>
      <c r="G162" s="581">
        <f t="shared" si="6"/>
        <v>27495</v>
      </c>
      <c r="H162" s="499">
        <v>232</v>
      </c>
    </row>
    <row r="163" spans="1:8" x14ac:dyDescent="0.2">
      <c r="A163" s="495">
        <v>172</v>
      </c>
      <c r="B163" s="496">
        <f t="shared" si="8"/>
        <v>21.72</v>
      </c>
      <c r="C163" s="505">
        <v>30</v>
      </c>
      <c r="D163" s="498">
        <v>34500</v>
      </c>
      <c r="E163" s="499">
        <v>21020</v>
      </c>
      <c r="F163" s="498">
        <f t="shared" si="7"/>
        <v>37590</v>
      </c>
      <c r="G163" s="581">
        <f t="shared" si="6"/>
        <v>27469</v>
      </c>
      <c r="H163" s="499">
        <v>232</v>
      </c>
    </row>
    <row r="164" spans="1:8" x14ac:dyDescent="0.2">
      <c r="A164" s="495">
        <v>173</v>
      </c>
      <c r="B164" s="496">
        <f t="shared" si="8"/>
        <v>21.75</v>
      </c>
      <c r="C164" s="505">
        <v>30</v>
      </c>
      <c r="D164" s="498">
        <v>34500</v>
      </c>
      <c r="E164" s="499">
        <v>21020</v>
      </c>
      <c r="F164" s="498">
        <f t="shared" si="7"/>
        <v>37554</v>
      </c>
      <c r="G164" s="581">
        <f t="shared" si="6"/>
        <v>27442</v>
      </c>
      <c r="H164" s="499">
        <v>232</v>
      </c>
    </row>
    <row r="165" spans="1:8" x14ac:dyDescent="0.2">
      <c r="A165" s="495">
        <v>174</v>
      </c>
      <c r="B165" s="496">
        <f t="shared" si="8"/>
        <v>21.78</v>
      </c>
      <c r="C165" s="505">
        <v>30</v>
      </c>
      <c r="D165" s="498">
        <v>34500</v>
      </c>
      <c r="E165" s="499">
        <v>21020</v>
      </c>
      <c r="F165" s="498">
        <f t="shared" si="7"/>
        <v>37518</v>
      </c>
      <c r="G165" s="581">
        <f t="shared" si="6"/>
        <v>27416</v>
      </c>
      <c r="H165" s="499">
        <v>232</v>
      </c>
    </row>
    <row r="166" spans="1:8" x14ac:dyDescent="0.2">
      <c r="A166" s="495">
        <v>175</v>
      </c>
      <c r="B166" s="496">
        <f t="shared" si="8"/>
        <v>21.81</v>
      </c>
      <c r="C166" s="505">
        <v>30</v>
      </c>
      <c r="D166" s="498">
        <v>34500</v>
      </c>
      <c r="E166" s="499">
        <v>21020</v>
      </c>
      <c r="F166" s="498">
        <f t="shared" si="7"/>
        <v>37483</v>
      </c>
      <c r="G166" s="581">
        <f t="shared" si="6"/>
        <v>27390</v>
      </c>
      <c r="H166" s="499">
        <v>232</v>
      </c>
    </row>
    <row r="167" spans="1:8" x14ac:dyDescent="0.2">
      <c r="A167" s="495">
        <v>176</v>
      </c>
      <c r="B167" s="496">
        <f t="shared" si="8"/>
        <v>21.83</v>
      </c>
      <c r="C167" s="505">
        <v>30</v>
      </c>
      <c r="D167" s="498">
        <v>34500</v>
      </c>
      <c r="E167" s="499">
        <v>21020</v>
      </c>
      <c r="F167" s="498">
        <f t="shared" si="7"/>
        <v>37459</v>
      </c>
      <c r="G167" s="581">
        <f t="shared" si="6"/>
        <v>27373</v>
      </c>
      <c r="H167" s="499">
        <v>232</v>
      </c>
    </row>
    <row r="168" spans="1:8" x14ac:dyDescent="0.2">
      <c r="A168" s="495">
        <v>177</v>
      </c>
      <c r="B168" s="496">
        <f t="shared" si="8"/>
        <v>21.86</v>
      </c>
      <c r="C168" s="505">
        <v>30</v>
      </c>
      <c r="D168" s="498">
        <v>34500</v>
      </c>
      <c r="E168" s="499">
        <v>21020</v>
      </c>
      <c r="F168" s="498">
        <f t="shared" si="7"/>
        <v>37424</v>
      </c>
      <c r="G168" s="581">
        <f t="shared" si="6"/>
        <v>27347</v>
      </c>
      <c r="H168" s="499">
        <v>232</v>
      </c>
    </row>
    <row r="169" spans="1:8" x14ac:dyDescent="0.2">
      <c r="A169" s="495">
        <v>178</v>
      </c>
      <c r="B169" s="496">
        <f t="shared" si="8"/>
        <v>21.89</v>
      </c>
      <c r="C169" s="505">
        <v>30</v>
      </c>
      <c r="D169" s="498">
        <v>34500</v>
      </c>
      <c r="E169" s="499">
        <v>21020</v>
      </c>
      <c r="F169" s="498">
        <f t="shared" si="7"/>
        <v>37388</v>
      </c>
      <c r="G169" s="581">
        <f t="shared" si="6"/>
        <v>27321</v>
      </c>
      <c r="H169" s="499">
        <v>232</v>
      </c>
    </row>
    <row r="170" spans="1:8" x14ac:dyDescent="0.2">
      <c r="A170" s="495">
        <v>179</v>
      </c>
      <c r="B170" s="496">
        <f t="shared" si="8"/>
        <v>21.91</v>
      </c>
      <c r="C170" s="505">
        <v>30</v>
      </c>
      <c r="D170" s="498">
        <v>34500</v>
      </c>
      <c r="E170" s="499">
        <v>21020</v>
      </c>
      <c r="F170" s="498">
        <f t="shared" si="7"/>
        <v>37365</v>
      </c>
      <c r="G170" s="581">
        <f t="shared" si="6"/>
        <v>27303</v>
      </c>
      <c r="H170" s="499">
        <v>232</v>
      </c>
    </row>
    <row r="171" spans="1:8" x14ac:dyDescent="0.2">
      <c r="A171" s="495">
        <v>180</v>
      </c>
      <c r="B171" s="496">
        <f t="shared" si="8"/>
        <v>21.94</v>
      </c>
      <c r="C171" s="505">
        <v>30</v>
      </c>
      <c r="D171" s="498">
        <v>34500</v>
      </c>
      <c r="E171" s="499">
        <v>21020</v>
      </c>
      <c r="F171" s="498">
        <f t="shared" si="7"/>
        <v>37330</v>
      </c>
      <c r="G171" s="581">
        <f t="shared" si="6"/>
        <v>27278</v>
      </c>
      <c r="H171" s="499">
        <v>232</v>
      </c>
    </row>
    <row r="172" spans="1:8" x14ac:dyDescent="0.2">
      <c r="A172" s="495">
        <v>181</v>
      </c>
      <c r="B172" s="496">
        <f t="shared" si="8"/>
        <v>21.97</v>
      </c>
      <c r="C172" s="505">
        <v>30</v>
      </c>
      <c r="D172" s="498">
        <v>34500</v>
      </c>
      <c r="E172" s="499">
        <v>21020</v>
      </c>
      <c r="F172" s="498">
        <f t="shared" si="7"/>
        <v>37295</v>
      </c>
      <c r="G172" s="581">
        <f t="shared" si="6"/>
        <v>27252</v>
      </c>
      <c r="H172" s="499">
        <v>232</v>
      </c>
    </row>
    <row r="173" spans="1:8" x14ac:dyDescent="0.2">
      <c r="A173" s="495">
        <v>182</v>
      </c>
      <c r="B173" s="496">
        <f t="shared" si="8"/>
        <v>21.99</v>
      </c>
      <c r="C173" s="505">
        <v>30</v>
      </c>
      <c r="D173" s="498">
        <v>34500</v>
      </c>
      <c r="E173" s="499">
        <v>21020</v>
      </c>
      <c r="F173" s="498">
        <f t="shared" si="7"/>
        <v>37271</v>
      </c>
      <c r="G173" s="581">
        <f t="shared" si="6"/>
        <v>27235</v>
      </c>
      <c r="H173" s="499">
        <v>232</v>
      </c>
    </row>
    <row r="174" spans="1:8" x14ac:dyDescent="0.2">
      <c r="A174" s="495">
        <v>183</v>
      </c>
      <c r="B174" s="496">
        <f t="shared" si="8"/>
        <v>22.02</v>
      </c>
      <c r="C174" s="505">
        <v>30</v>
      </c>
      <c r="D174" s="498">
        <v>34500</v>
      </c>
      <c r="E174" s="499">
        <v>21020</v>
      </c>
      <c r="F174" s="498">
        <f t="shared" si="7"/>
        <v>37236</v>
      </c>
      <c r="G174" s="581">
        <f t="shared" si="6"/>
        <v>27209</v>
      </c>
      <c r="H174" s="499">
        <v>232</v>
      </c>
    </row>
    <row r="175" spans="1:8" x14ac:dyDescent="0.2">
      <c r="A175" s="495">
        <v>184</v>
      </c>
      <c r="B175" s="496">
        <f t="shared" si="8"/>
        <v>22.05</v>
      </c>
      <c r="C175" s="505">
        <v>30</v>
      </c>
      <c r="D175" s="498">
        <v>34500</v>
      </c>
      <c r="E175" s="499">
        <v>21020</v>
      </c>
      <c r="F175" s="498">
        <f t="shared" si="7"/>
        <v>37202</v>
      </c>
      <c r="G175" s="581">
        <f t="shared" si="6"/>
        <v>27184</v>
      </c>
      <c r="H175" s="499">
        <v>232</v>
      </c>
    </row>
    <row r="176" spans="1:8" x14ac:dyDescent="0.2">
      <c r="A176" s="495">
        <v>185</v>
      </c>
      <c r="B176" s="496">
        <f t="shared" si="8"/>
        <v>22.07</v>
      </c>
      <c r="C176" s="505">
        <v>30</v>
      </c>
      <c r="D176" s="498">
        <v>34500</v>
      </c>
      <c r="E176" s="499">
        <v>21020</v>
      </c>
      <c r="F176" s="498">
        <f t="shared" si="7"/>
        <v>37178</v>
      </c>
      <c r="G176" s="581">
        <f t="shared" si="6"/>
        <v>27166</v>
      </c>
      <c r="H176" s="499">
        <v>232</v>
      </c>
    </row>
    <row r="177" spans="1:8" x14ac:dyDescent="0.2">
      <c r="A177" s="495">
        <v>186</v>
      </c>
      <c r="B177" s="496">
        <f t="shared" si="8"/>
        <v>22.1</v>
      </c>
      <c r="C177" s="505">
        <v>30</v>
      </c>
      <c r="D177" s="498">
        <v>34500</v>
      </c>
      <c r="E177" s="499">
        <v>21020</v>
      </c>
      <c r="F177" s="498">
        <f t="shared" si="7"/>
        <v>37144</v>
      </c>
      <c r="G177" s="581">
        <f t="shared" si="6"/>
        <v>27141</v>
      </c>
      <c r="H177" s="499">
        <v>232</v>
      </c>
    </row>
    <row r="178" spans="1:8" x14ac:dyDescent="0.2">
      <c r="A178" s="495">
        <v>187</v>
      </c>
      <c r="B178" s="496">
        <f t="shared" si="8"/>
        <v>22.12</v>
      </c>
      <c r="C178" s="505">
        <v>30</v>
      </c>
      <c r="D178" s="498">
        <v>34500</v>
      </c>
      <c r="E178" s="499">
        <v>21020</v>
      </c>
      <c r="F178" s="498">
        <f t="shared" si="7"/>
        <v>37121</v>
      </c>
      <c r="G178" s="581">
        <f t="shared" si="6"/>
        <v>27124</v>
      </c>
      <c r="H178" s="499">
        <v>232</v>
      </c>
    </row>
    <row r="179" spans="1:8" x14ac:dyDescent="0.2">
      <c r="A179" s="495">
        <v>188</v>
      </c>
      <c r="B179" s="496">
        <f t="shared" si="8"/>
        <v>22.15</v>
      </c>
      <c r="C179" s="505">
        <v>30</v>
      </c>
      <c r="D179" s="498">
        <v>34500</v>
      </c>
      <c r="E179" s="499">
        <v>21020</v>
      </c>
      <c r="F179" s="498">
        <f t="shared" si="7"/>
        <v>37086</v>
      </c>
      <c r="G179" s="581">
        <f t="shared" si="6"/>
        <v>27099</v>
      </c>
      <c r="H179" s="499">
        <v>232</v>
      </c>
    </row>
    <row r="180" spans="1:8" x14ac:dyDescent="0.2">
      <c r="A180" s="495">
        <v>189</v>
      </c>
      <c r="B180" s="496">
        <f t="shared" si="8"/>
        <v>22.17</v>
      </c>
      <c r="C180" s="505">
        <v>30</v>
      </c>
      <c r="D180" s="498">
        <v>34500</v>
      </c>
      <c r="E180" s="499">
        <v>21020</v>
      </c>
      <c r="F180" s="498">
        <f t="shared" si="7"/>
        <v>37063</v>
      </c>
      <c r="G180" s="581">
        <f t="shared" si="6"/>
        <v>27082</v>
      </c>
      <c r="H180" s="499">
        <v>232</v>
      </c>
    </row>
    <row r="181" spans="1:8" x14ac:dyDescent="0.2">
      <c r="A181" s="495">
        <v>190</v>
      </c>
      <c r="B181" s="496">
        <f t="shared" si="8"/>
        <v>22.2</v>
      </c>
      <c r="C181" s="505">
        <v>30</v>
      </c>
      <c r="D181" s="498">
        <v>34500</v>
      </c>
      <c r="E181" s="499">
        <v>21020</v>
      </c>
      <c r="F181" s="498">
        <f t="shared" si="7"/>
        <v>37029</v>
      </c>
      <c r="G181" s="581">
        <f t="shared" si="6"/>
        <v>27057</v>
      </c>
      <c r="H181" s="499">
        <v>232</v>
      </c>
    </row>
    <row r="182" spans="1:8" x14ac:dyDescent="0.2">
      <c r="A182" s="495">
        <v>191</v>
      </c>
      <c r="B182" s="496">
        <f t="shared" si="8"/>
        <v>22.22</v>
      </c>
      <c r="C182" s="505">
        <v>30</v>
      </c>
      <c r="D182" s="498">
        <v>34500</v>
      </c>
      <c r="E182" s="499">
        <v>21020</v>
      </c>
      <c r="F182" s="498">
        <f t="shared" si="7"/>
        <v>37006</v>
      </c>
      <c r="G182" s="581">
        <f t="shared" si="6"/>
        <v>27040</v>
      </c>
      <c r="H182" s="499">
        <v>232</v>
      </c>
    </row>
    <row r="183" spans="1:8" x14ac:dyDescent="0.2">
      <c r="A183" s="495">
        <v>192</v>
      </c>
      <c r="B183" s="496">
        <f t="shared" si="8"/>
        <v>22.25</v>
      </c>
      <c r="C183" s="505">
        <v>30</v>
      </c>
      <c r="D183" s="498">
        <v>34500</v>
      </c>
      <c r="E183" s="499">
        <v>21020</v>
      </c>
      <c r="F183" s="498">
        <f t="shared" si="7"/>
        <v>36972</v>
      </c>
      <c r="G183" s="581">
        <f t="shared" si="6"/>
        <v>27015</v>
      </c>
      <c r="H183" s="499">
        <v>232</v>
      </c>
    </row>
    <row r="184" spans="1:8" x14ac:dyDescent="0.2">
      <c r="A184" s="495">
        <v>193</v>
      </c>
      <c r="B184" s="496">
        <f t="shared" si="8"/>
        <v>22.27</v>
      </c>
      <c r="C184" s="505">
        <v>30</v>
      </c>
      <c r="D184" s="498">
        <v>34500</v>
      </c>
      <c r="E184" s="499">
        <v>21020</v>
      </c>
      <c r="F184" s="498">
        <f t="shared" si="7"/>
        <v>36949</v>
      </c>
      <c r="G184" s="581">
        <f t="shared" si="6"/>
        <v>26998</v>
      </c>
      <c r="H184" s="499">
        <v>232</v>
      </c>
    </row>
    <row r="185" spans="1:8" x14ac:dyDescent="0.2">
      <c r="A185" s="495">
        <v>194</v>
      </c>
      <c r="B185" s="496">
        <f t="shared" si="8"/>
        <v>22.3</v>
      </c>
      <c r="C185" s="505">
        <v>30</v>
      </c>
      <c r="D185" s="498">
        <v>34500</v>
      </c>
      <c r="E185" s="499">
        <v>21020</v>
      </c>
      <c r="F185" s="498">
        <f t="shared" si="7"/>
        <v>36915</v>
      </c>
      <c r="G185" s="581">
        <f t="shared" si="6"/>
        <v>26973</v>
      </c>
      <c r="H185" s="499">
        <v>232</v>
      </c>
    </row>
    <row r="186" spans="1:8" x14ac:dyDescent="0.2">
      <c r="A186" s="495">
        <v>195</v>
      </c>
      <c r="B186" s="496">
        <f t="shared" si="8"/>
        <v>22.32</v>
      </c>
      <c r="C186" s="505">
        <v>30</v>
      </c>
      <c r="D186" s="498">
        <v>34500</v>
      </c>
      <c r="E186" s="499">
        <v>21020</v>
      </c>
      <c r="F186" s="498">
        <f t="shared" si="7"/>
        <v>36893</v>
      </c>
      <c r="G186" s="581">
        <f t="shared" si="6"/>
        <v>26956</v>
      </c>
      <c r="H186" s="499">
        <v>232</v>
      </c>
    </row>
    <row r="187" spans="1:8" x14ac:dyDescent="0.2">
      <c r="A187" s="495">
        <v>196</v>
      </c>
      <c r="B187" s="496">
        <f t="shared" si="8"/>
        <v>22.35</v>
      </c>
      <c r="C187" s="505">
        <v>30</v>
      </c>
      <c r="D187" s="498">
        <v>34500</v>
      </c>
      <c r="E187" s="499">
        <v>21020</v>
      </c>
      <c r="F187" s="498">
        <f t="shared" si="7"/>
        <v>36859</v>
      </c>
      <c r="G187" s="581">
        <f t="shared" si="6"/>
        <v>26931</v>
      </c>
      <c r="H187" s="499">
        <v>232</v>
      </c>
    </row>
    <row r="188" spans="1:8" x14ac:dyDescent="0.2">
      <c r="A188" s="495">
        <v>197</v>
      </c>
      <c r="B188" s="496">
        <f t="shared" si="8"/>
        <v>22.37</v>
      </c>
      <c r="C188" s="505">
        <v>30</v>
      </c>
      <c r="D188" s="498">
        <v>34500</v>
      </c>
      <c r="E188" s="499">
        <v>21020</v>
      </c>
      <c r="F188" s="498">
        <f t="shared" si="7"/>
        <v>36836</v>
      </c>
      <c r="G188" s="581">
        <f t="shared" si="6"/>
        <v>26915</v>
      </c>
      <c r="H188" s="499">
        <v>232</v>
      </c>
    </row>
    <row r="189" spans="1:8" x14ac:dyDescent="0.2">
      <c r="A189" s="495">
        <v>198</v>
      </c>
      <c r="B189" s="496">
        <f t="shared" si="8"/>
        <v>22.4</v>
      </c>
      <c r="C189" s="505">
        <v>30</v>
      </c>
      <c r="D189" s="498">
        <v>34500</v>
      </c>
      <c r="E189" s="499">
        <v>21020</v>
      </c>
      <c r="F189" s="498">
        <f t="shared" si="7"/>
        <v>36803</v>
      </c>
      <c r="G189" s="581">
        <f t="shared" si="6"/>
        <v>26890</v>
      </c>
      <c r="H189" s="499">
        <v>232</v>
      </c>
    </row>
    <row r="190" spans="1:8" x14ac:dyDescent="0.2">
      <c r="A190" s="495">
        <v>199</v>
      </c>
      <c r="B190" s="496">
        <f t="shared" si="8"/>
        <v>22.42</v>
      </c>
      <c r="C190" s="505">
        <v>30</v>
      </c>
      <c r="D190" s="498">
        <v>34500</v>
      </c>
      <c r="E190" s="499">
        <v>21020</v>
      </c>
      <c r="F190" s="498">
        <f t="shared" si="7"/>
        <v>36780</v>
      </c>
      <c r="G190" s="581">
        <f t="shared" si="6"/>
        <v>26874</v>
      </c>
      <c r="H190" s="499">
        <v>232</v>
      </c>
    </row>
    <row r="191" spans="1:8" x14ac:dyDescent="0.2">
      <c r="A191" s="495">
        <v>200</v>
      </c>
      <c r="B191" s="496">
        <f t="shared" si="8"/>
        <v>22.44</v>
      </c>
      <c r="C191" s="505">
        <v>30</v>
      </c>
      <c r="D191" s="498">
        <v>34500</v>
      </c>
      <c r="E191" s="499">
        <v>21020</v>
      </c>
      <c r="F191" s="498">
        <f t="shared" si="7"/>
        <v>36758</v>
      </c>
      <c r="G191" s="581">
        <f t="shared" si="6"/>
        <v>26857</v>
      </c>
      <c r="H191" s="499">
        <v>232</v>
      </c>
    </row>
    <row r="192" spans="1:8" x14ac:dyDescent="0.2">
      <c r="A192" s="495">
        <v>201</v>
      </c>
      <c r="B192" s="496">
        <f t="shared" si="8"/>
        <v>22.47</v>
      </c>
      <c r="C192" s="505">
        <v>30</v>
      </c>
      <c r="D192" s="498">
        <v>34500</v>
      </c>
      <c r="E192" s="499">
        <v>21020</v>
      </c>
      <c r="F192" s="498">
        <f t="shared" si="7"/>
        <v>36724</v>
      </c>
      <c r="G192" s="581">
        <f t="shared" si="6"/>
        <v>26833</v>
      </c>
      <c r="H192" s="499">
        <v>232</v>
      </c>
    </row>
    <row r="193" spans="1:8" x14ac:dyDescent="0.2">
      <c r="A193" s="495">
        <v>202</v>
      </c>
      <c r="B193" s="496">
        <f t="shared" si="8"/>
        <v>22.49</v>
      </c>
      <c r="C193" s="505">
        <v>30</v>
      </c>
      <c r="D193" s="498">
        <v>34500</v>
      </c>
      <c r="E193" s="499">
        <v>21020</v>
      </c>
      <c r="F193" s="498">
        <f t="shared" si="7"/>
        <v>36702</v>
      </c>
      <c r="G193" s="581">
        <f t="shared" si="6"/>
        <v>26816</v>
      </c>
      <c r="H193" s="499">
        <v>232</v>
      </c>
    </row>
    <row r="194" spans="1:8" x14ac:dyDescent="0.2">
      <c r="A194" s="495">
        <v>203</v>
      </c>
      <c r="B194" s="496">
        <f t="shared" si="8"/>
        <v>22.52</v>
      </c>
      <c r="C194" s="505">
        <v>30</v>
      </c>
      <c r="D194" s="498">
        <v>34500</v>
      </c>
      <c r="E194" s="499">
        <v>21020</v>
      </c>
      <c r="F194" s="498">
        <f t="shared" si="7"/>
        <v>36669</v>
      </c>
      <c r="G194" s="581">
        <f t="shared" si="6"/>
        <v>26792</v>
      </c>
      <c r="H194" s="499">
        <v>232</v>
      </c>
    </row>
    <row r="195" spans="1:8" x14ac:dyDescent="0.2">
      <c r="A195" s="495">
        <v>204</v>
      </c>
      <c r="B195" s="496">
        <f t="shared" si="8"/>
        <v>22.54</v>
      </c>
      <c r="C195" s="505">
        <v>30</v>
      </c>
      <c r="D195" s="498">
        <v>34500</v>
      </c>
      <c r="E195" s="499">
        <v>21020</v>
      </c>
      <c r="F195" s="498">
        <f t="shared" si="7"/>
        <v>36646</v>
      </c>
      <c r="G195" s="581">
        <f t="shared" si="6"/>
        <v>26775</v>
      </c>
      <c r="H195" s="499">
        <v>232</v>
      </c>
    </row>
    <row r="196" spans="1:8" x14ac:dyDescent="0.2">
      <c r="A196" s="495">
        <v>205</v>
      </c>
      <c r="B196" s="496">
        <f t="shared" si="8"/>
        <v>22.56</v>
      </c>
      <c r="C196" s="505">
        <v>30</v>
      </c>
      <c r="D196" s="498">
        <v>34500</v>
      </c>
      <c r="E196" s="499">
        <v>21020</v>
      </c>
      <c r="F196" s="498">
        <f t="shared" si="7"/>
        <v>36624</v>
      </c>
      <c r="G196" s="581">
        <f t="shared" si="6"/>
        <v>26759</v>
      </c>
      <c r="H196" s="499">
        <v>232</v>
      </c>
    </row>
    <row r="197" spans="1:8" x14ac:dyDescent="0.2">
      <c r="A197" s="495">
        <v>206</v>
      </c>
      <c r="B197" s="496">
        <f t="shared" si="8"/>
        <v>22.59</v>
      </c>
      <c r="C197" s="505">
        <v>30</v>
      </c>
      <c r="D197" s="498">
        <v>34500</v>
      </c>
      <c r="E197" s="499">
        <v>21020</v>
      </c>
      <c r="F197" s="498">
        <f t="shared" si="7"/>
        <v>36591</v>
      </c>
      <c r="G197" s="581">
        <f t="shared" si="6"/>
        <v>26735</v>
      </c>
      <c r="H197" s="499">
        <v>232</v>
      </c>
    </row>
    <row r="198" spans="1:8" x14ac:dyDescent="0.2">
      <c r="A198" s="495">
        <v>207</v>
      </c>
      <c r="B198" s="496">
        <f t="shared" si="8"/>
        <v>22.61</v>
      </c>
      <c r="C198" s="505">
        <v>30</v>
      </c>
      <c r="D198" s="498">
        <v>34500</v>
      </c>
      <c r="E198" s="499">
        <v>21020</v>
      </c>
      <c r="F198" s="498">
        <f t="shared" si="7"/>
        <v>36569</v>
      </c>
      <c r="G198" s="581">
        <f t="shared" si="6"/>
        <v>26718</v>
      </c>
      <c r="H198" s="499">
        <v>232</v>
      </c>
    </row>
    <row r="199" spans="1:8" x14ac:dyDescent="0.2">
      <c r="A199" s="495">
        <v>208</v>
      </c>
      <c r="B199" s="496">
        <f t="shared" si="8"/>
        <v>22.63</v>
      </c>
      <c r="C199" s="505">
        <v>30</v>
      </c>
      <c r="D199" s="498">
        <v>34500</v>
      </c>
      <c r="E199" s="499">
        <v>21020</v>
      </c>
      <c r="F199" s="498">
        <f t="shared" si="7"/>
        <v>36547</v>
      </c>
      <c r="G199" s="581">
        <f t="shared" si="6"/>
        <v>26702</v>
      </c>
      <c r="H199" s="499">
        <v>232</v>
      </c>
    </row>
    <row r="200" spans="1:8" x14ac:dyDescent="0.2">
      <c r="A200" s="495">
        <v>209</v>
      </c>
      <c r="B200" s="496">
        <f t="shared" si="8"/>
        <v>22.66</v>
      </c>
      <c r="C200" s="505">
        <v>30</v>
      </c>
      <c r="D200" s="498">
        <v>34500</v>
      </c>
      <c r="E200" s="499">
        <v>21020</v>
      </c>
      <c r="F200" s="498">
        <f t="shared" si="7"/>
        <v>36514</v>
      </c>
      <c r="G200" s="581">
        <f t="shared" si="6"/>
        <v>26678</v>
      </c>
      <c r="H200" s="499">
        <v>232</v>
      </c>
    </row>
    <row r="201" spans="1:8" x14ac:dyDescent="0.2">
      <c r="A201" s="495">
        <v>210</v>
      </c>
      <c r="B201" s="496">
        <f t="shared" si="8"/>
        <v>22.68</v>
      </c>
      <c r="C201" s="505">
        <v>30</v>
      </c>
      <c r="D201" s="498">
        <v>34500</v>
      </c>
      <c r="E201" s="499">
        <v>21020</v>
      </c>
      <c r="F201" s="498">
        <f t="shared" si="7"/>
        <v>36492</v>
      </c>
      <c r="G201" s="581">
        <f t="shared" si="6"/>
        <v>26662</v>
      </c>
      <c r="H201" s="499">
        <v>232</v>
      </c>
    </row>
    <row r="202" spans="1:8" x14ac:dyDescent="0.2">
      <c r="A202" s="495">
        <v>211</v>
      </c>
      <c r="B202" s="496">
        <f t="shared" si="8"/>
        <v>22.7</v>
      </c>
      <c r="C202" s="505">
        <v>30</v>
      </c>
      <c r="D202" s="498">
        <v>34500</v>
      </c>
      <c r="E202" s="499">
        <v>21020</v>
      </c>
      <c r="F202" s="498">
        <f t="shared" si="7"/>
        <v>36470</v>
      </c>
      <c r="G202" s="581">
        <f t="shared" si="6"/>
        <v>26646</v>
      </c>
      <c r="H202" s="499">
        <v>232</v>
      </c>
    </row>
    <row r="203" spans="1:8" x14ac:dyDescent="0.2">
      <c r="A203" s="495">
        <v>212</v>
      </c>
      <c r="B203" s="496">
        <f t="shared" si="8"/>
        <v>22.72</v>
      </c>
      <c r="C203" s="505">
        <v>30</v>
      </c>
      <c r="D203" s="498">
        <v>34500</v>
      </c>
      <c r="E203" s="499">
        <v>21020</v>
      </c>
      <c r="F203" s="498">
        <f t="shared" si="7"/>
        <v>36449</v>
      </c>
      <c r="G203" s="581">
        <f t="shared" si="6"/>
        <v>26630</v>
      </c>
      <c r="H203" s="499">
        <v>232</v>
      </c>
    </row>
    <row r="204" spans="1:8" x14ac:dyDescent="0.2">
      <c r="A204" s="495">
        <v>213</v>
      </c>
      <c r="B204" s="496">
        <f t="shared" si="8"/>
        <v>22.75</v>
      </c>
      <c r="C204" s="505">
        <v>30</v>
      </c>
      <c r="D204" s="498">
        <v>34500</v>
      </c>
      <c r="E204" s="499">
        <v>21020</v>
      </c>
      <c r="F204" s="498">
        <f t="shared" si="7"/>
        <v>36416</v>
      </c>
      <c r="G204" s="581">
        <f t="shared" si="6"/>
        <v>26606</v>
      </c>
      <c r="H204" s="499">
        <v>232</v>
      </c>
    </row>
    <row r="205" spans="1:8" x14ac:dyDescent="0.2">
      <c r="A205" s="495">
        <v>214</v>
      </c>
      <c r="B205" s="496">
        <f t="shared" si="8"/>
        <v>22.77</v>
      </c>
      <c r="C205" s="505">
        <v>30</v>
      </c>
      <c r="D205" s="498">
        <v>34500</v>
      </c>
      <c r="E205" s="499">
        <v>21020</v>
      </c>
      <c r="F205" s="498">
        <f t="shared" si="7"/>
        <v>36394</v>
      </c>
      <c r="G205" s="581">
        <f t="shared" ref="G205:G268" si="9">ROUND(12*(1/B205*D205+1/C205*E205),0)</f>
        <v>26590</v>
      </c>
      <c r="H205" s="499">
        <v>232</v>
      </c>
    </row>
    <row r="206" spans="1:8" x14ac:dyDescent="0.2">
      <c r="A206" s="495">
        <v>215</v>
      </c>
      <c r="B206" s="496">
        <f t="shared" si="8"/>
        <v>22.79</v>
      </c>
      <c r="C206" s="505">
        <v>30</v>
      </c>
      <c r="D206" s="498">
        <v>34500</v>
      </c>
      <c r="E206" s="499">
        <v>21020</v>
      </c>
      <c r="F206" s="498">
        <f t="shared" ref="F206:F269" si="10">ROUND(12*1.36*(1/B206*D206+1/C206*E206)+H206,0)</f>
        <v>36372</v>
      </c>
      <c r="G206" s="581">
        <f t="shared" si="9"/>
        <v>26574</v>
      </c>
      <c r="H206" s="499">
        <v>232</v>
      </c>
    </row>
    <row r="207" spans="1:8" x14ac:dyDescent="0.2">
      <c r="A207" s="495">
        <v>216</v>
      </c>
      <c r="B207" s="496">
        <f t="shared" ref="B207:B266" si="11">ROUND(0.73*(6.558*LN(A207)-4),2)</f>
        <v>22.81</v>
      </c>
      <c r="C207" s="505">
        <v>30</v>
      </c>
      <c r="D207" s="498">
        <v>34500</v>
      </c>
      <c r="E207" s="499">
        <v>21020</v>
      </c>
      <c r="F207" s="498">
        <f t="shared" si="10"/>
        <v>36351</v>
      </c>
      <c r="G207" s="581">
        <f t="shared" si="9"/>
        <v>26558</v>
      </c>
      <c r="H207" s="499">
        <v>232</v>
      </c>
    </row>
    <row r="208" spans="1:8" x14ac:dyDescent="0.2">
      <c r="A208" s="495">
        <v>217</v>
      </c>
      <c r="B208" s="496">
        <f t="shared" si="11"/>
        <v>22.84</v>
      </c>
      <c r="C208" s="505">
        <v>30</v>
      </c>
      <c r="D208" s="498">
        <v>34500</v>
      </c>
      <c r="E208" s="499">
        <v>21020</v>
      </c>
      <c r="F208" s="498">
        <f t="shared" si="10"/>
        <v>36318</v>
      </c>
      <c r="G208" s="581">
        <f t="shared" si="9"/>
        <v>26534</v>
      </c>
      <c r="H208" s="499">
        <v>232</v>
      </c>
    </row>
    <row r="209" spans="1:8" x14ac:dyDescent="0.2">
      <c r="A209" s="495">
        <v>218</v>
      </c>
      <c r="B209" s="496">
        <f t="shared" si="11"/>
        <v>22.86</v>
      </c>
      <c r="C209" s="505">
        <v>30</v>
      </c>
      <c r="D209" s="498">
        <v>34500</v>
      </c>
      <c r="E209" s="499">
        <v>21020</v>
      </c>
      <c r="F209" s="498">
        <f t="shared" si="10"/>
        <v>36297</v>
      </c>
      <c r="G209" s="581">
        <f t="shared" si="9"/>
        <v>26518</v>
      </c>
      <c r="H209" s="499">
        <v>232</v>
      </c>
    </row>
    <row r="210" spans="1:8" x14ac:dyDescent="0.2">
      <c r="A210" s="495">
        <v>219</v>
      </c>
      <c r="B210" s="496">
        <f t="shared" si="11"/>
        <v>22.88</v>
      </c>
      <c r="C210" s="505">
        <v>30</v>
      </c>
      <c r="D210" s="498">
        <v>34500</v>
      </c>
      <c r="E210" s="499">
        <v>21020</v>
      </c>
      <c r="F210" s="498">
        <f t="shared" si="10"/>
        <v>36275</v>
      </c>
      <c r="G210" s="581">
        <f t="shared" si="9"/>
        <v>26502</v>
      </c>
      <c r="H210" s="499">
        <v>232</v>
      </c>
    </row>
    <row r="211" spans="1:8" x14ac:dyDescent="0.2">
      <c r="A211" s="495">
        <v>220</v>
      </c>
      <c r="B211" s="496">
        <f t="shared" si="11"/>
        <v>22.9</v>
      </c>
      <c r="C211" s="505">
        <v>30</v>
      </c>
      <c r="D211" s="498">
        <v>34500</v>
      </c>
      <c r="E211" s="499">
        <v>21020</v>
      </c>
      <c r="F211" s="498">
        <f t="shared" si="10"/>
        <v>36254</v>
      </c>
      <c r="G211" s="581">
        <f t="shared" si="9"/>
        <v>26487</v>
      </c>
      <c r="H211" s="499">
        <v>232</v>
      </c>
    </row>
    <row r="212" spans="1:8" x14ac:dyDescent="0.2">
      <c r="A212" s="495">
        <v>221</v>
      </c>
      <c r="B212" s="496">
        <f t="shared" si="11"/>
        <v>22.92</v>
      </c>
      <c r="C212" s="505">
        <v>30</v>
      </c>
      <c r="D212" s="498">
        <v>34500</v>
      </c>
      <c r="E212" s="499">
        <v>21020</v>
      </c>
      <c r="F212" s="498">
        <f t="shared" si="10"/>
        <v>36232</v>
      </c>
      <c r="G212" s="581">
        <f t="shared" si="9"/>
        <v>26471</v>
      </c>
      <c r="H212" s="499">
        <v>232</v>
      </c>
    </row>
    <row r="213" spans="1:8" x14ac:dyDescent="0.2">
      <c r="A213" s="495">
        <v>222</v>
      </c>
      <c r="B213" s="496">
        <f t="shared" si="11"/>
        <v>22.94</v>
      </c>
      <c r="C213" s="505">
        <v>30</v>
      </c>
      <c r="D213" s="498">
        <v>34500</v>
      </c>
      <c r="E213" s="499">
        <v>21020</v>
      </c>
      <c r="F213" s="498">
        <f t="shared" si="10"/>
        <v>36211</v>
      </c>
      <c r="G213" s="581">
        <f t="shared" si="9"/>
        <v>26455</v>
      </c>
      <c r="H213" s="499">
        <v>232</v>
      </c>
    </row>
    <row r="214" spans="1:8" x14ac:dyDescent="0.2">
      <c r="A214" s="495">
        <v>223</v>
      </c>
      <c r="B214" s="496">
        <f t="shared" si="11"/>
        <v>22.97</v>
      </c>
      <c r="C214" s="505">
        <v>30</v>
      </c>
      <c r="D214" s="498">
        <v>34500</v>
      </c>
      <c r="E214" s="499">
        <v>21020</v>
      </c>
      <c r="F214" s="498">
        <f t="shared" si="10"/>
        <v>36179</v>
      </c>
      <c r="G214" s="581">
        <f t="shared" si="9"/>
        <v>26432</v>
      </c>
      <c r="H214" s="499">
        <v>232</v>
      </c>
    </row>
    <row r="215" spans="1:8" x14ac:dyDescent="0.2">
      <c r="A215" s="495">
        <v>224</v>
      </c>
      <c r="B215" s="496">
        <f t="shared" si="11"/>
        <v>22.99</v>
      </c>
      <c r="C215" s="505">
        <v>30</v>
      </c>
      <c r="D215" s="498">
        <v>34500</v>
      </c>
      <c r="E215" s="499">
        <v>21020</v>
      </c>
      <c r="F215" s="498">
        <f t="shared" si="10"/>
        <v>36158</v>
      </c>
      <c r="G215" s="581">
        <f t="shared" si="9"/>
        <v>26416</v>
      </c>
      <c r="H215" s="499">
        <v>232</v>
      </c>
    </row>
    <row r="216" spans="1:8" x14ac:dyDescent="0.2">
      <c r="A216" s="495">
        <v>225</v>
      </c>
      <c r="B216" s="496">
        <f t="shared" si="11"/>
        <v>23.01</v>
      </c>
      <c r="C216" s="505">
        <v>30</v>
      </c>
      <c r="D216" s="498">
        <v>34500</v>
      </c>
      <c r="E216" s="499">
        <v>21020</v>
      </c>
      <c r="F216" s="498">
        <f t="shared" si="10"/>
        <v>36136</v>
      </c>
      <c r="G216" s="581">
        <f t="shared" si="9"/>
        <v>26400</v>
      </c>
      <c r="H216" s="499">
        <v>232</v>
      </c>
    </row>
    <row r="217" spans="1:8" x14ac:dyDescent="0.2">
      <c r="A217" s="495">
        <v>226</v>
      </c>
      <c r="B217" s="496">
        <f t="shared" si="11"/>
        <v>23.03</v>
      </c>
      <c r="C217" s="505">
        <v>30</v>
      </c>
      <c r="D217" s="498">
        <v>34500</v>
      </c>
      <c r="E217" s="499">
        <v>21020</v>
      </c>
      <c r="F217" s="498">
        <f t="shared" si="10"/>
        <v>36115</v>
      </c>
      <c r="G217" s="581">
        <f t="shared" si="9"/>
        <v>26385</v>
      </c>
      <c r="H217" s="499">
        <v>232</v>
      </c>
    </row>
    <row r="218" spans="1:8" x14ac:dyDescent="0.2">
      <c r="A218" s="495">
        <v>227</v>
      </c>
      <c r="B218" s="496">
        <f t="shared" si="11"/>
        <v>23.05</v>
      </c>
      <c r="C218" s="505">
        <v>30</v>
      </c>
      <c r="D218" s="498">
        <v>34500</v>
      </c>
      <c r="E218" s="499">
        <v>21020</v>
      </c>
      <c r="F218" s="498">
        <f t="shared" si="10"/>
        <v>36094</v>
      </c>
      <c r="G218" s="581">
        <f t="shared" si="9"/>
        <v>26369</v>
      </c>
      <c r="H218" s="499">
        <v>232</v>
      </c>
    </row>
    <row r="219" spans="1:8" x14ac:dyDescent="0.2">
      <c r="A219" s="495">
        <v>228</v>
      </c>
      <c r="B219" s="496">
        <f t="shared" si="11"/>
        <v>23.07</v>
      </c>
      <c r="C219" s="505">
        <v>30</v>
      </c>
      <c r="D219" s="498">
        <v>34500</v>
      </c>
      <c r="E219" s="499">
        <v>21020</v>
      </c>
      <c r="F219" s="498">
        <f t="shared" si="10"/>
        <v>36073</v>
      </c>
      <c r="G219" s="581">
        <f t="shared" si="9"/>
        <v>26353</v>
      </c>
      <c r="H219" s="499">
        <v>232</v>
      </c>
    </row>
    <row r="220" spans="1:8" x14ac:dyDescent="0.2">
      <c r="A220" s="495">
        <v>229</v>
      </c>
      <c r="B220" s="496">
        <f t="shared" si="11"/>
        <v>23.09</v>
      </c>
      <c r="C220" s="505">
        <v>30</v>
      </c>
      <c r="D220" s="498">
        <v>34500</v>
      </c>
      <c r="E220" s="499">
        <v>21020</v>
      </c>
      <c r="F220" s="498">
        <f t="shared" si="10"/>
        <v>36051</v>
      </c>
      <c r="G220" s="581">
        <f t="shared" si="9"/>
        <v>26338</v>
      </c>
      <c r="H220" s="499">
        <v>232</v>
      </c>
    </row>
    <row r="221" spans="1:8" x14ac:dyDescent="0.2">
      <c r="A221" s="495">
        <v>230</v>
      </c>
      <c r="B221" s="496">
        <f t="shared" si="11"/>
        <v>23.11</v>
      </c>
      <c r="C221" s="505">
        <v>30</v>
      </c>
      <c r="D221" s="498">
        <v>34500</v>
      </c>
      <c r="E221" s="499">
        <v>21020</v>
      </c>
      <c r="F221" s="498">
        <f t="shared" si="10"/>
        <v>36030</v>
      </c>
      <c r="G221" s="581">
        <f t="shared" si="9"/>
        <v>26322</v>
      </c>
      <c r="H221" s="499">
        <v>232</v>
      </c>
    </row>
    <row r="222" spans="1:8" x14ac:dyDescent="0.2">
      <c r="A222" s="495">
        <v>231</v>
      </c>
      <c r="B222" s="496">
        <f t="shared" si="11"/>
        <v>23.13</v>
      </c>
      <c r="C222" s="505">
        <v>30</v>
      </c>
      <c r="D222" s="498">
        <v>34500</v>
      </c>
      <c r="E222" s="499">
        <v>21020</v>
      </c>
      <c r="F222" s="498">
        <f t="shared" si="10"/>
        <v>36009</v>
      </c>
      <c r="G222" s="581">
        <f t="shared" si="9"/>
        <v>26307</v>
      </c>
      <c r="H222" s="499">
        <v>232</v>
      </c>
    </row>
    <row r="223" spans="1:8" x14ac:dyDescent="0.2">
      <c r="A223" s="495">
        <v>232</v>
      </c>
      <c r="B223" s="496">
        <f t="shared" si="11"/>
        <v>23.16</v>
      </c>
      <c r="C223" s="505">
        <v>30</v>
      </c>
      <c r="D223" s="498">
        <v>34500</v>
      </c>
      <c r="E223" s="499">
        <v>21020</v>
      </c>
      <c r="F223" s="498">
        <f t="shared" si="10"/>
        <v>35978</v>
      </c>
      <c r="G223" s="581">
        <f t="shared" si="9"/>
        <v>26284</v>
      </c>
      <c r="H223" s="499">
        <v>232</v>
      </c>
    </row>
    <row r="224" spans="1:8" x14ac:dyDescent="0.2">
      <c r="A224" s="495">
        <v>233</v>
      </c>
      <c r="B224" s="496">
        <f t="shared" si="11"/>
        <v>23.18</v>
      </c>
      <c r="C224" s="505">
        <v>30</v>
      </c>
      <c r="D224" s="498">
        <v>34500</v>
      </c>
      <c r="E224" s="499">
        <v>21020</v>
      </c>
      <c r="F224" s="498">
        <f t="shared" si="10"/>
        <v>35957</v>
      </c>
      <c r="G224" s="581">
        <f t="shared" si="9"/>
        <v>26268</v>
      </c>
      <c r="H224" s="499">
        <v>232</v>
      </c>
    </row>
    <row r="225" spans="1:8" x14ac:dyDescent="0.2">
      <c r="A225" s="495">
        <v>234</v>
      </c>
      <c r="B225" s="496">
        <f t="shared" si="11"/>
        <v>23.2</v>
      </c>
      <c r="C225" s="505">
        <v>30</v>
      </c>
      <c r="D225" s="498">
        <v>34500</v>
      </c>
      <c r="E225" s="499">
        <v>21020</v>
      </c>
      <c r="F225" s="498">
        <f t="shared" si="10"/>
        <v>35936</v>
      </c>
      <c r="G225" s="581">
        <f t="shared" si="9"/>
        <v>26253</v>
      </c>
      <c r="H225" s="499">
        <v>232</v>
      </c>
    </row>
    <row r="226" spans="1:8" x14ac:dyDescent="0.2">
      <c r="A226" s="495">
        <v>235</v>
      </c>
      <c r="B226" s="496">
        <f t="shared" si="11"/>
        <v>23.22</v>
      </c>
      <c r="C226" s="505">
        <v>30</v>
      </c>
      <c r="D226" s="498">
        <v>34500</v>
      </c>
      <c r="E226" s="499">
        <v>21020</v>
      </c>
      <c r="F226" s="498">
        <f t="shared" si="10"/>
        <v>35915</v>
      </c>
      <c r="G226" s="581">
        <f t="shared" si="9"/>
        <v>26237</v>
      </c>
      <c r="H226" s="499">
        <v>232</v>
      </c>
    </row>
    <row r="227" spans="1:8" x14ac:dyDescent="0.2">
      <c r="A227" s="495">
        <v>236</v>
      </c>
      <c r="B227" s="496">
        <f t="shared" si="11"/>
        <v>23.24</v>
      </c>
      <c r="C227" s="505">
        <v>30</v>
      </c>
      <c r="D227" s="498">
        <v>34500</v>
      </c>
      <c r="E227" s="499">
        <v>21020</v>
      </c>
      <c r="F227" s="498">
        <f t="shared" si="10"/>
        <v>35894</v>
      </c>
      <c r="G227" s="581">
        <f t="shared" si="9"/>
        <v>26222</v>
      </c>
      <c r="H227" s="499">
        <v>232</v>
      </c>
    </row>
    <row r="228" spans="1:8" x14ac:dyDescent="0.2">
      <c r="A228" s="495">
        <v>237</v>
      </c>
      <c r="B228" s="496">
        <f t="shared" si="11"/>
        <v>23.26</v>
      </c>
      <c r="C228" s="505">
        <v>30</v>
      </c>
      <c r="D228" s="498">
        <v>34500</v>
      </c>
      <c r="E228" s="499">
        <v>21020</v>
      </c>
      <c r="F228" s="498">
        <f t="shared" si="10"/>
        <v>35873</v>
      </c>
      <c r="G228" s="581">
        <f t="shared" si="9"/>
        <v>26207</v>
      </c>
      <c r="H228" s="499">
        <v>232</v>
      </c>
    </row>
    <row r="229" spans="1:8" x14ac:dyDescent="0.2">
      <c r="A229" s="495">
        <v>238</v>
      </c>
      <c r="B229" s="496">
        <f t="shared" si="11"/>
        <v>23.28</v>
      </c>
      <c r="C229" s="505">
        <v>30</v>
      </c>
      <c r="D229" s="498">
        <v>34500</v>
      </c>
      <c r="E229" s="499">
        <v>21020</v>
      </c>
      <c r="F229" s="498">
        <f t="shared" si="10"/>
        <v>35852</v>
      </c>
      <c r="G229" s="581">
        <f t="shared" si="9"/>
        <v>26192</v>
      </c>
      <c r="H229" s="499">
        <v>232</v>
      </c>
    </row>
    <row r="230" spans="1:8" x14ac:dyDescent="0.2">
      <c r="A230" s="495">
        <v>239</v>
      </c>
      <c r="B230" s="496">
        <f t="shared" si="11"/>
        <v>23.3</v>
      </c>
      <c r="C230" s="505">
        <v>30</v>
      </c>
      <c r="D230" s="498">
        <v>34500</v>
      </c>
      <c r="E230" s="499">
        <v>21020</v>
      </c>
      <c r="F230" s="498">
        <f t="shared" si="10"/>
        <v>35832</v>
      </c>
      <c r="G230" s="581">
        <f t="shared" si="9"/>
        <v>26176</v>
      </c>
      <c r="H230" s="499">
        <v>232</v>
      </c>
    </row>
    <row r="231" spans="1:8" x14ac:dyDescent="0.2">
      <c r="A231" s="495">
        <v>240</v>
      </c>
      <c r="B231" s="496">
        <f t="shared" si="11"/>
        <v>23.32</v>
      </c>
      <c r="C231" s="505">
        <v>30</v>
      </c>
      <c r="D231" s="498">
        <v>34500</v>
      </c>
      <c r="E231" s="499">
        <v>21020</v>
      </c>
      <c r="F231" s="498">
        <f t="shared" si="10"/>
        <v>35811</v>
      </c>
      <c r="G231" s="581">
        <f t="shared" si="9"/>
        <v>26161</v>
      </c>
      <c r="H231" s="499">
        <v>232</v>
      </c>
    </row>
    <row r="232" spans="1:8" x14ac:dyDescent="0.2">
      <c r="A232" s="495">
        <v>241</v>
      </c>
      <c r="B232" s="496">
        <f t="shared" si="11"/>
        <v>23.34</v>
      </c>
      <c r="C232" s="505">
        <v>30</v>
      </c>
      <c r="D232" s="498">
        <v>34500</v>
      </c>
      <c r="E232" s="499">
        <v>21020</v>
      </c>
      <c r="F232" s="498">
        <f t="shared" si="10"/>
        <v>35790</v>
      </c>
      <c r="G232" s="581">
        <f t="shared" si="9"/>
        <v>26146</v>
      </c>
      <c r="H232" s="499">
        <v>232</v>
      </c>
    </row>
    <row r="233" spans="1:8" x14ac:dyDescent="0.2">
      <c r="A233" s="495">
        <v>242</v>
      </c>
      <c r="B233" s="496">
        <f t="shared" si="11"/>
        <v>23.36</v>
      </c>
      <c r="C233" s="505">
        <v>30</v>
      </c>
      <c r="D233" s="498">
        <v>34500</v>
      </c>
      <c r="E233" s="499">
        <v>21020</v>
      </c>
      <c r="F233" s="498">
        <f t="shared" si="10"/>
        <v>35770</v>
      </c>
      <c r="G233" s="581">
        <f t="shared" si="9"/>
        <v>26131</v>
      </c>
      <c r="H233" s="499">
        <v>232</v>
      </c>
    </row>
    <row r="234" spans="1:8" x14ac:dyDescent="0.2">
      <c r="A234" s="495">
        <v>243</v>
      </c>
      <c r="B234" s="496">
        <f t="shared" si="11"/>
        <v>23.38</v>
      </c>
      <c r="C234" s="505">
        <v>30</v>
      </c>
      <c r="D234" s="498">
        <v>34500</v>
      </c>
      <c r="E234" s="499">
        <v>21020</v>
      </c>
      <c r="F234" s="498">
        <f t="shared" si="10"/>
        <v>35749</v>
      </c>
      <c r="G234" s="581">
        <f t="shared" si="9"/>
        <v>26115</v>
      </c>
      <c r="H234" s="499">
        <v>232</v>
      </c>
    </row>
    <row r="235" spans="1:8" x14ac:dyDescent="0.2">
      <c r="A235" s="495">
        <v>244</v>
      </c>
      <c r="B235" s="496">
        <f t="shared" si="11"/>
        <v>23.4</v>
      </c>
      <c r="C235" s="505">
        <v>30</v>
      </c>
      <c r="D235" s="498">
        <v>34500</v>
      </c>
      <c r="E235" s="499">
        <v>21020</v>
      </c>
      <c r="F235" s="498">
        <f t="shared" si="10"/>
        <v>35728</v>
      </c>
      <c r="G235" s="581">
        <f t="shared" si="9"/>
        <v>26100</v>
      </c>
      <c r="H235" s="499">
        <v>232</v>
      </c>
    </row>
    <row r="236" spans="1:8" x14ac:dyDescent="0.2">
      <c r="A236" s="495">
        <v>245</v>
      </c>
      <c r="B236" s="496">
        <f t="shared" si="11"/>
        <v>23.42</v>
      </c>
      <c r="C236" s="505">
        <v>30</v>
      </c>
      <c r="D236" s="498">
        <v>34500</v>
      </c>
      <c r="E236" s="499">
        <v>21020</v>
      </c>
      <c r="F236" s="498">
        <f t="shared" si="10"/>
        <v>35708</v>
      </c>
      <c r="G236" s="581">
        <f t="shared" si="9"/>
        <v>26085</v>
      </c>
      <c r="H236" s="499">
        <v>232</v>
      </c>
    </row>
    <row r="237" spans="1:8" x14ac:dyDescent="0.2">
      <c r="A237" s="495">
        <v>246</v>
      </c>
      <c r="B237" s="496">
        <f t="shared" si="11"/>
        <v>23.44</v>
      </c>
      <c r="C237" s="505">
        <v>30</v>
      </c>
      <c r="D237" s="498">
        <v>34500</v>
      </c>
      <c r="E237" s="499">
        <v>21020</v>
      </c>
      <c r="F237" s="498">
        <f t="shared" si="10"/>
        <v>35687</v>
      </c>
      <c r="G237" s="581">
        <f t="shared" si="9"/>
        <v>26070</v>
      </c>
      <c r="H237" s="499">
        <v>232</v>
      </c>
    </row>
    <row r="238" spans="1:8" x14ac:dyDescent="0.2">
      <c r="A238" s="495">
        <v>247</v>
      </c>
      <c r="B238" s="496">
        <f t="shared" si="11"/>
        <v>23.46</v>
      </c>
      <c r="C238" s="505">
        <v>30</v>
      </c>
      <c r="D238" s="498">
        <v>34500</v>
      </c>
      <c r="E238" s="499">
        <v>21020</v>
      </c>
      <c r="F238" s="498">
        <f t="shared" si="10"/>
        <v>35667</v>
      </c>
      <c r="G238" s="581">
        <f t="shared" si="9"/>
        <v>26055</v>
      </c>
      <c r="H238" s="499">
        <v>232</v>
      </c>
    </row>
    <row r="239" spans="1:8" x14ac:dyDescent="0.2">
      <c r="A239" s="495">
        <v>248</v>
      </c>
      <c r="B239" s="496">
        <f t="shared" si="11"/>
        <v>23.47</v>
      </c>
      <c r="C239" s="505">
        <v>30</v>
      </c>
      <c r="D239" s="498">
        <v>34500</v>
      </c>
      <c r="E239" s="499">
        <v>21020</v>
      </c>
      <c r="F239" s="498">
        <f t="shared" si="10"/>
        <v>35657</v>
      </c>
      <c r="G239" s="581">
        <f t="shared" si="9"/>
        <v>26048</v>
      </c>
      <c r="H239" s="499">
        <v>232</v>
      </c>
    </row>
    <row r="240" spans="1:8" x14ac:dyDescent="0.2">
      <c r="A240" s="495">
        <v>249</v>
      </c>
      <c r="B240" s="496">
        <f t="shared" si="11"/>
        <v>23.49</v>
      </c>
      <c r="C240" s="505">
        <v>30</v>
      </c>
      <c r="D240" s="498">
        <v>34500</v>
      </c>
      <c r="E240" s="499">
        <v>21020</v>
      </c>
      <c r="F240" s="498">
        <f t="shared" si="10"/>
        <v>35636</v>
      </c>
      <c r="G240" s="581">
        <f t="shared" si="9"/>
        <v>26033</v>
      </c>
      <c r="H240" s="499">
        <v>232</v>
      </c>
    </row>
    <row r="241" spans="1:8" x14ac:dyDescent="0.2">
      <c r="A241" s="495">
        <v>250</v>
      </c>
      <c r="B241" s="496">
        <f t="shared" si="11"/>
        <v>23.51</v>
      </c>
      <c r="C241" s="505">
        <v>30</v>
      </c>
      <c r="D241" s="498">
        <v>34500</v>
      </c>
      <c r="E241" s="499">
        <v>21020</v>
      </c>
      <c r="F241" s="498">
        <f t="shared" si="10"/>
        <v>35616</v>
      </c>
      <c r="G241" s="581">
        <f t="shared" si="9"/>
        <v>26018</v>
      </c>
      <c r="H241" s="499">
        <v>232</v>
      </c>
    </row>
    <row r="242" spans="1:8" x14ac:dyDescent="0.2">
      <c r="A242" s="495">
        <v>251</v>
      </c>
      <c r="B242" s="496">
        <f t="shared" si="11"/>
        <v>23.53</v>
      </c>
      <c r="C242" s="505">
        <v>30</v>
      </c>
      <c r="D242" s="498">
        <v>34500</v>
      </c>
      <c r="E242" s="499">
        <v>21020</v>
      </c>
      <c r="F242" s="498">
        <f t="shared" si="10"/>
        <v>35595</v>
      </c>
      <c r="G242" s="581">
        <f t="shared" si="9"/>
        <v>26003</v>
      </c>
      <c r="H242" s="499">
        <v>232</v>
      </c>
    </row>
    <row r="243" spans="1:8" x14ac:dyDescent="0.2">
      <c r="A243" s="495">
        <v>252</v>
      </c>
      <c r="B243" s="496">
        <f t="shared" si="11"/>
        <v>23.55</v>
      </c>
      <c r="C243" s="505">
        <v>30</v>
      </c>
      <c r="D243" s="498">
        <v>34500</v>
      </c>
      <c r="E243" s="499">
        <v>21020</v>
      </c>
      <c r="F243" s="498">
        <f t="shared" si="10"/>
        <v>35575</v>
      </c>
      <c r="G243" s="581">
        <f t="shared" si="9"/>
        <v>25988</v>
      </c>
      <c r="H243" s="499">
        <v>232</v>
      </c>
    </row>
    <row r="244" spans="1:8" x14ac:dyDescent="0.2">
      <c r="A244" s="495">
        <v>253</v>
      </c>
      <c r="B244" s="496">
        <f t="shared" si="11"/>
        <v>23.57</v>
      </c>
      <c r="C244" s="505">
        <v>30</v>
      </c>
      <c r="D244" s="498">
        <v>34500</v>
      </c>
      <c r="E244" s="499">
        <v>21020</v>
      </c>
      <c r="F244" s="498">
        <f t="shared" si="10"/>
        <v>35555</v>
      </c>
      <c r="G244" s="581">
        <f t="shared" si="9"/>
        <v>25973</v>
      </c>
      <c r="H244" s="499">
        <v>232</v>
      </c>
    </row>
    <row r="245" spans="1:8" x14ac:dyDescent="0.2">
      <c r="A245" s="495">
        <v>254</v>
      </c>
      <c r="B245" s="496">
        <f t="shared" si="11"/>
        <v>23.59</v>
      </c>
      <c r="C245" s="505">
        <v>30</v>
      </c>
      <c r="D245" s="498">
        <v>34500</v>
      </c>
      <c r="E245" s="499">
        <v>21020</v>
      </c>
      <c r="F245" s="498">
        <f t="shared" si="10"/>
        <v>35535</v>
      </c>
      <c r="G245" s="581">
        <f t="shared" si="9"/>
        <v>25958</v>
      </c>
      <c r="H245" s="499">
        <v>232</v>
      </c>
    </row>
    <row r="246" spans="1:8" x14ac:dyDescent="0.2">
      <c r="A246" s="495">
        <v>255</v>
      </c>
      <c r="B246" s="496">
        <f t="shared" si="11"/>
        <v>23.61</v>
      </c>
      <c r="C246" s="505">
        <v>30</v>
      </c>
      <c r="D246" s="498">
        <v>34500</v>
      </c>
      <c r="E246" s="499">
        <v>21020</v>
      </c>
      <c r="F246" s="498">
        <f t="shared" si="10"/>
        <v>35514</v>
      </c>
      <c r="G246" s="581">
        <f t="shared" si="9"/>
        <v>25943</v>
      </c>
      <c r="H246" s="499">
        <v>232</v>
      </c>
    </row>
    <row r="247" spans="1:8" x14ac:dyDescent="0.2">
      <c r="A247" s="495">
        <v>256</v>
      </c>
      <c r="B247" s="496">
        <f t="shared" si="11"/>
        <v>23.63</v>
      </c>
      <c r="C247" s="505">
        <v>30</v>
      </c>
      <c r="D247" s="498">
        <v>34500</v>
      </c>
      <c r="E247" s="499">
        <v>21020</v>
      </c>
      <c r="F247" s="498">
        <f t="shared" si="10"/>
        <v>35494</v>
      </c>
      <c r="G247" s="581">
        <f t="shared" si="9"/>
        <v>25928</v>
      </c>
      <c r="H247" s="499">
        <v>232</v>
      </c>
    </row>
    <row r="248" spans="1:8" x14ac:dyDescent="0.2">
      <c r="A248" s="495">
        <v>257</v>
      </c>
      <c r="B248" s="496">
        <f t="shared" si="11"/>
        <v>23.65</v>
      </c>
      <c r="C248" s="505">
        <v>30</v>
      </c>
      <c r="D248" s="498">
        <v>34500</v>
      </c>
      <c r="E248" s="499">
        <v>21020</v>
      </c>
      <c r="F248" s="498">
        <f t="shared" si="10"/>
        <v>35474</v>
      </c>
      <c r="G248" s="581">
        <f t="shared" si="9"/>
        <v>25913</v>
      </c>
      <c r="H248" s="499">
        <v>232</v>
      </c>
    </row>
    <row r="249" spans="1:8" x14ac:dyDescent="0.2">
      <c r="A249" s="495">
        <v>258</v>
      </c>
      <c r="B249" s="496">
        <f t="shared" si="11"/>
        <v>23.66</v>
      </c>
      <c r="C249" s="505">
        <v>30</v>
      </c>
      <c r="D249" s="498">
        <v>34500</v>
      </c>
      <c r="E249" s="499">
        <v>21020</v>
      </c>
      <c r="F249" s="498">
        <f t="shared" si="10"/>
        <v>35464</v>
      </c>
      <c r="G249" s="581">
        <f t="shared" si="9"/>
        <v>25906</v>
      </c>
      <c r="H249" s="499">
        <v>232</v>
      </c>
    </row>
    <row r="250" spans="1:8" x14ac:dyDescent="0.2">
      <c r="A250" s="495">
        <v>259</v>
      </c>
      <c r="B250" s="496">
        <f t="shared" si="11"/>
        <v>23.68</v>
      </c>
      <c r="C250" s="505">
        <v>30</v>
      </c>
      <c r="D250" s="498">
        <v>34500</v>
      </c>
      <c r="E250" s="499">
        <v>21020</v>
      </c>
      <c r="F250" s="498">
        <f t="shared" si="10"/>
        <v>35444</v>
      </c>
      <c r="G250" s="581">
        <f t="shared" si="9"/>
        <v>25891</v>
      </c>
      <c r="H250" s="499">
        <v>232</v>
      </c>
    </row>
    <row r="251" spans="1:8" x14ac:dyDescent="0.2">
      <c r="A251" s="495">
        <v>260</v>
      </c>
      <c r="B251" s="496">
        <f t="shared" si="11"/>
        <v>23.7</v>
      </c>
      <c r="C251" s="505">
        <v>30</v>
      </c>
      <c r="D251" s="498">
        <v>34500</v>
      </c>
      <c r="E251" s="499">
        <v>21020</v>
      </c>
      <c r="F251" s="498">
        <f t="shared" si="10"/>
        <v>35424</v>
      </c>
      <c r="G251" s="581">
        <f t="shared" si="9"/>
        <v>25876</v>
      </c>
      <c r="H251" s="499">
        <v>232</v>
      </c>
    </row>
    <row r="252" spans="1:8" x14ac:dyDescent="0.2">
      <c r="A252" s="495">
        <v>261</v>
      </c>
      <c r="B252" s="496">
        <f t="shared" si="11"/>
        <v>23.72</v>
      </c>
      <c r="C252" s="505">
        <v>30</v>
      </c>
      <c r="D252" s="498">
        <v>34500</v>
      </c>
      <c r="E252" s="499">
        <v>21020</v>
      </c>
      <c r="F252" s="498">
        <f t="shared" si="10"/>
        <v>35404</v>
      </c>
      <c r="G252" s="581">
        <f t="shared" si="9"/>
        <v>25862</v>
      </c>
      <c r="H252" s="499">
        <v>232</v>
      </c>
    </row>
    <row r="253" spans="1:8" x14ac:dyDescent="0.2">
      <c r="A253" s="495">
        <v>262</v>
      </c>
      <c r="B253" s="496">
        <f t="shared" si="11"/>
        <v>23.74</v>
      </c>
      <c r="C253" s="505">
        <v>30</v>
      </c>
      <c r="D253" s="498">
        <v>34500</v>
      </c>
      <c r="E253" s="499">
        <v>21020</v>
      </c>
      <c r="F253" s="498">
        <f t="shared" si="10"/>
        <v>35384</v>
      </c>
      <c r="G253" s="581">
        <f t="shared" si="9"/>
        <v>25847</v>
      </c>
      <c r="H253" s="499">
        <v>232</v>
      </c>
    </row>
    <row r="254" spans="1:8" x14ac:dyDescent="0.2">
      <c r="A254" s="495">
        <v>263</v>
      </c>
      <c r="B254" s="496">
        <f t="shared" si="11"/>
        <v>23.76</v>
      </c>
      <c r="C254" s="505">
        <v>30</v>
      </c>
      <c r="D254" s="498">
        <v>34500</v>
      </c>
      <c r="E254" s="499">
        <v>21020</v>
      </c>
      <c r="F254" s="498">
        <f t="shared" si="10"/>
        <v>35364</v>
      </c>
      <c r="G254" s="581">
        <f t="shared" si="9"/>
        <v>25832</v>
      </c>
      <c r="H254" s="499">
        <v>232</v>
      </c>
    </row>
    <row r="255" spans="1:8" x14ac:dyDescent="0.2">
      <c r="A255" s="495">
        <v>264</v>
      </c>
      <c r="B255" s="496">
        <f t="shared" si="11"/>
        <v>23.77</v>
      </c>
      <c r="C255" s="505">
        <v>30</v>
      </c>
      <c r="D255" s="498">
        <v>34500</v>
      </c>
      <c r="E255" s="499">
        <v>21020</v>
      </c>
      <c r="F255" s="498">
        <f t="shared" si="10"/>
        <v>35354</v>
      </c>
      <c r="G255" s="581">
        <f t="shared" si="9"/>
        <v>25825</v>
      </c>
      <c r="H255" s="499">
        <v>232</v>
      </c>
    </row>
    <row r="256" spans="1:8" x14ac:dyDescent="0.2">
      <c r="A256" s="495">
        <v>265</v>
      </c>
      <c r="B256" s="496">
        <f t="shared" si="11"/>
        <v>23.79</v>
      </c>
      <c r="C256" s="505">
        <v>30</v>
      </c>
      <c r="D256" s="498">
        <v>34500</v>
      </c>
      <c r="E256" s="499">
        <v>21020</v>
      </c>
      <c r="F256" s="498">
        <f t="shared" si="10"/>
        <v>35334</v>
      </c>
      <c r="G256" s="581">
        <f t="shared" si="9"/>
        <v>25810</v>
      </c>
      <c r="H256" s="499">
        <v>232</v>
      </c>
    </row>
    <row r="257" spans="1:8" x14ac:dyDescent="0.2">
      <c r="A257" s="495">
        <v>266</v>
      </c>
      <c r="B257" s="496">
        <f t="shared" si="11"/>
        <v>23.81</v>
      </c>
      <c r="C257" s="505">
        <v>30</v>
      </c>
      <c r="D257" s="498">
        <v>34500</v>
      </c>
      <c r="E257" s="499">
        <v>21020</v>
      </c>
      <c r="F257" s="498">
        <f t="shared" si="10"/>
        <v>35314</v>
      </c>
      <c r="G257" s="581">
        <f t="shared" si="9"/>
        <v>25796</v>
      </c>
      <c r="H257" s="499">
        <v>232</v>
      </c>
    </row>
    <row r="258" spans="1:8" x14ac:dyDescent="0.2">
      <c r="A258" s="495">
        <v>267</v>
      </c>
      <c r="B258" s="496">
        <f t="shared" si="11"/>
        <v>23.83</v>
      </c>
      <c r="C258" s="505">
        <v>30</v>
      </c>
      <c r="D258" s="498">
        <v>34500</v>
      </c>
      <c r="E258" s="499">
        <v>21020</v>
      </c>
      <c r="F258" s="498">
        <f t="shared" si="10"/>
        <v>35294</v>
      </c>
      <c r="G258" s="581">
        <f t="shared" si="9"/>
        <v>25781</v>
      </c>
      <c r="H258" s="499">
        <v>232</v>
      </c>
    </row>
    <row r="259" spans="1:8" x14ac:dyDescent="0.2">
      <c r="A259" s="495">
        <v>268</v>
      </c>
      <c r="B259" s="496">
        <f t="shared" si="11"/>
        <v>23.85</v>
      </c>
      <c r="C259" s="505">
        <v>30</v>
      </c>
      <c r="D259" s="498">
        <v>34500</v>
      </c>
      <c r="E259" s="499">
        <v>21020</v>
      </c>
      <c r="F259" s="498">
        <f t="shared" si="10"/>
        <v>35274</v>
      </c>
      <c r="G259" s="581">
        <f t="shared" si="9"/>
        <v>25766</v>
      </c>
      <c r="H259" s="499">
        <v>232</v>
      </c>
    </row>
    <row r="260" spans="1:8" x14ac:dyDescent="0.2">
      <c r="A260" s="495">
        <v>269</v>
      </c>
      <c r="B260" s="496">
        <f t="shared" si="11"/>
        <v>23.86</v>
      </c>
      <c r="C260" s="505">
        <v>30</v>
      </c>
      <c r="D260" s="498">
        <v>34500</v>
      </c>
      <c r="E260" s="499">
        <v>21020</v>
      </c>
      <c r="F260" s="498">
        <f t="shared" si="10"/>
        <v>35265</v>
      </c>
      <c r="G260" s="581">
        <f t="shared" si="9"/>
        <v>25759</v>
      </c>
      <c r="H260" s="499">
        <v>232</v>
      </c>
    </row>
    <row r="261" spans="1:8" x14ac:dyDescent="0.2">
      <c r="A261" s="495">
        <v>270</v>
      </c>
      <c r="B261" s="496">
        <f t="shared" si="11"/>
        <v>23.88</v>
      </c>
      <c r="C261" s="505">
        <v>30</v>
      </c>
      <c r="D261" s="498">
        <v>34500</v>
      </c>
      <c r="E261" s="499">
        <v>21020</v>
      </c>
      <c r="F261" s="498">
        <f t="shared" si="10"/>
        <v>35245</v>
      </c>
      <c r="G261" s="581">
        <f t="shared" si="9"/>
        <v>25745</v>
      </c>
      <c r="H261" s="499">
        <v>232</v>
      </c>
    </row>
    <row r="262" spans="1:8" x14ac:dyDescent="0.2">
      <c r="A262" s="495">
        <v>271</v>
      </c>
      <c r="B262" s="496">
        <f t="shared" si="11"/>
        <v>23.9</v>
      </c>
      <c r="C262" s="505">
        <v>30</v>
      </c>
      <c r="D262" s="498">
        <v>34500</v>
      </c>
      <c r="E262" s="499">
        <v>21020</v>
      </c>
      <c r="F262" s="498">
        <f t="shared" si="10"/>
        <v>35225</v>
      </c>
      <c r="G262" s="581">
        <f t="shared" si="9"/>
        <v>25730</v>
      </c>
      <c r="H262" s="499">
        <v>232</v>
      </c>
    </row>
    <row r="263" spans="1:8" x14ac:dyDescent="0.2">
      <c r="A263" s="495">
        <v>272</v>
      </c>
      <c r="B263" s="496">
        <f t="shared" si="11"/>
        <v>23.92</v>
      </c>
      <c r="C263" s="505">
        <v>30</v>
      </c>
      <c r="D263" s="498">
        <v>34500</v>
      </c>
      <c r="E263" s="499">
        <v>21020</v>
      </c>
      <c r="F263" s="498">
        <f t="shared" si="10"/>
        <v>35205</v>
      </c>
      <c r="G263" s="581">
        <f t="shared" si="9"/>
        <v>25716</v>
      </c>
      <c r="H263" s="499">
        <v>232</v>
      </c>
    </row>
    <row r="264" spans="1:8" x14ac:dyDescent="0.2">
      <c r="A264" s="495">
        <v>273</v>
      </c>
      <c r="B264" s="496">
        <f t="shared" si="11"/>
        <v>23.93</v>
      </c>
      <c r="C264" s="505">
        <v>30</v>
      </c>
      <c r="D264" s="498">
        <v>34500</v>
      </c>
      <c r="E264" s="499">
        <v>21020</v>
      </c>
      <c r="F264" s="498">
        <f t="shared" si="10"/>
        <v>35196</v>
      </c>
      <c r="G264" s="581">
        <f t="shared" si="9"/>
        <v>25708</v>
      </c>
      <c r="H264" s="499">
        <v>232</v>
      </c>
    </row>
    <row r="265" spans="1:8" x14ac:dyDescent="0.2">
      <c r="A265" s="495">
        <v>274</v>
      </c>
      <c r="B265" s="496">
        <f t="shared" si="11"/>
        <v>23.95</v>
      </c>
      <c r="C265" s="505">
        <v>30</v>
      </c>
      <c r="D265" s="498">
        <v>34500</v>
      </c>
      <c r="E265" s="499">
        <v>21020</v>
      </c>
      <c r="F265" s="498">
        <f t="shared" si="10"/>
        <v>35176</v>
      </c>
      <c r="G265" s="581">
        <f t="shared" si="9"/>
        <v>25694</v>
      </c>
      <c r="H265" s="499">
        <v>232</v>
      </c>
    </row>
    <row r="266" spans="1:8" x14ac:dyDescent="0.2">
      <c r="A266" s="495">
        <v>275</v>
      </c>
      <c r="B266" s="496">
        <f t="shared" si="11"/>
        <v>23.97</v>
      </c>
      <c r="C266" s="505">
        <v>30</v>
      </c>
      <c r="D266" s="498">
        <v>34500</v>
      </c>
      <c r="E266" s="499">
        <v>21020</v>
      </c>
      <c r="F266" s="498">
        <f t="shared" si="10"/>
        <v>35156</v>
      </c>
      <c r="G266" s="581">
        <f t="shared" si="9"/>
        <v>25680</v>
      </c>
      <c r="H266" s="499">
        <v>232</v>
      </c>
    </row>
    <row r="267" spans="1:8" x14ac:dyDescent="0.2">
      <c r="A267" s="495">
        <v>276</v>
      </c>
      <c r="B267" s="496">
        <v>24</v>
      </c>
      <c r="C267" s="505">
        <v>30</v>
      </c>
      <c r="D267" s="498">
        <v>34500</v>
      </c>
      <c r="E267" s="499">
        <v>21020</v>
      </c>
      <c r="F267" s="498">
        <f t="shared" si="10"/>
        <v>35127</v>
      </c>
      <c r="G267" s="581">
        <f t="shared" si="9"/>
        <v>25658</v>
      </c>
      <c r="H267" s="499">
        <v>232</v>
      </c>
    </row>
    <row r="268" spans="1:8" x14ac:dyDescent="0.2">
      <c r="A268" s="495">
        <v>277</v>
      </c>
      <c r="B268" s="496">
        <v>24</v>
      </c>
      <c r="C268" s="505">
        <v>30</v>
      </c>
      <c r="D268" s="498">
        <v>34500</v>
      </c>
      <c r="E268" s="499">
        <v>21020</v>
      </c>
      <c r="F268" s="498">
        <f t="shared" si="10"/>
        <v>35127</v>
      </c>
      <c r="G268" s="581">
        <f t="shared" si="9"/>
        <v>25658</v>
      </c>
      <c r="H268" s="499">
        <v>232</v>
      </c>
    </row>
    <row r="269" spans="1:8" x14ac:dyDescent="0.2">
      <c r="A269" s="495">
        <v>278</v>
      </c>
      <c r="B269" s="496">
        <v>24</v>
      </c>
      <c r="C269" s="505">
        <v>30</v>
      </c>
      <c r="D269" s="498">
        <v>34500</v>
      </c>
      <c r="E269" s="499">
        <v>21020</v>
      </c>
      <c r="F269" s="498">
        <f t="shared" si="10"/>
        <v>35127</v>
      </c>
      <c r="G269" s="581">
        <f t="shared" ref="G269:G312" si="12">ROUND(12*(1/B269*D269+1/C269*E269),0)</f>
        <v>25658</v>
      </c>
      <c r="H269" s="499">
        <v>232</v>
      </c>
    </row>
    <row r="270" spans="1:8" x14ac:dyDescent="0.2">
      <c r="A270" s="495">
        <v>279</v>
      </c>
      <c r="B270" s="496">
        <v>24</v>
      </c>
      <c r="C270" s="505">
        <v>30</v>
      </c>
      <c r="D270" s="498">
        <v>34500</v>
      </c>
      <c r="E270" s="499">
        <v>21020</v>
      </c>
      <c r="F270" s="498">
        <f t="shared" ref="F270:F312" si="13">ROUND(12*1.36*(1/B270*D270+1/C270*E270)+H270,0)</f>
        <v>35127</v>
      </c>
      <c r="G270" s="581">
        <f t="shared" si="12"/>
        <v>25658</v>
      </c>
      <c r="H270" s="499">
        <v>232</v>
      </c>
    </row>
    <row r="271" spans="1:8" x14ac:dyDescent="0.2">
      <c r="A271" s="495">
        <v>280</v>
      </c>
      <c r="B271" s="496">
        <v>24</v>
      </c>
      <c r="C271" s="505">
        <v>30</v>
      </c>
      <c r="D271" s="498">
        <v>34500</v>
      </c>
      <c r="E271" s="499">
        <v>21020</v>
      </c>
      <c r="F271" s="498">
        <f t="shared" si="13"/>
        <v>35127</v>
      </c>
      <c r="G271" s="581">
        <f t="shared" si="12"/>
        <v>25658</v>
      </c>
      <c r="H271" s="499">
        <v>232</v>
      </c>
    </row>
    <row r="272" spans="1:8" x14ac:dyDescent="0.2">
      <c r="A272" s="495">
        <v>281</v>
      </c>
      <c r="B272" s="496">
        <v>24</v>
      </c>
      <c r="C272" s="505">
        <v>30</v>
      </c>
      <c r="D272" s="498">
        <v>34500</v>
      </c>
      <c r="E272" s="499">
        <v>21020</v>
      </c>
      <c r="F272" s="498">
        <f t="shared" si="13"/>
        <v>35127</v>
      </c>
      <c r="G272" s="581">
        <f t="shared" si="12"/>
        <v>25658</v>
      </c>
      <c r="H272" s="499">
        <v>232</v>
      </c>
    </row>
    <row r="273" spans="1:8" x14ac:dyDescent="0.2">
      <c r="A273" s="495">
        <v>282</v>
      </c>
      <c r="B273" s="496">
        <v>24</v>
      </c>
      <c r="C273" s="505">
        <v>30</v>
      </c>
      <c r="D273" s="498">
        <v>34500</v>
      </c>
      <c r="E273" s="499">
        <v>21020</v>
      </c>
      <c r="F273" s="498">
        <f t="shared" si="13"/>
        <v>35127</v>
      </c>
      <c r="G273" s="581">
        <f t="shared" si="12"/>
        <v>25658</v>
      </c>
      <c r="H273" s="499">
        <v>232</v>
      </c>
    </row>
    <row r="274" spans="1:8" x14ac:dyDescent="0.2">
      <c r="A274" s="495">
        <v>283</v>
      </c>
      <c r="B274" s="496">
        <v>24</v>
      </c>
      <c r="C274" s="505">
        <v>30</v>
      </c>
      <c r="D274" s="498">
        <v>34500</v>
      </c>
      <c r="E274" s="499">
        <v>21020</v>
      </c>
      <c r="F274" s="498">
        <f t="shared" si="13"/>
        <v>35127</v>
      </c>
      <c r="G274" s="581">
        <f t="shared" si="12"/>
        <v>25658</v>
      </c>
      <c r="H274" s="499">
        <v>232</v>
      </c>
    </row>
    <row r="275" spans="1:8" x14ac:dyDescent="0.2">
      <c r="A275" s="495">
        <v>284</v>
      </c>
      <c r="B275" s="496">
        <v>24</v>
      </c>
      <c r="C275" s="505">
        <v>30</v>
      </c>
      <c r="D275" s="498">
        <v>34500</v>
      </c>
      <c r="E275" s="499">
        <v>21020</v>
      </c>
      <c r="F275" s="498">
        <f t="shared" si="13"/>
        <v>35127</v>
      </c>
      <c r="G275" s="581">
        <f t="shared" si="12"/>
        <v>25658</v>
      </c>
      <c r="H275" s="499">
        <v>232</v>
      </c>
    </row>
    <row r="276" spans="1:8" x14ac:dyDescent="0.2">
      <c r="A276" s="495">
        <v>285</v>
      </c>
      <c r="B276" s="496">
        <v>24</v>
      </c>
      <c r="C276" s="505">
        <v>30</v>
      </c>
      <c r="D276" s="498">
        <v>34500</v>
      </c>
      <c r="E276" s="499">
        <v>21020</v>
      </c>
      <c r="F276" s="498">
        <f t="shared" si="13"/>
        <v>35127</v>
      </c>
      <c r="G276" s="581">
        <f t="shared" si="12"/>
        <v>25658</v>
      </c>
      <c r="H276" s="499">
        <v>232</v>
      </c>
    </row>
    <row r="277" spans="1:8" x14ac:dyDescent="0.2">
      <c r="A277" s="495">
        <v>286</v>
      </c>
      <c r="B277" s="496">
        <v>24</v>
      </c>
      <c r="C277" s="505">
        <v>30</v>
      </c>
      <c r="D277" s="498">
        <v>34500</v>
      </c>
      <c r="E277" s="499">
        <v>21020</v>
      </c>
      <c r="F277" s="498">
        <f t="shared" si="13"/>
        <v>35127</v>
      </c>
      <c r="G277" s="581">
        <f t="shared" si="12"/>
        <v>25658</v>
      </c>
      <c r="H277" s="499">
        <v>232</v>
      </c>
    </row>
    <row r="278" spans="1:8" x14ac:dyDescent="0.2">
      <c r="A278" s="495">
        <v>287</v>
      </c>
      <c r="B278" s="496">
        <v>24</v>
      </c>
      <c r="C278" s="505">
        <v>30</v>
      </c>
      <c r="D278" s="498">
        <v>34500</v>
      </c>
      <c r="E278" s="499">
        <v>21020</v>
      </c>
      <c r="F278" s="498">
        <f t="shared" si="13"/>
        <v>35127</v>
      </c>
      <c r="G278" s="581">
        <f t="shared" si="12"/>
        <v>25658</v>
      </c>
      <c r="H278" s="499">
        <v>232</v>
      </c>
    </row>
    <row r="279" spans="1:8" x14ac:dyDescent="0.2">
      <c r="A279" s="495">
        <v>288</v>
      </c>
      <c r="B279" s="496">
        <v>24</v>
      </c>
      <c r="C279" s="505">
        <v>30</v>
      </c>
      <c r="D279" s="498">
        <v>34500</v>
      </c>
      <c r="E279" s="499">
        <v>21020</v>
      </c>
      <c r="F279" s="498">
        <f t="shared" si="13"/>
        <v>35127</v>
      </c>
      <c r="G279" s="581">
        <f t="shared" si="12"/>
        <v>25658</v>
      </c>
      <c r="H279" s="499">
        <v>232</v>
      </c>
    </row>
    <row r="280" spans="1:8" x14ac:dyDescent="0.2">
      <c r="A280" s="495">
        <v>289</v>
      </c>
      <c r="B280" s="496">
        <v>24</v>
      </c>
      <c r="C280" s="505">
        <v>30</v>
      </c>
      <c r="D280" s="498">
        <v>34500</v>
      </c>
      <c r="E280" s="499">
        <v>21020</v>
      </c>
      <c r="F280" s="498">
        <f t="shared" si="13"/>
        <v>35127</v>
      </c>
      <c r="G280" s="581">
        <f t="shared" si="12"/>
        <v>25658</v>
      </c>
      <c r="H280" s="499">
        <v>232</v>
      </c>
    </row>
    <row r="281" spans="1:8" x14ac:dyDescent="0.2">
      <c r="A281" s="495">
        <v>290</v>
      </c>
      <c r="B281" s="496">
        <v>24</v>
      </c>
      <c r="C281" s="505">
        <v>30</v>
      </c>
      <c r="D281" s="498">
        <v>34500</v>
      </c>
      <c r="E281" s="499">
        <v>21020</v>
      </c>
      <c r="F281" s="498">
        <f t="shared" si="13"/>
        <v>35127</v>
      </c>
      <c r="G281" s="581">
        <f t="shared" si="12"/>
        <v>25658</v>
      </c>
      <c r="H281" s="499">
        <v>232</v>
      </c>
    </row>
    <row r="282" spans="1:8" x14ac:dyDescent="0.2">
      <c r="A282" s="495">
        <v>291</v>
      </c>
      <c r="B282" s="496">
        <v>24</v>
      </c>
      <c r="C282" s="505">
        <v>30</v>
      </c>
      <c r="D282" s="498">
        <v>34500</v>
      </c>
      <c r="E282" s="499">
        <v>21020</v>
      </c>
      <c r="F282" s="498">
        <f t="shared" si="13"/>
        <v>35127</v>
      </c>
      <c r="G282" s="581">
        <f t="shared" si="12"/>
        <v>25658</v>
      </c>
      <c r="H282" s="499">
        <v>232</v>
      </c>
    </row>
    <row r="283" spans="1:8" x14ac:dyDescent="0.2">
      <c r="A283" s="495">
        <v>292</v>
      </c>
      <c r="B283" s="496">
        <v>24</v>
      </c>
      <c r="C283" s="505">
        <v>30</v>
      </c>
      <c r="D283" s="498">
        <v>34500</v>
      </c>
      <c r="E283" s="499">
        <v>21020</v>
      </c>
      <c r="F283" s="498">
        <f t="shared" si="13"/>
        <v>35127</v>
      </c>
      <c r="G283" s="581">
        <f t="shared" si="12"/>
        <v>25658</v>
      </c>
      <c r="H283" s="499">
        <v>232</v>
      </c>
    </row>
    <row r="284" spans="1:8" x14ac:dyDescent="0.2">
      <c r="A284" s="495">
        <v>293</v>
      </c>
      <c r="B284" s="496">
        <v>24</v>
      </c>
      <c r="C284" s="505">
        <v>30</v>
      </c>
      <c r="D284" s="498">
        <v>34500</v>
      </c>
      <c r="E284" s="499">
        <v>21020</v>
      </c>
      <c r="F284" s="498">
        <f t="shared" si="13"/>
        <v>35127</v>
      </c>
      <c r="G284" s="581">
        <f t="shared" si="12"/>
        <v>25658</v>
      </c>
      <c r="H284" s="499">
        <v>232</v>
      </c>
    </row>
    <row r="285" spans="1:8" x14ac:dyDescent="0.2">
      <c r="A285" s="495">
        <v>294</v>
      </c>
      <c r="B285" s="496">
        <v>24</v>
      </c>
      <c r="C285" s="505">
        <v>30</v>
      </c>
      <c r="D285" s="498">
        <v>34500</v>
      </c>
      <c r="E285" s="499">
        <v>21020</v>
      </c>
      <c r="F285" s="498">
        <f t="shared" si="13"/>
        <v>35127</v>
      </c>
      <c r="G285" s="581">
        <f t="shared" si="12"/>
        <v>25658</v>
      </c>
      <c r="H285" s="499">
        <v>232</v>
      </c>
    </row>
    <row r="286" spans="1:8" x14ac:dyDescent="0.2">
      <c r="A286" s="495">
        <v>295</v>
      </c>
      <c r="B286" s="496">
        <v>24</v>
      </c>
      <c r="C286" s="505">
        <v>30</v>
      </c>
      <c r="D286" s="498">
        <v>34500</v>
      </c>
      <c r="E286" s="499">
        <v>21020</v>
      </c>
      <c r="F286" s="498">
        <f t="shared" si="13"/>
        <v>35127</v>
      </c>
      <c r="G286" s="581">
        <f t="shared" si="12"/>
        <v>25658</v>
      </c>
      <c r="H286" s="499">
        <v>232</v>
      </c>
    </row>
    <row r="287" spans="1:8" x14ac:dyDescent="0.2">
      <c r="A287" s="495">
        <v>296</v>
      </c>
      <c r="B287" s="496">
        <v>24</v>
      </c>
      <c r="C287" s="505">
        <v>30</v>
      </c>
      <c r="D287" s="498">
        <v>34500</v>
      </c>
      <c r="E287" s="499">
        <v>21020</v>
      </c>
      <c r="F287" s="498">
        <f t="shared" si="13"/>
        <v>35127</v>
      </c>
      <c r="G287" s="581">
        <f t="shared" si="12"/>
        <v>25658</v>
      </c>
      <c r="H287" s="499">
        <v>232</v>
      </c>
    </row>
    <row r="288" spans="1:8" x14ac:dyDescent="0.2">
      <c r="A288" s="495">
        <v>297</v>
      </c>
      <c r="B288" s="496">
        <v>24</v>
      </c>
      <c r="C288" s="505">
        <v>30</v>
      </c>
      <c r="D288" s="498">
        <v>34500</v>
      </c>
      <c r="E288" s="499">
        <v>21020</v>
      </c>
      <c r="F288" s="498">
        <f t="shared" si="13"/>
        <v>35127</v>
      </c>
      <c r="G288" s="581">
        <f t="shared" si="12"/>
        <v>25658</v>
      </c>
      <c r="H288" s="499">
        <v>232</v>
      </c>
    </row>
    <row r="289" spans="1:8" x14ac:dyDescent="0.2">
      <c r="A289" s="495">
        <v>298</v>
      </c>
      <c r="B289" s="496">
        <v>24</v>
      </c>
      <c r="C289" s="505">
        <v>30</v>
      </c>
      <c r="D289" s="498">
        <v>34500</v>
      </c>
      <c r="E289" s="499">
        <v>21020</v>
      </c>
      <c r="F289" s="498">
        <f t="shared" si="13"/>
        <v>35127</v>
      </c>
      <c r="G289" s="581">
        <f t="shared" si="12"/>
        <v>25658</v>
      </c>
      <c r="H289" s="499">
        <v>232</v>
      </c>
    </row>
    <row r="290" spans="1:8" x14ac:dyDescent="0.2">
      <c r="A290" s="495">
        <v>299</v>
      </c>
      <c r="B290" s="496">
        <v>24</v>
      </c>
      <c r="C290" s="505">
        <v>30</v>
      </c>
      <c r="D290" s="498">
        <v>34500</v>
      </c>
      <c r="E290" s="499">
        <v>21020</v>
      </c>
      <c r="F290" s="498">
        <f t="shared" si="13"/>
        <v>35127</v>
      </c>
      <c r="G290" s="581">
        <f t="shared" si="12"/>
        <v>25658</v>
      </c>
      <c r="H290" s="499">
        <v>232</v>
      </c>
    </row>
    <row r="291" spans="1:8" x14ac:dyDescent="0.2">
      <c r="A291" s="495">
        <v>300</v>
      </c>
      <c r="B291" s="496">
        <v>24</v>
      </c>
      <c r="C291" s="505">
        <v>30</v>
      </c>
      <c r="D291" s="498">
        <v>34500</v>
      </c>
      <c r="E291" s="499">
        <v>21020</v>
      </c>
      <c r="F291" s="498">
        <f t="shared" si="13"/>
        <v>35127</v>
      </c>
      <c r="G291" s="581">
        <f t="shared" si="12"/>
        <v>25658</v>
      </c>
      <c r="H291" s="499">
        <v>232</v>
      </c>
    </row>
    <row r="292" spans="1:8" x14ac:dyDescent="0.2">
      <c r="A292" s="495">
        <v>301</v>
      </c>
      <c r="B292" s="496">
        <v>24</v>
      </c>
      <c r="C292" s="505">
        <v>30</v>
      </c>
      <c r="D292" s="498">
        <v>34500</v>
      </c>
      <c r="E292" s="499">
        <v>21020</v>
      </c>
      <c r="F292" s="498">
        <f t="shared" si="13"/>
        <v>35127</v>
      </c>
      <c r="G292" s="581">
        <f t="shared" si="12"/>
        <v>25658</v>
      </c>
      <c r="H292" s="499">
        <v>232</v>
      </c>
    </row>
    <row r="293" spans="1:8" x14ac:dyDescent="0.2">
      <c r="A293" s="495">
        <v>302</v>
      </c>
      <c r="B293" s="496">
        <v>24</v>
      </c>
      <c r="C293" s="505">
        <v>30</v>
      </c>
      <c r="D293" s="498">
        <v>34500</v>
      </c>
      <c r="E293" s="499">
        <v>21020</v>
      </c>
      <c r="F293" s="498">
        <f t="shared" si="13"/>
        <v>35127</v>
      </c>
      <c r="G293" s="581">
        <f t="shared" si="12"/>
        <v>25658</v>
      </c>
      <c r="H293" s="499">
        <v>232</v>
      </c>
    </row>
    <row r="294" spans="1:8" x14ac:dyDescent="0.2">
      <c r="A294" s="495">
        <v>303</v>
      </c>
      <c r="B294" s="496">
        <v>24</v>
      </c>
      <c r="C294" s="505">
        <v>30</v>
      </c>
      <c r="D294" s="498">
        <v>34500</v>
      </c>
      <c r="E294" s="499">
        <v>21020</v>
      </c>
      <c r="F294" s="498">
        <f t="shared" si="13"/>
        <v>35127</v>
      </c>
      <c r="G294" s="581">
        <f t="shared" si="12"/>
        <v>25658</v>
      </c>
      <c r="H294" s="499">
        <v>232</v>
      </c>
    </row>
    <row r="295" spans="1:8" x14ac:dyDescent="0.2">
      <c r="A295" s="495">
        <v>304</v>
      </c>
      <c r="B295" s="496">
        <v>24</v>
      </c>
      <c r="C295" s="505">
        <v>30</v>
      </c>
      <c r="D295" s="498">
        <v>34500</v>
      </c>
      <c r="E295" s="499">
        <v>21020</v>
      </c>
      <c r="F295" s="498">
        <f t="shared" si="13"/>
        <v>35127</v>
      </c>
      <c r="G295" s="581">
        <f t="shared" si="12"/>
        <v>25658</v>
      </c>
      <c r="H295" s="499">
        <v>232</v>
      </c>
    </row>
    <row r="296" spans="1:8" x14ac:dyDescent="0.2">
      <c r="A296" s="495">
        <v>305</v>
      </c>
      <c r="B296" s="496">
        <v>24</v>
      </c>
      <c r="C296" s="505">
        <v>30</v>
      </c>
      <c r="D296" s="498">
        <v>34500</v>
      </c>
      <c r="E296" s="499">
        <v>21020</v>
      </c>
      <c r="F296" s="498">
        <f t="shared" si="13"/>
        <v>35127</v>
      </c>
      <c r="G296" s="581">
        <f t="shared" si="12"/>
        <v>25658</v>
      </c>
      <c r="H296" s="499">
        <v>232</v>
      </c>
    </row>
    <row r="297" spans="1:8" x14ac:dyDescent="0.2">
      <c r="A297" s="495">
        <v>306</v>
      </c>
      <c r="B297" s="496">
        <v>24</v>
      </c>
      <c r="C297" s="505">
        <v>30</v>
      </c>
      <c r="D297" s="498">
        <v>34500</v>
      </c>
      <c r="E297" s="499">
        <v>21020</v>
      </c>
      <c r="F297" s="498">
        <f t="shared" si="13"/>
        <v>35127</v>
      </c>
      <c r="G297" s="581">
        <f t="shared" si="12"/>
        <v>25658</v>
      </c>
      <c r="H297" s="499">
        <v>232</v>
      </c>
    </row>
    <row r="298" spans="1:8" x14ac:dyDescent="0.2">
      <c r="A298" s="495">
        <v>307</v>
      </c>
      <c r="B298" s="496">
        <v>24</v>
      </c>
      <c r="C298" s="505">
        <v>30</v>
      </c>
      <c r="D298" s="498">
        <v>34500</v>
      </c>
      <c r="E298" s="499">
        <v>21020</v>
      </c>
      <c r="F298" s="498">
        <f t="shared" si="13"/>
        <v>35127</v>
      </c>
      <c r="G298" s="581">
        <f t="shared" si="12"/>
        <v>25658</v>
      </c>
      <c r="H298" s="499">
        <v>232</v>
      </c>
    </row>
    <row r="299" spans="1:8" x14ac:dyDescent="0.2">
      <c r="A299" s="495">
        <v>308</v>
      </c>
      <c r="B299" s="496">
        <v>24</v>
      </c>
      <c r="C299" s="505">
        <v>30</v>
      </c>
      <c r="D299" s="498">
        <v>34500</v>
      </c>
      <c r="E299" s="499">
        <v>21020</v>
      </c>
      <c r="F299" s="498">
        <f t="shared" si="13"/>
        <v>35127</v>
      </c>
      <c r="G299" s="581">
        <f t="shared" si="12"/>
        <v>25658</v>
      </c>
      <c r="H299" s="499">
        <v>232</v>
      </c>
    </row>
    <row r="300" spans="1:8" x14ac:dyDescent="0.2">
      <c r="A300" s="495">
        <v>309</v>
      </c>
      <c r="B300" s="496">
        <v>24</v>
      </c>
      <c r="C300" s="505">
        <v>30</v>
      </c>
      <c r="D300" s="498">
        <v>34500</v>
      </c>
      <c r="E300" s="499">
        <v>21020</v>
      </c>
      <c r="F300" s="498">
        <f t="shared" si="13"/>
        <v>35127</v>
      </c>
      <c r="G300" s="581">
        <f t="shared" si="12"/>
        <v>25658</v>
      </c>
      <c r="H300" s="499">
        <v>232</v>
      </c>
    </row>
    <row r="301" spans="1:8" x14ac:dyDescent="0.2">
      <c r="A301" s="495">
        <v>310</v>
      </c>
      <c r="B301" s="496">
        <v>24</v>
      </c>
      <c r="C301" s="505">
        <v>30</v>
      </c>
      <c r="D301" s="498">
        <v>34500</v>
      </c>
      <c r="E301" s="499">
        <v>21020</v>
      </c>
      <c r="F301" s="498">
        <f t="shared" si="13"/>
        <v>35127</v>
      </c>
      <c r="G301" s="581">
        <f t="shared" si="12"/>
        <v>25658</v>
      </c>
      <c r="H301" s="499">
        <v>232</v>
      </c>
    </row>
    <row r="302" spans="1:8" x14ac:dyDescent="0.2">
      <c r="A302" s="495">
        <v>311</v>
      </c>
      <c r="B302" s="496">
        <v>24</v>
      </c>
      <c r="C302" s="505">
        <v>30</v>
      </c>
      <c r="D302" s="498">
        <v>34500</v>
      </c>
      <c r="E302" s="499">
        <v>21020</v>
      </c>
      <c r="F302" s="498">
        <f t="shared" si="13"/>
        <v>35127</v>
      </c>
      <c r="G302" s="581">
        <f t="shared" si="12"/>
        <v>25658</v>
      </c>
      <c r="H302" s="499">
        <v>232</v>
      </c>
    </row>
    <row r="303" spans="1:8" x14ac:dyDescent="0.2">
      <c r="A303" s="495">
        <v>312</v>
      </c>
      <c r="B303" s="496">
        <v>24</v>
      </c>
      <c r="C303" s="505">
        <v>30</v>
      </c>
      <c r="D303" s="498">
        <v>34500</v>
      </c>
      <c r="E303" s="499">
        <v>21020</v>
      </c>
      <c r="F303" s="498">
        <f t="shared" si="13"/>
        <v>35127</v>
      </c>
      <c r="G303" s="581">
        <f t="shared" si="12"/>
        <v>25658</v>
      </c>
      <c r="H303" s="499">
        <v>232</v>
      </c>
    </row>
    <row r="304" spans="1:8" x14ac:dyDescent="0.2">
      <c r="A304" s="495">
        <v>313</v>
      </c>
      <c r="B304" s="496">
        <v>24</v>
      </c>
      <c r="C304" s="505">
        <v>30</v>
      </c>
      <c r="D304" s="498">
        <v>34500</v>
      </c>
      <c r="E304" s="499">
        <v>21020</v>
      </c>
      <c r="F304" s="498">
        <f t="shared" si="13"/>
        <v>35127</v>
      </c>
      <c r="G304" s="581">
        <f t="shared" si="12"/>
        <v>25658</v>
      </c>
      <c r="H304" s="499">
        <v>232</v>
      </c>
    </row>
    <row r="305" spans="1:8" x14ac:dyDescent="0.2">
      <c r="A305" s="495">
        <v>314</v>
      </c>
      <c r="B305" s="496">
        <v>24</v>
      </c>
      <c r="C305" s="505">
        <v>30</v>
      </c>
      <c r="D305" s="498">
        <v>34500</v>
      </c>
      <c r="E305" s="499">
        <v>21020</v>
      </c>
      <c r="F305" s="498">
        <f t="shared" si="13"/>
        <v>35127</v>
      </c>
      <c r="G305" s="581">
        <f t="shared" si="12"/>
        <v>25658</v>
      </c>
      <c r="H305" s="499">
        <v>232</v>
      </c>
    </row>
    <row r="306" spans="1:8" x14ac:dyDescent="0.2">
      <c r="A306" s="495">
        <v>315</v>
      </c>
      <c r="B306" s="496">
        <v>24</v>
      </c>
      <c r="C306" s="505">
        <v>30</v>
      </c>
      <c r="D306" s="498">
        <v>34500</v>
      </c>
      <c r="E306" s="499">
        <v>21020</v>
      </c>
      <c r="F306" s="498">
        <f t="shared" si="13"/>
        <v>35127</v>
      </c>
      <c r="G306" s="581">
        <f t="shared" si="12"/>
        <v>25658</v>
      </c>
      <c r="H306" s="499">
        <v>232</v>
      </c>
    </row>
    <row r="307" spans="1:8" x14ac:dyDescent="0.2">
      <c r="A307" s="495">
        <v>316</v>
      </c>
      <c r="B307" s="496">
        <v>24</v>
      </c>
      <c r="C307" s="505">
        <v>30</v>
      </c>
      <c r="D307" s="498">
        <v>34500</v>
      </c>
      <c r="E307" s="499">
        <v>21020</v>
      </c>
      <c r="F307" s="498">
        <f t="shared" si="13"/>
        <v>35127</v>
      </c>
      <c r="G307" s="581">
        <f t="shared" si="12"/>
        <v>25658</v>
      </c>
      <c r="H307" s="499">
        <v>232</v>
      </c>
    </row>
    <row r="308" spans="1:8" x14ac:dyDescent="0.2">
      <c r="A308" s="495">
        <v>317</v>
      </c>
      <c r="B308" s="496">
        <v>24</v>
      </c>
      <c r="C308" s="505">
        <v>30</v>
      </c>
      <c r="D308" s="498">
        <v>34500</v>
      </c>
      <c r="E308" s="499">
        <v>21020</v>
      </c>
      <c r="F308" s="498">
        <f t="shared" si="13"/>
        <v>35127</v>
      </c>
      <c r="G308" s="581">
        <f t="shared" si="12"/>
        <v>25658</v>
      </c>
      <c r="H308" s="499">
        <v>232</v>
      </c>
    </row>
    <row r="309" spans="1:8" x14ac:dyDescent="0.2">
      <c r="A309" s="495">
        <v>318</v>
      </c>
      <c r="B309" s="496">
        <v>24</v>
      </c>
      <c r="C309" s="505">
        <v>30</v>
      </c>
      <c r="D309" s="498">
        <v>34500</v>
      </c>
      <c r="E309" s="499">
        <v>21020</v>
      </c>
      <c r="F309" s="498">
        <f t="shared" si="13"/>
        <v>35127</v>
      </c>
      <c r="G309" s="581">
        <f t="shared" si="12"/>
        <v>25658</v>
      </c>
      <c r="H309" s="499">
        <v>232</v>
      </c>
    </row>
    <row r="310" spans="1:8" x14ac:dyDescent="0.2">
      <c r="A310" s="495">
        <v>319</v>
      </c>
      <c r="B310" s="496">
        <v>24</v>
      </c>
      <c r="C310" s="505">
        <v>30</v>
      </c>
      <c r="D310" s="498">
        <v>34500</v>
      </c>
      <c r="E310" s="499">
        <v>21020</v>
      </c>
      <c r="F310" s="498">
        <f t="shared" si="13"/>
        <v>35127</v>
      </c>
      <c r="G310" s="581">
        <f t="shared" si="12"/>
        <v>25658</v>
      </c>
      <c r="H310" s="499">
        <v>232</v>
      </c>
    </row>
    <row r="311" spans="1:8" x14ac:dyDescent="0.2">
      <c r="A311" s="495">
        <v>320</v>
      </c>
      <c r="B311" s="496">
        <v>24</v>
      </c>
      <c r="C311" s="505">
        <v>30</v>
      </c>
      <c r="D311" s="498">
        <v>34500</v>
      </c>
      <c r="E311" s="499">
        <v>21020</v>
      </c>
      <c r="F311" s="498">
        <f t="shared" si="13"/>
        <v>35127</v>
      </c>
      <c r="G311" s="581">
        <f t="shared" si="12"/>
        <v>25658</v>
      </c>
      <c r="H311" s="499">
        <v>232</v>
      </c>
    </row>
    <row r="312" spans="1:8" ht="13.5" thickBot="1" x14ac:dyDescent="0.25">
      <c r="A312" s="506">
        <v>321</v>
      </c>
      <c r="B312" s="507">
        <v>24</v>
      </c>
      <c r="C312" s="508">
        <v>30</v>
      </c>
      <c r="D312" s="509">
        <v>34500</v>
      </c>
      <c r="E312" s="510">
        <v>21020</v>
      </c>
      <c r="F312" s="509">
        <f t="shared" si="13"/>
        <v>35127</v>
      </c>
      <c r="G312" s="511">
        <f t="shared" si="12"/>
        <v>25658</v>
      </c>
      <c r="H312" s="510">
        <v>232</v>
      </c>
    </row>
  </sheetData>
  <mergeCells count="2">
    <mergeCell ref="A10:B10"/>
    <mergeCell ref="G11:H11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pane ySplit="10" topLeftCell="A151" activePane="bottomLeft" state="frozenSplit"/>
      <selection pane="bottomLeft" activeCell="Q170" sqref="Q170:Q171"/>
    </sheetView>
  </sheetViews>
  <sheetFormatPr defaultRowHeight="12.75" x14ac:dyDescent="0.2"/>
  <cols>
    <col min="1" max="1" width="11.6640625" style="461" customWidth="1"/>
    <col min="2" max="2" width="11.1640625" style="461" customWidth="1"/>
    <col min="3" max="3" width="12.6640625" style="461" customWidth="1"/>
    <col min="4" max="4" width="15.6640625" style="461" customWidth="1"/>
    <col min="5" max="5" width="15.83203125" style="461" customWidth="1"/>
    <col min="6" max="7" width="15" style="461" customWidth="1"/>
    <col min="8" max="8" width="12.5" style="461" customWidth="1"/>
    <col min="9" max="9" width="18.83203125" style="461" customWidth="1"/>
    <col min="10" max="16384" width="9.33203125" style="461"/>
  </cols>
  <sheetData>
    <row r="1" spans="1:9" x14ac:dyDescent="0.2">
      <c r="H1" s="461" t="s">
        <v>739</v>
      </c>
    </row>
    <row r="2" spans="1:9" ht="4.5" customHeight="1" x14ac:dyDescent="0.2"/>
    <row r="3" spans="1:9" ht="20.25" x14ac:dyDescent="0.3">
      <c r="A3" s="462" t="s">
        <v>642</v>
      </c>
      <c r="C3" s="463"/>
      <c r="D3" s="463"/>
      <c r="E3" s="463"/>
      <c r="F3" s="464"/>
      <c r="G3" s="464"/>
      <c r="H3" s="465"/>
      <c r="I3" s="465"/>
    </row>
    <row r="4" spans="1:9" x14ac:dyDescent="0.2">
      <c r="A4" s="654" t="s">
        <v>148</v>
      </c>
      <c r="B4" s="467"/>
      <c r="C4" s="467"/>
      <c r="D4" s="467"/>
      <c r="E4" s="467"/>
      <c r="F4" s="467"/>
      <c r="G4" s="467"/>
      <c r="I4" s="465"/>
    </row>
    <row r="5" spans="1:9" ht="6.75" customHeight="1" x14ac:dyDescent="0.25">
      <c r="A5" s="466"/>
      <c r="B5" s="467"/>
      <c r="C5" s="467"/>
      <c r="D5" s="467"/>
      <c r="E5" s="467"/>
      <c r="F5" s="467"/>
      <c r="G5" s="467"/>
      <c r="I5" s="465"/>
    </row>
    <row r="6" spans="1:9" ht="15.75" x14ac:dyDescent="0.25">
      <c r="A6" s="468"/>
      <c r="B6" s="469"/>
      <c r="C6" s="470" t="s">
        <v>10</v>
      </c>
      <c r="F6" s="471" t="s">
        <v>11</v>
      </c>
      <c r="G6" s="471"/>
      <c r="I6" s="465"/>
    </row>
    <row r="7" spans="1:9" ht="15.75" x14ac:dyDescent="0.25">
      <c r="A7" s="569"/>
      <c r="B7" s="469"/>
      <c r="C7" s="472" t="s">
        <v>740</v>
      </c>
      <c r="D7" s="570"/>
      <c r="E7" s="655"/>
      <c r="F7" s="472">
        <v>32</v>
      </c>
      <c r="G7" s="472"/>
      <c r="I7" s="465"/>
    </row>
    <row r="8" spans="1:9" ht="6" customHeight="1" thickBot="1" x14ac:dyDescent="0.25">
      <c r="A8" s="683"/>
      <c r="B8" s="683"/>
      <c r="C8" s="474"/>
      <c r="D8" s="571"/>
      <c r="E8" s="475"/>
      <c r="F8" s="475"/>
      <c r="G8" s="475"/>
      <c r="I8" s="465"/>
    </row>
    <row r="9" spans="1:9" ht="15.75" x14ac:dyDescent="0.2">
      <c r="A9" s="476"/>
      <c r="B9" s="477" t="s">
        <v>2</v>
      </c>
      <c r="C9" s="478"/>
      <c r="D9" s="477" t="s">
        <v>3</v>
      </c>
      <c r="E9" s="478"/>
      <c r="F9" s="480" t="s">
        <v>4</v>
      </c>
      <c r="G9" s="572"/>
      <c r="H9" s="478"/>
    </row>
    <row r="10" spans="1:9" ht="45.75" thickBot="1" x14ac:dyDescent="0.25">
      <c r="A10" s="481" t="s">
        <v>639</v>
      </c>
      <c r="B10" s="482" t="s">
        <v>10</v>
      </c>
      <c r="C10" s="483" t="s">
        <v>11</v>
      </c>
      <c r="D10" s="484" t="s">
        <v>12</v>
      </c>
      <c r="E10" s="573" t="s">
        <v>640</v>
      </c>
      <c r="F10" s="484" t="s">
        <v>4</v>
      </c>
      <c r="G10" s="574" t="s">
        <v>15</v>
      </c>
      <c r="H10" s="573" t="s">
        <v>16</v>
      </c>
    </row>
    <row r="11" spans="1:9" x14ac:dyDescent="0.2">
      <c r="A11" s="575">
        <v>1</v>
      </c>
      <c r="B11" s="576">
        <f t="shared" ref="B11:B74" si="0">ROUND((1.1233*LN(A11)+17)*1.11,2)</f>
        <v>18.87</v>
      </c>
      <c r="C11" s="490">
        <v>32</v>
      </c>
      <c r="D11" s="491">
        <v>34500</v>
      </c>
      <c r="E11" s="492">
        <v>21020</v>
      </c>
      <c r="F11" s="491">
        <f>ROUND(12*1.36*(1/B11*D11+1/C11*E11)+H11,0)</f>
        <v>40693</v>
      </c>
      <c r="G11" s="656">
        <f t="shared" ref="G11:G74" si="1">ROUND(12*(1/B11*D11+1/C11*E11),0)</f>
        <v>29822</v>
      </c>
      <c r="H11" s="492">
        <v>135</v>
      </c>
    </row>
    <row r="12" spans="1:9" x14ac:dyDescent="0.2">
      <c r="A12" s="495">
        <v>2</v>
      </c>
      <c r="B12" s="618">
        <f t="shared" si="0"/>
        <v>19.73</v>
      </c>
      <c r="C12" s="619">
        <v>32</v>
      </c>
      <c r="D12" s="498">
        <v>34500</v>
      </c>
      <c r="E12" s="499">
        <v>21020</v>
      </c>
      <c r="F12" s="498">
        <f t="shared" ref="F12:F75" si="2">ROUND(12*1.36*(1/B12*D12+1/C12*E12)+H12,0)</f>
        <v>39392</v>
      </c>
      <c r="G12" s="657">
        <f t="shared" si="1"/>
        <v>28866</v>
      </c>
      <c r="H12" s="499">
        <v>135</v>
      </c>
    </row>
    <row r="13" spans="1:9" x14ac:dyDescent="0.2">
      <c r="A13" s="495">
        <v>3</v>
      </c>
      <c r="B13" s="618">
        <f t="shared" si="0"/>
        <v>20.239999999999998</v>
      </c>
      <c r="C13" s="619">
        <v>32</v>
      </c>
      <c r="D13" s="498">
        <v>34500</v>
      </c>
      <c r="E13" s="499">
        <v>21020</v>
      </c>
      <c r="F13" s="498">
        <f t="shared" si="2"/>
        <v>38673</v>
      </c>
      <c r="G13" s="657">
        <f t="shared" si="1"/>
        <v>28337</v>
      </c>
      <c r="H13" s="499">
        <v>135</v>
      </c>
    </row>
    <row r="14" spans="1:9" x14ac:dyDescent="0.2">
      <c r="A14" s="579">
        <v>4</v>
      </c>
      <c r="B14" s="618">
        <f t="shared" si="0"/>
        <v>20.6</v>
      </c>
      <c r="C14" s="619">
        <v>32</v>
      </c>
      <c r="D14" s="498">
        <v>34500</v>
      </c>
      <c r="E14" s="499">
        <v>21020</v>
      </c>
      <c r="F14" s="498">
        <f t="shared" si="2"/>
        <v>38187</v>
      </c>
      <c r="G14" s="657">
        <f t="shared" si="1"/>
        <v>27980</v>
      </c>
      <c r="H14" s="499">
        <v>135</v>
      </c>
    </row>
    <row r="15" spans="1:9" x14ac:dyDescent="0.2">
      <c r="A15" s="495">
        <v>5</v>
      </c>
      <c r="B15" s="618">
        <f t="shared" si="0"/>
        <v>20.88</v>
      </c>
      <c r="C15" s="619">
        <v>32</v>
      </c>
      <c r="D15" s="498">
        <v>34500</v>
      </c>
      <c r="E15" s="499">
        <v>21020</v>
      </c>
      <c r="F15" s="498">
        <f t="shared" si="2"/>
        <v>37821</v>
      </c>
      <c r="G15" s="657">
        <f t="shared" si="1"/>
        <v>27710</v>
      </c>
      <c r="H15" s="499">
        <v>135</v>
      </c>
    </row>
    <row r="16" spans="1:9" x14ac:dyDescent="0.2">
      <c r="A16" s="495">
        <v>6</v>
      </c>
      <c r="B16" s="618">
        <f t="shared" si="0"/>
        <v>21.1</v>
      </c>
      <c r="C16" s="619">
        <v>32</v>
      </c>
      <c r="D16" s="498">
        <v>34500</v>
      </c>
      <c r="E16" s="499">
        <v>21020</v>
      </c>
      <c r="F16" s="498">
        <f t="shared" si="2"/>
        <v>37540</v>
      </c>
      <c r="G16" s="657">
        <f t="shared" si="1"/>
        <v>27503</v>
      </c>
      <c r="H16" s="499">
        <v>135</v>
      </c>
    </row>
    <row r="17" spans="1:8" x14ac:dyDescent="0.2">
      <c r="A17" s="579">
        <v>7</v>
      </c>
      <c r="B17" s="618">
        <f t="shared" si="0"/>
        <v>21.3</v>
      </c>
      <c r="C17" s="619">
        <v>32</v>
      </c>
      <c r="D17" s="498">
        <v>34500</v>
      </c>
      <c r="E17" s="499">
        <v>21020</v>
      </c>
      <c r="F17" s="498">
        <f t="shared" si="2"/>
        <v>37289</v>
      </c>
      <c r="G17" s="657">
        <f t="shared" si="1"/>
        <v>27319</v>
      </c>
      <c r="H17" s="499">
        <v>135</v>
      </c>
    </row>
    <row r="18" spans="1:8" x14ac:dyDescent="0.2">
      <c r="A18" s="495">
        <v>8</v>
      </c>
      <c r="B18" s="618">
        <f t="shared" si="0"/>
        <v>21.46</v>
      </c>
      <c r="C18" s="619">
        <v>32</v>
      </c>
      <c r="D18" s="498">
        <v>34500</v>
      </c>
      <c r="E18" s="499">
        <v>21020</v>
      </c>
      <c r="F18" s="498">
        <f t="shared" si="2"/>
        <v>37092</v>
      </c>
      <c r="G18" s="657">
        <f t="shared" si="1"/>
        <v>27174</v>
      </c>
      <c r="H18" s="499">
        <v>135</v>
      </c>
    </row>
    <row r="19" spans="1:8" x14ac:dyDescent="0.2">
      <c r="A19" s="495">
        <v>9</v>
      </c>
      <c r="B19" s="618">
        <f t="shared" si="0"/>
        <v>21.61</v>
      </c>
      <c r="C19" s="619">
        <v>32</v>
      </c>
      <c r="D19" s="498">
        <v>34500</v>
      </c>
      <c r="E19" s="499">
        <v>21020</v>
      </c>
      <c r="F19" s="498">
        <f t="shared" si="2"/>
        <v>36910</v>
      </c>
      <c r="G19" s="657">
        <f t="shared" si="1"/>
        <v>27040</v>
      </c>
      <c r="H19" s="499">
        <v>135</v>
      </c>
    </row>
    <row r="20" spans="1:8" x14ac:dyDescent="0.2">
      <c r="A20" s="579">
        <v>10</v>
      </c>
      <c r="B20" s="618">
        <f t="shared" si="0"/>
        <v>21.74</v>
      </c>
      <c r="C20" s="619">
        <v>32</v>
      </c>
      <c r="D20" s="498">
        <v>34500</v>
      </c>
      <c r="E20" s="499">
        <v>21020</v>
      </c>
      <c r="F20" s="498">
        <f t="shared" si="2"/>
        <v>36754</v>
      </c>
      <c r="G20" s="657">
        <f t="shared" si="1"/>
        <v>26926</v>
      </c>
      <c r="H20" s="499">
        <v>135</v>
      </c>
    </row>
    <row r="21" spans="1:8" x14ac:dyDescent="0.2">
      <c r="A21" s="495">
        <v>11</v>
      </c>
      <c r="B21" s="618">
        <f t="shared" si="0"/>
        <v>21.86</v>
      </c>
      <c r="C21" s="619">
        <v>32</v>
      </c>
      <c r="D21" s="498">
        <v>34500</v>
      </c>
      <c r="E21" s="499">
        <v>21020</v>
      </c>
      <c r="F21" s="498">
        <f t="shared" si="2"/>
        <v>36612</v>
      </c>
      <c r="G21" s="657">
        <f t="shared" si="1"/>
        <v>26821</v>
      </c>
      <c r="H21" s="499">
        <v>135</v>
      </c>
    </row>
    <row r="22" spans="1:8" x14ac:dyDescent="0.2">
      <c r="A22" s="495">
        <v>12</v>
      </c>
      <c r="B22" s="618">
        <f t="shared" si="0"/>
        <v>21.97</v>
      </c>
      <c r="C22" s="619">
        <v>32</v>
      </c>
      <c r="D22" s="498">
        <v>34500</v>
      </c>
      <c r="E22" s="499">
        <v>21020</v>
      </c>
      <c r="F22" s="498">
        <f t="shared" si="2"/>
        <v>36483</v>
      </c>
      <c r="G22" s="657">
        <f t="shared" si="1"/>
        <v>26726</v>
      </c>
      <c r="H22" s="499">
        <v>135</v>
      </c>
    </row>
    <row r="23" spans="1:8" x14ac:dyDescent="0.2">
      <c r="A23" s="579">
        <v>13</v>
      </c>
      <c r="B23" s="618">
        <f t="shared" si="0"/>
        <v>22.07</v>
      </c>
      <c r="C23" s="619">
        <v>32</v>
      </c>
      <c r="D23" s="498">
        <v>34500</v>
      </c>
      <c r="E23" s="499">
        <v>21020</v>
      </c>
      <c r="F23" s="498">
        <f t="shared" si="2"/>
        <v>36367</v>
      </c>
      <c r="G23" s="657">
        <f t="shared" si="1"/>
        <v>26641</v>
      </c>
      <c r="H23" s="499">
        <v>135</v>
      </c>
    </row>
    <row r="24" spans="1:8" x14ac:dyDescent="0.2">
      <c r="A24" s="495">
        <v>14</v>
      </c>
      <c r="B24" s="618">
        <f t="shared" si="0"/>
        <v>22.16</v>
      </c>
      <c r="C24" s="619">
        <v>32</v>
      </c>
      <c r="D24" s="498">
        <v>34500</v>
      </c>
      <c r="E24" s="499">
        <v>21020</v>
      </c>
      <c r="F24" s="498">
        <f t="shared" si="2"/>
        <v>36263</v>
      </c>
      <c r="G24" s="657">
        <f t="shared" si="1"/>
        <v>26565</v>
      </c>
      <c r="H24" s="499">
        <v>135</v>
      </c>
    </row>
    <row r="25" spans="1:8" x14ac:dyDescent="0.2">
      <c r="A25" s="495">
        <v>15</v>
      </c>
      <c r="B25" s="618">
        <f t="shared" si="0"/>
        <v>22.25</v>
      </c>
      <c r="C25" s="619">
        <v>32</v>
      </c>
      <c r="D25" s="498">
        <v>34500</v>
      </c>
      <c r="E25" s="499">
        <v>21020</v>
      </c>
      <c r="F25" s="498">
        <f t="shared" si="2"/>
        <v>36160</v>
      </c>
      <c r="G25" s="657">
        <f t="shared" si="1"/>
        <v>26489</v>
      </c>
      <c r="H25" s="499">
        <v>135</v>
      </c>
    </row>
    <row r="26" spans="1:8" x14ac:dyDescent="0.2">
      <c r="A26" s="579">
        <v>16</v>
      </c>
      <c r="B26" s="618">
        <f t="shared" si="0"/>
        <v>22.33</v>
      </c>
      <c r="C26" s="619">
        <v>32</v>
      </c>
      <c r="D26" s="498">
        <v>34500</v>
      </c>
      <c r="E26" s="499">
        <v>21020</v>
      </c>
      <c r="F26" s="498">
        <f t="shared" si="2"/>
        <v>36070</v>
      </c>
      <c r="G26" s="657">
        <f t="shared" si="1"/>
        <v>26423</v>
      </c>
      <c r="H26" s="499">
        <v>135</v>
      </c>
    </row>
    <row r="27" spans="1:8" x14ac:dyDescent="0.2">
      <c r="A27" s="495">
        <v>17</v>
      </c>
      <c r="B27" s="618">
        <f t="shared" si="0"/>
        <v>22.4</v>
      </c>
      <c r="C27" s="619">
        <v>32</v>
      </c>
      <c r="D27" s="498">
        <v>34500</v>
      </c>
      <c r="E27" s="499">
        <v>21020</v>
      </c>
      <c r="F27" s="498">
        <f t="shared" si="2"/>
        <v>35991</v>
      </c>
      <c r="G27" s="657">
        <f t="shared" si="1"/>
        <v>26365</v>
      </c>
      <c r="H27" s="499">
        <v>135</v>
      </c>
    </row>
    <row r="28" spans="1:8" x14ac:dyDescent="0.2">
      <c r="A28" s="495">
        <v>18</v>
      </c>
      <c r="B28" s="618">
        <f t="shared" si="0"/>
        <v>22.47</v>
      </c>
      <c r="C28" s="619">
        <v>32</v>
      </c>
      <c r="D28" s="498">
        <v>34500</v>
      </c>
      <c r="E28" s="499">
        <v>21020</v>
      </c>
      <c r="F28" s="498">
        <f t="shared" si="2"/>
        <v>35913</v>
      </c>
      <c r="G28" s="657">
        <f t="shared" si="1"/>
        <v>26307</v>
      </c>
      <c r="H28" s="499">
        <v>135</v>
      </c>
    </row>
    <row r="29" spans="1:8" x14ac:dyDescent="0.2">
      <c r="A29" s="579">
        <v>19</v>
      </c>
      <c r="B29" s="618">
        <f t="shared" si="0"/>
        <v>22.54</v>
      </c>
      <c r="C29" s="619">
        <v>32</v>
      </c>
      <c r="D29" s="498">
        <v>34500</v>
      </c>
      <c r="E29" s="499">
        <v>21020</v>
      </c>
      <c r="F29" s="498">
        <f t="shared" si="2"/>
        <v>35835</v>
      </c>
      <c r="G29" s="657">
        <f t="shared" si="1"/>
        <v>26250</v>
      </c>
      <c r="H29" s="499">
        <v>135</v>
      </c>
    </row>
    <row r="30" spans="1:8" x14ac:dyDescent="0.2">
      <c r="A30" s="495">
        <v>20</v>
      </c>
      <c r="B30" s="618">
        <f t="shared" si="0"/>
        <v>22.61</v>
      </c>
      <c r="C30" s="619">
        <v>32</v>
      </c>
      <c r="D30" s="498">
        <v>34500</v>
      </c>
      <c r="E30" s="499">
        <v>21020</v>
      </c>
      <c r="F30" s="498">
        <f t="shared" si="2"/>
        <v>35757</v>
      </c>
      <c r="G30" s="657">
        <f t="shared" si="1"/>
        <v>26193</v>
      </c>
      <c r="H30" s="499">
        <v>135</v>
      </c>
    </row>
    <row r="31" spans="1:8" x14ac:dyDescent="0.2">
      <c r="A31" s="495">
        <v>21</v>
      </c>
      <c r="B31" s="618">
        <f t="shared" si="0"/>
        <v>22.67</v>
      </c>
      <c r="C31" s="619">
        <v>32</v>
      </c>
      <c r="D31" s="498">
        <v>34500</v>
      </c>
      <c r="E31" s="499">
        <v>21020</v>
      </c>
      <c r="F31" s="498">
        <f t="shared" si="2"/>
        <v>35692</v>
      </c>
      <c r="G31" s="657">
        <f t="shared" si="1"/>
        <v>26145</v>
      </c>
      <c r="H31" s="499">
        <v>135</v>
      </c>
    </row>
    <row r="32" spans="1:8" x14ac:dyDescent="0.2">
      <c r="A32" s="579">
        <v>22</v>
      </c>
      <c r="B32" s="618">
        <f t="shared" si="0"/>
        <v>22.72</v>
      </c>
      <c r="C32" s="619">
        <v>32</v>
      </c>
      <c r="D32" s="498">
        <v>34500</v>
      </c>
      <c r="E32" s="499">
        <v>21020</v>
      </c>
      <c r="F32" s="498">
        <f t="shared" si="2"/>
        <v>35637</v>
      </c>
      <c r="G32" s="657">
        <f t="shared" si="1"/>
        <v>26104</v>
      </c>
      <c r="H32" s="499">
        <v>135</v>
      </c>
    </row>
    <row r="33" spans="1:8" x14ac:dyDescent="0.2">
      <c r="A33" s="495">
        <v>23</v>
      </c>
      <c r="B33" s="618">
        <f t="shared" si="0"/>
        <v>22.78</v>
      </c>
      <c r="C33" s="619">
        <v>32</v>
      </c>
      <c r="D33" s="498">
        <v>34500</v>
      </c>
      <c r="E33" s="499">
        <v>21020</v>
      </c>
      <c r="F33" s="498">
        <f t="shared" si="2"/>
        <v>35572</v>
      </c>
      <c r="G33" s="657">
        <f t="shared" si="1"/>
        <v>26056</v>
      </c>
      <c r="H33" s="499">
        <v>135</v>
      </c>
    </row>
    <row r="34" spans="1:8" x14ac:dyDescent="0.2">
      <c r="A34" s="495">
        <v>24</v>
      </c>
      <c r="B34" s="618">
        <f t="shared" si="0"/>
        <v>22.83</v>
      </c>
      <c r="C34" s="619">
        <v>32</v>
      </c>
      <c r="D34" s="498">
        <v>34500</v>
      </c>
      <c r="E34" s="499">
        <v>21020</v>
      </c>
      <c r="F34" s="498">
        <f t="shared" si="2"/>
        <v>35517</v>
      </c>
      <c r="G34" s="657">
        <f t="shared" si="1"/>
        <v>26017</v>
      </c>
      <c r="H34" s="499">
        <v>135</v>
      </c>
    </row>
    <row r="35" spans="1:8" x14ac:dyDescent="0.2">
      <c r="A35" s="579">
        <v>25</v>
      </c>
      <c r="B35" s="618">
        <f t="shared" si="0"/>
        <v>22.88</v>
      </c>
      <c r="C35" s="619">
        <v>32</v>
      </c>
      <c r="D35" s="498">
        <v>34500</v>
      </c>
      <c r="E35" s="499">
        <v>21020</v>
      </c>
      <c r="F35" s="498">
        <f t="shared" si="2"/>
        <v>35464</v>
      </c>
      <c r="G35" s="657">
        <f t="shared" si="1"/>
        <v>25977</v>
      </c>
      <c r="H35" s="499">
        <v>135</v>
      </c>
    </row>
    <row r="36" spans="1:8" x14ac:dyDescent="0.2">
      <c r="A36" s="495">
        <v>26</v>
      </c>
      <c r="B36" s="618">
        <f t="shared" si="0"/>
        <v>22.93</v>
      </c>
      <c r="C36" s="619">
        <v>32</v>
      </c>
      <c r="D36" s="498">
        <v>34500</v>
      </c>
      <c r="E36" s="499">
        <v>21020</v>
      </c>
      <c r="F36" s="498">
        <f t="shared" si="2"/>
        <v>35410</v>
      </c>
      <c r="G36" s="657">
        <f t="shared" si="1"/>
        <v>25937</v>
      </c>
      <c r="H36" s="499">
        <v>135</v>
      </c>
    </row>
    <row r="37" spans="1:8" x14ac:dyDescent="0.2">
      <c r="A37" s="495">
        <v>27</v>
      </c>
      <c r="B37" s="618">
        <f t="shared" si="0"/>
        <v>22.98</v>
      </c>
      <c r="C37" s="619">
        <v>32</v>
      </c>
      <c r="D37" s="498">
        <v>34500</v>
      </c>
      <c r="E37" s="499">
        <v>21020</v>
      </c>
      <c r="F37" s="498">
        <f t="shared" si="2"/>
        <v>35357</v>
      </c>
      <c r="G37" s="657">
        <f t="shared" si="1"/>
        <v>25898</v>
      </c>
      <c r="H37" s="499">
        <v>135</v>
      </c>
    </row>
    <row r="38" spans="1:8" x14ac:dyDescent="0.2">
      <c r="A38" s="579">
        <v>28</v>
      </c>
      <c r="B38" s="618">
        <f t="shared" si="0"/>
        <v>23.02</v>
      </c>
      <c r="C38" s="619">
        <v>32</v>
      </c>
      <c r="D38" s="498">
        <v>34500</v>
      </c>
      <c r="E38" s="499">
        <v>21020</v>
      </c>
      <c r="F38" s="498">
        <f t="shared" si="2"/>
        <v>35314</v>
      </c>
      <c r="G38" s="657">
        <f t="shared" si="1"/>
        <v>25867</v>
      </c>
      <c r="H38" s="499">
        <v>135</v>
      </c>
    </row>
    <row r="39" spans="1:8" x14ac:dyDescent="0.2">
      <c r="A39" s="495">
        <v>29</v>
      </c>
      <c r="B39" s="618">
        <f t="shared" si="0"/>
        <v>23.07</v>
      </c>
      <c r="C39" s="619">
        <v>32</v>
      </c>
      <c r="D39" s="498">
        <v>34500</v>
      </c>
      <c r="E39" s="499">
        <v>21020</v>
      </c>
      <c r="F39" s="498">
        <f t="shared" si="2"/>
        <v>35261</v>
      </c>
      <c r="G39" s="657">
        <f t="shared" si="1"/>
        <v>25828</v>
      </c>
      <c r="H39" s="499">
        <v>135</v>
      </c>
    </row>
    <row r="40" spans="1:8" x14ac:dyDescent="0.2">
      <c r="A40" s="495">
        <v>30</v>
      </c>
      <c r="B40" s="618">
        <f t="shared" si="0"/>
        <v>23.11</v>
      </c>
      <c r="C40" s="619">
        <v>32</v>
      </c>
      <c r="D40" s="498">
        <v>34500</v>
      </c>
      <c r="E40" s="499">
        <v>21020</v>
      </c>
      <c r="F40" s="498">
        <f t="shared" si="2"/>
        <v>35219</v>
      </c>
      <c r="G40" s="657">
        <f t="shared" si="1"/>
        <v>25797</v>
      </c>
      <c r="H40" s="499">
        <v>135</v>
      </c>
    </row>
    <row r="41" spans="1:8" x14ac:dyDescent="0.2">
      <c r="A41" s="579">
        <v>31</v>
      </c>
      <c r="B41" s="618">
        <f t="shared" si="0"/>
        <v>23.15</v>
      </c>
      <c r="C41" s="619">
        <v>32</v>
      </c>
      <c r="D41" s="498">
        <v>34500</v>
      </c>
      <c r="E41" s="499">
        <v>21020</v>
      </c>
      <c r="F41" s="498">
        <f t="shared" si="2"/>
        <v>35177</v>
      </c>
      <c r="G41" s="657">
        <f t="shared" si="1"/>
        <v>25766</v>
      </c>
      <c r="H41" s="499">
        <v>135</v>
      </c>
    </row>
    <row r="42" spans="1:8" x14ac:dyDescent="0.2">
      <c r="A42" s="495">
        <v>32</v>
      </c>
      <c r="B42" s="618">
        <f t="shared" si="0"/>
        <v>23.19</v>
      </c>
      <c r="C42" s="619">
        <v>32</v>
      </c>
      <c r="D42" s="498">
        <v>34500</v>
      </c>
      <c r="E42" s="499">
        <v>21020</v>
      </c>
      <c r="F42" s="498">
        <f t="shared" si="2"/>
        <v>35135</v>
      </c>
      <c r="G42" s="657">
        <f t="shared" si="1"/>
        <v>25735</v>
      </c>
      <c r="H42" s="499">
        <v>135</v>
      </c>
    </row>
    <row r="43" spans="1:8" x14ac:dyDescent="0.2">
      <c r="A43" s="495">
        <v>33</v>
      </c>
      <c r="B43" s="618">
        <f t="shared" si="0"/>
        <v>23.23</v>
      </c>
      <c r="C43" s="619">
        <v>32</v>
      </c>
      <c r="D43" s="498">
        <v>34500</v>
      </c>
      <c r="E43" s="499">
        <v>21020</v>
      </c>
      <c r="F43" s="498">
        <f t="shared" si="2"/>
        <v>35093</v>
      </c>
      <c r="G43" s="657">
        <f t="shared" si="1"/>
        <v>25704</v>
      </c>
      <c r="H43" s="499">
        <v>135</v>
      </c>
    </row>
    <row r="44" spans="1:8" x14ac:dyDescent="0.2">
      <c r="A44" s="579">
        <v>34</v>
      </c>
      <c r="B44" s="618">
        <f t="shared" si="0"/>
        <v>23.27</v>
      </c>
      <c r="C44" s="619">
        <v>32</v>
      </c>
      <c r="D44" s="498">
        <v>34500</v>
      </c>
      <c r="E44" s="499">
        <v>21020</v>
      </c>
      <c r="F44" s="498">
        <f t="shared" si="2"/>
        <v>35051</v>
      </c>
      <c r="G44" s="657">
        <f t="shared" si="1"/>
        <v>25674</v>
      </c>
      <c r="H44" s="499">
        <v>135</v>
      </c>
    </row>
    <row r="45" spans="1:8" x14ac:dyDescent="0.2">
      <c r="A45" s="495">
        <v>35</v>
      </c>
      <c r="B45" s="618">
        <f t="shared" si="0"/>
        <v>23.3</v>
      </c>
      <c r="C45" s="619">
        <v>32</v>
      </c>
      <c r="D45" s="498">
        <v>34500</v>
      </c>
      <c r="E45" s="499">
        <v>21020</v>
      </c>
      <c r="F45" s="498">
        <f t="shared" si="2"/>
        <v>35020</v>
      </c>
      <c r="G45" s="657">
        <f t="shared" si="1"/>
        <v>25651</v>
      </c>
      <c r="H45" s="499">
        <v>135</v>
      </c>
    </row>
    <row r="46" spans="1:8" x14ac:dyDescent="0.2">
      <c r="A46" s="495">
        <v>36</v>
      </c>
      <c r="B46" s="618">
        <f t="shared" si="0"/>
        <v>23.34</v>
      </c>
      <c r="C46" s="619">
        <v>32</v>
      </c>
      <c r="D46" s="498">
        <v>34500</v>
      </c>
      <c r="E46" s="499">
        <v>21020</v>
      </c>
      <c r="F46" s="498">
        <f t="shared" si="2"/>
        <v>34979</v>
      </c>
      <c r="G46" s="657">
        <f t="shared" si="1"/>
        <v>25620</v>
      </c>
      <c r="H46" s="499">
        <v>135</v>
      </c>
    </row>
    <row r="47" spans="1:8" x14ac:dyDescent="0.2">
      <c r="A47" s="579">
        <v>37</v>
      </c>
      <c r="B47" s="618">
        <f t="shared" si="0"/>
        <v>23.37</v>
      </c>
      <c r="C47" s="619">
        <v>32</v>
      </c>
      <c r="D47" s="498">
        <v>34500</v>
      </c>
      <c r="E47" s="499">
        <v>21020</v>
      </c>
      <c r="F47" s="498">
        <f t="shared" si="2"/>
        <v>34948</v>
      </c>
      <c r="G47" s="657">
        <f t="shared" si="1"/>
        <v>25598</v>
      </c>
      <c r="H47" s="499">
        <v>135</v>
      </c>
    </row>
    <row r="48" spans="1:8" x14ac:dyDescent="0.2">
      <c r="A48" s="495">
        <v>38</v>
      </c>
      <c r="B48" s="618">
        <f t="shared" si="0"/>
        <v>23.41</v>
      </c>
      <c r="C48" s="619">
        <v>32</v>
      </c>
      <c r="D48" s="498">
        <v>34500</v>
      </c>
      <c r="E48" s="499">
        <v>21020</v>
      </c>
      <c r="F48" s="498">
        <f t="shared" si="2"/>
        <v>34906</v>
      </c>
      <c r="G48" s="657">
        <f t="shared" si="1"/>
        <v>25567</v>
      </c>
      <c r="H48" s="499">
        <v>135</v>
      </c>
    </row>
    <row r="49" spans="1:8" x14ac:dyDescent="0.2">
      <c r="A49" s="495">
        <v>39</v>
      </c>
      <c r="B49" s="618">
        <f t="shared" si="0"/>
        <v>23.44</v>
      </c>
      <c r="C49" s="619">
        <v>32</v>
      </c>
      <c r="D49" s="498">
        <v>34500</v>
      </c>
      <c r="E49" s="499">
        <v>21020</v>
      </c>
      <c r="F49" s="498">
        <f t="shared" si="2"/>
        <v>34876</v>
      </c>
      <c r="G49" s="657">
        <f t="shared" si="1"/>
        <v>25545</v>
      </c>
      <c r="H49" s="499">
        <v>135</v>
      </c>
    </row>
    <row r="50" spans="1:8" x14ac:dyDescent="0.2">
      <c r="A50" s="579">
        <v>40</v>
      </c>
      <c r="B50" s="618">
        <f t="shared" si="0"/>
        <v>23.47</v>
      </c>
      <c r="C50" s="619">
        <v>32</v>
      </c>
      <c r="D50" s="498">
        <v>34500</v>
      </c>
      <c r="E50" s="499">
        <v>21020</v>
      </c>
      <c r="F50" s="498">
        <f t="shared" si="2"/>
        <v>34845</v>
      </c>
      <c r="G50" s="657">
        <f t="shared" si="1"/>
        <v>25522</v>
      </c>
      <c r="H50" s="499">
        <v>135</v>
      </c>
    </row>
    <row r="51" spans="1:8" x14ac:dyDescent="0.2">
      <c r="A51" s="495">
        <v>41</v>
      </c>
      <c r="B51" s="618">
        <f t="shared" si="0"/>
        <v>23.5</v>
      </c>
      <c r="C51" s="619">
        <v>32</v>
      </c>
      <c r="D51" s="498">
        <v>34500</v>
      </c>
      <c r="E51" s="499">
        <v>21020</v>
      </c>
      <c r="F51" s="498">
        <f t="shared" si="2"/>
        <v>34814</v>
      </c>
      <c r="G51" s="657">
        <f t="shared" si="1"/>
        <v>25500</v>
      </c>
      <c r="H51" s="499">
        <v>135</v>
      </c>
    </row>
    <row r="52" spans="1:8" x14ac:dyDescent="0.2">
      <c r="A52" s="495">
        <v>42</v>
      </c>
      <c r="B52" s="618">
        <f t="shared" si="0"/>
        <v>23.53</v>
      </c>
      <c r="C52" s="619">
        <v>32</v>
      </c>
      <c r="D52" s="498">
        <v>34500</v>
      </c>
      <c r="E52" s="499">
        <v>21020</v>
      </c>
      <c r="F52" s="498">
        <f t="shared" si="2"/>
        <v>34784</v>
      </c>
      <c r="G52" s="657">
        <f t="shared" si="1"/>
        <v>25477</v>
      </c>
      <c r="H52" s="499">
        <v>135</v>
      </c>
    </row>
    <row r="53" spans="1:8" x14ac:dyDescent="0.2">
      <c r="A53" s="579">
        <v>43</v>
      </c>
      <c r="B53" s="618">
        <f t="shared" si="0"/>
        <v>23.56</v>
      </c>
      <c r="C53" s="619">
        <v>32</v>
      </c>
      <c r="D53" s="498">
        <v>34500</v>
      </c>
      <c r="E53" s="499">
        <v>21020</v>
      </c>
      <c r="F53" s="498">
        <f t="shared" si="2"/>
        <v>34753</v>
      </c>
      <c r="G53" s="657">
        <f t="shared" si="1"/>
        <v>25455</v>
      </c>
      <c r="H53" s="499">
        <v>135</v>
      </c>
    </row>
    <row r="54" spans="1:8" x14ac:dyDescent="0.2">
      <c r="A54" s="495">
        <v>44</v>
      </c>
      <c r="B54" s="618">
        <f t="shared" si="0"/>
        <v>23.59</v>
      </c>
      <c r="C54" s="619">
        <v>32</v>
      </c>
      <c r="D54" s="498">
        <v>34500</v>
      </c>
      <c r="E54" s="499">
        <v>21020</v>
      </c>
      <c r="F54" s="498">
        <f t="shared" si="2"/>
        <v>34723</v>
      </c>
      <c r="G54" s="657">
        <f t="shared" si="1"/>
        <v>25432</v>
      </c>
      <c r="H54" s="499">
        <v>135</v>
      </c>
    </row>
    <row r="55" spans="1:8" x14ac:dyDescent="0.2">
      <c r="A55" s="495">
        <v>45</v>
      </c>
      <c r="B55" s="618">
        <f t="shared" si="0"/>
        <v>23.62</v>
      </c>
      <c r="C55" s="619">
        <v>32</v>
      </c>
      <c r="D55" s="498">
        <v>34500</v>
      </c>
      <c r="E55" s="499">
        <v>21020</v>
      </c>
      <c r="F55" s="498">
        <f t="shared" si="2"/>
        <v>34693</v>
      </c>
      <c r="G55" s="657">
        <f t="shared" si="1"/>
        <v>25410</v>
      </c>
      <c r="H55" s="499">
        <v>135</v>
      </c>
    </row>
    <row r="56" spans="1:8" x14ac:dyDescent="0.2">
      <c r="A56" s="579">
        <v>46</v>
      </c>
      <c r="B56" s="618">
        <f t="shared" si="0"/>
        <v>23.64</v>
      </c>
      <c r="C56" s="619">
        <v>32</v>
      </c>
      <c r="D56" s="498">
        <v>34500</v>
      </c>
      <c r="E56" s="499">
        <v>21020</v>
      </c>
      <c r="F56" s="498">
        <f t="shared" si="2"/>
        <v>34672</v>
      </c>
      <c r="G56" s="657">
        <f t="shared" si="1"/>
        <v>25395</v>
      </c>
      <c r="H56" s="499">
        <v>135</v>
      </c>
    </row>
    <row r="57" spans="1:8" x14ac:dyDescent="0.2">
      <c r="A57" s="495">
        <v>47</v>
      </c>
      <c r="B57" s="618">
        <f t="shared" si="0"/>
        <v>23.67</v>
      </c>
      <c r="C57" s="619">
        <v>32</v>
      </c>
      <c r="D57" s="498">
        <v>34500</v>
      </c>
      <c r="E57" s="499">
        <v>21020</v>
      </c>
      <c r="F57" s="498">
        <f t="shared" si="2"/>
        <v>34642</v>
      </c>
      <c r="G57" s="657">
        <f t="shared" si="1"/>
        <v>25373</v>
      </c>
      <c r="H57" s="499">
        <v>135</v>
      </c>
    </row>
    <row r="58" spans="1:8" x14ac:dyDescent="0.2">
      <c r="A58" s="495">
        <v>48</v>
      </c>
      <c r="B58" s="618">
        <f t="shared" si="0"/>
        <v>23.7</v>
      </c>
      <c r="C58" s="619">
        <v>32</v>
      </c>
      <c r="D58" s="498">
        <v>34500</v>
      </c>
      <c r="E58" s="499">
        <v>21020</v>
      </c>
      <c r="F58" s="498">
        <f t="shared" si="2"/>
        <v>34612</v>
      </c>
      <c r="G58" s="657">
        <f t="shared" si="1"/>
        <v>25351</v>
      </c>
      <c r="H58" s="499">
        <v>135</v>
      </c>
    </row>
    <row r="59" spans="1:8" x14ac:dyDescent="0.2">
      <c r="A59" s="579">
        <v>49</v>
      </c>
      <c r="B59" s="618">
        <f t="shared" si="0"/>
        <v>23.72</v>
      </c>
      <c r="C59" s="619">
        <v>32</v>
      </c>
      <c r="D59" s="498">
        <v>34500</v>
      </c>
      <c r="E59" s="499">
        <v>21020</v>
      </c>
      <c r="F59" s="498">
        <f t="shared" si="2"/>
        <v>34592</v>
      </c>
      <c r="G59" s="657">
        <f t="shared" si="1"/>
        <v>25336</v>
      </c>
      <c r="H59" s="499">
        <v>135</v>
      </c>
    </row>
    <row r="60" spans="1:8" x14ac:dyDescent="0.2">
      <c r="A60" s="495">
        <v>50</v>
      </c>
      <c r="B60" s="618">
        <f t="shared" si="0"/>
        <v>23.75</v>
      </c>
      <c r="C60" s="619">
        <v>32</v>
      </c>
      <c r="D60" s="498">
        <v>34500</v>
      </c>
      <c r="E60" s="499">
        <v>21020</v>
      </c>
      <c r="F60" s="498">
        <f t="shared" si="2"/>
        <v>34562</v>
      </c>
      <c r="G60" s="657">
        <f t="shared" si="1"/>
        <v>25314</v>
      </c>
      <c r="H60" s="499">
        <v>135</v>
      </c>
    </row>
    <row r="61" spans="1:8" x14ac:dyDescent="0.2">
      <c r="A61" s="495">
        <v>51</v>
      </c>
      <c r="B61" s="618">
        <f t="shared" si="0"/>
        <v>23.77</v>
      </c>
      <c r="C61" s="619">
        <v>32</v>
      </c>
      <c r="D61" s="498">
        <v>34500</v>
      </c>
      <c r="E61" s="499">
        <v>21020</v>
      </c>
      <c r="F61" s="498">
        <f t="shared" si="2"/>
        <v>34542</v>
      </c>
      <c r="G61" s="657">
        <f t="shared" si="1"/>
        <v>25299</v>
      </c>
      <c r="H61" s="499">
        <v>135</v>
      </c>
    </row>
    <row r="62" spans="1:8" x14ac:dyDescent="0.2">
      <c r="A62" s="579">
        <v>52</v>
      </c>
      <c r="B62" s="618">
        <f t="shared" si="0"/>
        <v>23.8</v>
      </c>
      <c r="C62" s="619">
        <v>32</v>
      </c>
      <c r="D62" s="498">
        <v>34500</v>
      </c>
      <c r="E62" s="499">
        <v>21020</v>
      </c>
      <c r="F62" s="498">
        <f t="shared" si="2"/>
        <v>34512</v>
      </c>
      <c r="G62" s="657">
        <f t="shared" si="1"/>
        <v>25277</v>
      </c>
      <c r="H62" s="499">
        <v>135</v>
      </c>
    </row>
    <row r="63" spans="1:8" x14ac:dyDescent="0.2">
      <c r="A63" s="495">
        <v>53</v>
      </c>
      <c r="B63" s="618">
        <f t="shared" si="0"/>
        <v>23.82</v>
      </c>
      <c r="C63" s="619">
        <v>32</v>
      </c>
      <c r="D63" s="498">
        <v>34500</v>
      </c>
      <c r="E63" s="499">
        <v>21020</v>
      </c>
      <c r="F63" s="498">
        <f t="shared" si="2"/>
        <v>34492</v>
      </c>
      <c r="G63" s="657">
        <f t="shared" si="1"/>
        <v>25263</v>
      </c>
      <c r="H63" s="499">
        <v>135</v>
      </c>
    </row>
    <row r="64" spans="1:8" x14ac:dyDescent="0.2">
      <c r="A64" s="495">
        <v>54</v>
      </c>
      <c r="B64" s="618">
        <f t="shared" si="0"/>
        <v>23.84</v>
      </c>
      <c r="C64" s="619">
        <v>32</v>
      </c>
      <c r="D64" s="498">
        <v>34500</v>
      </c>
      <c r="E64" s="499">
        <v>21020</v>
      </c>
      <c r="F64" s="498">
        <f t="shared" si="2"/>
        <v>34473</v>
      </c>
      <c r="G64" s="657">
        <f t="shared" si="1"/>
        <v>25248</v>
      </c>
      <c r="H64" s="499">
        <v>135</v>
      </c>
    </row>
    <row r="65" spans="1:8" x14ac:dyDescent="0.2">
      <c r="A65" s="579">
        <v>55</v>
      </c>
      <c r="B65" s="618">
        <f t="shared" si="0"/>
        <v>23.87</v>
      </c>
      <c r="C65" s="619">
        <v>32</v>
      </c>
      <c r="D65" s="498">
        <v>34500</v>
      </c>
      <c r="E65" s="499">
        <v>21020</v>
      </c>
      <c r="F65" s="498">
        <f t="shared" si="2"/>
        <v>34443</v>
      </c>
      <c r="G65" s="657">
        <f t="shared" si="1"/>
        <v>25226</v>
      </c>
      <c r="H65" s="499">
        <v>135</v>
      </c>
    </row>
    <row r="66" spans="1:8" x14ac:dyDescent="0.2">
      <c r="A66" s="495">
        <v>56</v>
      </c>
      <c r="B66" s="618">
        <f t="shared" si="0"/>
        <v>23.89</v>
      </c>
      <c r="C66" s="619">
        <v>32</v>
      </c>
      <c r="D66" s="498">
        <v>34500</v>
      </c>
      <c r="E66" s="499">
        <v>21020</v>
      </c>
      <c r="F66" s="498">
        <f t="shared" si="2"/>
        <v>34423</v>
      </c>
      <c r="G66" s="657">
        <f t="shared" si="1"/>
        <v>25212</v>
      </c>
      <c r="H66" s="499">
        <v>135</v>
      </c>
    </row>
    <row r="67" spans="1:8" x14ac:dyDescent="0.2">
      <c r="A67" s="495">
        <v>57</v>
      </c>
      <c r="B67" s="618">
        <f t="shared" si="0"/>
        <v>23.91</v>
      </c>
      <c r="C67" s="619">
        <v>32</v>
      </c>
      <c r="D67" s="498">
        <v>34500</v>
      </c>
      <c r="E67" s="499">
        <v>21020</v>
      </c>
      <c r="F67" s="498">
        <f t="shared" si="2"/>
        <v>34404</v>
      </c>
      <c r="G67" s="657">
        <f t="shared" si="1"/>
        <v>25197</v>
      </c>
      <c r="H67" s="499">
        <v>135</v>
      </c>
    </row>
    <row r="68" spans="1:8" x14ac:dyDescent="0.2">
      <c r="A68" s="579">
        <v>58</v>
      </c>
      <c r="B68" s="618">
        <f t="shared" si="0"/>
        <v>23.93</v>
      </c>
      <c r="C68" s="619">
        <v>32</v>
      </c>
      <c r="D68" s="498">
        <v>34500</v>
      </c>
      <c r="E68" s="499">
        <v>21020</v>
      </c>
      <c r="F68" s="498">
        <f t="shared" si="2"/>
        <v>34384</v>
      </c>
      <c r="G68" s="657">
        <f t="shared" si="1"/>
        <v>25183</v>
      </c>
      <c r="H68" s="499">
        <v>135</v>
      </c>
    </row>
    <row r="69" spans="1:8" x14ac:dyDescent="0.2">
      <c r="A69" s="495">
        <v>59</v>
      </c>
      <c r="B69" s="618">
        <f t="shared" si="0"/>
        <v>23.95</v>
      </c>
      <c r="C69" s="619">
        <v>32</v>
      </c>
      <c r="D69" s="498">
        <v>34500</v>
      </c>
      <c r="E69" s="499">
        <v>21020</v>
      </c>
      <c r="F69" s="498">
        <f t="shared" si="2"/>
        <v>34364</v>
      </c>
      <c r="G69" s="657">
        <f t="shared" si="1"/>
        <v>25169</v>
      </c>
      <c r="H69" s="499">
        <v>135</v>
      </c>
    </row>
    <row r="70" spans="1:8" x14ac:dyDescent="0.2">
      <c r="A70" s="495">
        <v>60</v>
      </c>
      <c r="B70" s="618">
        <f t="shared" si="0"/>
        <v>23.98</v>
      </c>
      <c r="C70" s="619">
        <v>32</v>
      </c>
      <c r="D70" s="498">
        <v>34500</v>
      </c>
      <c r="E70" s="499">
        <v>21020</v>
      </c>
      <c r="F70" s="498">
        <f t="shared" si="2"/>
        <v>34335</v>
      </c>
      <c r="G70" s="657">
        <f t="shared" si="1"/>
        <v>25147</v>
      </c>
      <c r="H70" s="499">
        <v>135</v>
      </c>
    </row>
    <row r="71" spans="1:8" x14ac:dyDescent="0.2">
      <c r="A71" s="579">
        <v>61</v>
      </c>
      <c r="B71" s="618">
        <f t="shared" si="0"/>
        <v>24</v>
      </c>
      <c r="C71" s="619">
        <v>32</v>
      </c>
      <c r="D71" s="498">
        <v>34500</v>
      </c>
      <c r="E71" s="499">
        <v>21020</v>
      </c>
      <c r="F71" s="498">
        <f t="shared" si="2"/>
        <v>34315</v>
      </c>
      <c r="G71" s="657">
        <f t="shared" si="1"/>
        <v>25133</v>
      </c>
      <c r="H71" s="499">
        <v>135</v>
      </c>
    </row>
    <row r="72" spans="1:8" x14ac:dyDescent="0.2">
      <c r="A72" s="495">
        <v>62</v>
      </c>
      <c r="B72" s="618">
        <f t="shared" si="0"/>
        <v>24.02</v>
      </c>
      <c r="C72" s="619">
        <v>32</v>
      </c>
      <c r="D72" s="498">
        <v>34500</v>
      </c>
      <c r="E72" s="499">
        <v>21020</v>
      </c>
      <c r="F72" s="498">
        <f t="shared" si="2"/>
        <v>34296</v>
      </c>
      <c r="G72" s="657">
        <f t="shared" si="1"/>
        <v>25118</v>
      </c>
      <c r="H72" s="499">
        <v>135</v>
      </c>
    </row>
    <row r="73" spans="1:8" x14ac:dyDescent="0.2">
      <c r="A73" s="495">
        <v>63</v>
      </c>
      <c r="B73" s="618">
        <f t="shared" si="0"/>
        <v>24.04</v>
      </c>
      <c r="C73" s="619">
        <v>32</v>
      </c>
      <c r="D73" s="498">
        <v>34500</v>
      </c>
      <c r="E73" s="499">
        <v>21020</v>
      </c>
      <c r="F73" s="498">
        <f t="shared" si="2"/>
        <v>34276</v>
      </c>
      <c r="G73" s="657">
        <f t="shared" si="1"/>
        <v>25104</v>
      </c>
      <c r="H73" s="499">
        <v>135</v>
      </c>
    </row>
    <row r="74" spans="1:8" x14ac:dyDescent="0.2">
      <c r="A74" s="579">
        <v>64</v>
      </c>
      <c r="B74" s="618">
        <f t="shared" si="0"/>
        <v>24.06</v>
      </c>
      <c r="C74" s="619">
        <v>32</v>
      </c>
      <c r="D74" s="498">
        <v>34500</v>
      </c>
      <c r="E74" s="499">
        <v>21020</v>
      </c>
      <c r="F74" s="498">
        <f t="shared" si="2"/>
        <v>34257</v>
      </c>
      <c r="G74" s="657">
        <f t="shared" si="1"/>
        <v>25089</v>
      </c>
      <c r="H74" s="499">
        <v>135</v>
      </c>
    </row>
    <row r="75" spans="1:8" x14ac:dyDescent="0.2">
      <c r="A75" s="495">
        <v>65</v>
      </c>
      <c r="B75" s="618">
        <f t="shared" ref="B75:B138" si="3">ROUND((1.1233*LN(A75)+17)*1.11,2)</f>
        <v>24.07</v>
      </c>
      <c r="C75" s="619">
        <v>32</v>
      </c>
      <c r="D75" s="498">
        <v>34500</v>
      </c>
      <c r="E75" s="499">
        <v>21020</v>
      </c>
      <c r="F75" s="498">
        <f t="shared" si="2"/>
        <v>34247</v>
      </c>
      <c r="G75" s="657">
        <f t="shared" ref="G75:G138" si="4">ROUND(12*(1/B75*D75+1/C75*E75),0)</f>
        <v>25082</v>
      </c>
      <c r="H75" s="499">
        <v>135</v>
      </c>
    </row>
    <row r="76" spans="1:8" x14ac:dyDescent="0.2">
      <c r="A76" s="495">
        <v>66</v>
      </c>
      <c r="B76" s="618">
        <f t="shared" si="3"/>
        <v>24.09</v>
      </c>
      <c r="C76" s="619">
        <v>32</v>
      </c>
      <c r="D76" s="498">
        <v>34500</v>
      </c>
      <c r="E76" s="499">
        <v>21020</v>
      </c>
      <c r="F76" s="498">
        <f t="shared" ref="F76:F139" si="5">ROUND(12*1.36*(1/B76*D76+1/C76*E76)+H76,0)</f>
        <v>34228</v>
      </c>
      <c r="G76" s="657">
        <f t="shared" si="4"/>
        <v>25068</v>
      </c>
      <c r="H76" s="499">
        <v>135</v>
      </c>
    </row>
    <row r="77" spans="1:8" x14ac:dyDescent="0.2">
      <c r="A77" s="579">
        <v>67</v>
      </c>
      <c r="B77" s="618">
        <f t="shared" si="3"/>
        <v>24.11</v>
      </c>
      <c r="C77" s="619">
        <v>32</v>
      </c>
      <c r="D77" s="498">
        <v>34500</v>
      </c>
      <c r="E77" s="499">
        <v>21020</v>
      </c>
      <c r="F77" s="498">
        <f t="shared" si="5"/>
        <v>34208</v>
      </c>
      <c r="G77" s="657">
        <f t="shared" si="4"/>
        <v>25054</v>
      </c>
      <c r="H77" s="499">
        <v>135</v>
      </c>
    </row>
    <row r="78" spans="1:8" x14ac:dyDescent="0.2">
      <c r="A78" s="495">
        <v>68</v>
      </c>
      <c r="B78" s="618">
        <f t="shared" si="3"/>
        <v>24.13</v>
      </c>
      <c r="C78" s="619">
        <v>32</v>
      </c>
      <c r="D78" s="498">
        <v>34500</v>
      </c>
      <c r="E78" s="499">
        <v>21020</v>
      </c>
      <c r="F78" s="498">
        <f t="shared" si="5"/>
        <v>34189</v>
      </c>
      <c r="G78" s="657">
        <f t="shared" si="4"/>
        <v>25040</v>
      </c>
      <c r="H78" s="499">
        <v>135</v>
      </c>
    </row>
    <row r="79" spans="1:8" x14ac:dyDescent="0.2">
      <c r="A79" s="495">
        <v>69</v>
      </c>
      <c r="B79" s="618">
        <f t="shared" si="3"/>
        <v>24.15</v>
      </c>
      <c r="C79" s="619">
        <v>32</v>
      </c>
      <c r="D79" s="498">
        <v>34500</v>
      </c>
      <c r="E79" s="499">
        <v>21020</v>
      </c>
      <c r="F79" s="498">
        <f t="shared" si="5"/>
        <v>34169</v>
      </c>
      <c r="G79" s="657">
        <f t="shared" si="4"/>
        <v>25025</v>
      </c>
      <c r="H79" s="499">
        <v>135</v>
      </c>
    </row>
    <row r="80" spans="1:8" x14ac:dyDescent="0.2">
      <c r="A80" s="579">
        <v>70</v>
      </c>
      <c r="B80" s="618">
        <f t="shared" si="3"/>
        <v>24.17</v>
      </c>
      <c r="C80" s="619">
        <v>32</v>
      </c>
      <c r="D80" s="498">
        <v>34500</v>
      </c>
      <c r="E80" s="499">
        <v>21020</v>
      </c>
      <c r="F80" s="498">
        <f t="shared" si="5"/>
        <v>34150</v>
      </c>
      <c r="G80" s="657">
        <f t="shared" si="4"/>
        <v>25011</v>
      </c>
      <c r="H80" s="499">
        <v>135</v>
      </c>
    </row>
    <row r="81" spans="1:8" x14ac:dyDescent="0.2">
      <c r="A81" s="495">
        <v>71</v>
      </c>
      <c r="B81" s="618">
        <f t="shared" si="3"/>
        <v>24.18</v>
      </c>
      <c r="C81" s="619">
        <v>32</v>
      </c>
      <c r="D81" s="498">
        <v>34500</v>
      </c>
      <c r="E81" s="499">
        <v>21020</v>
      </c>
      <c r="F81" s="498">
        <f t="shared" si="5"/>
        <v>34141</v>
      </c>
      <c r="G81" s="657">
        <f t="shared" si="4"/>
        <v>25004</v>
      </c>
      <c r="H81" s="499">
        <v>135</v>
      </c>
    </row>
    <row r="82" spans="1:8" x14ac:dyDescent="0.2">
      <c r="A82" s="495">
        <v>72</v>
      </c>
      <c r="B82" s="618">
        <f t="shared" si="3"/>
        <v>24.2</v>
      </c>
      <c r="C82" s="619">
        <v>32</v>
      </c>
      <c r="D82" s="498">
        <v>34500</v>
      </c>
      <c r="E82" s="499">
        <v>21020</v>
      </c>
      <c r="F82" s="498">
        <f t="shared" si="5"/>
        <v>34121</v>
      </c>
      <c r="G82" s="657">
        <f t="shared" si="4"/>
        <v>24990</v>
      </c>
      <c r="H82" s="499">
        <v>135</v>
      </c>
    </row>
    <row r="83" spans="1:8" x14ac:dyDescent="0.2">
      <c r="A83" s="579">
        <v>73</v>
      </c>
      <c r="B83" s="618">
        <f t="shared" si="3"/>
        <v>24.22</v>
      </c>
      <c r="C83" s="619">
        <v>32</v>
      </c>
      <c r="D83" s="498">
        <v>34500</v>
      </c>
      <c r="E83" s="499">
        <v>21020</v>
      </c>
      <c r="F83" s="498">
        <f t="shared" si="5"/>
        <v>34102</v>
      </c>
      <c r="G83" s="657">
        <f t="shared" si="4"/>
        <v>24976</v>
      </c>
      <c r="H83" s="499">
        <v>135</v>
      </c>
    </row>
    <row r="84" spans="1:8" x14ac:dyDescent="0.2">
      <c r="A84" s="495">
        <v>74</v>
      </c>
      <c r="B84" s="618">
        <f t="shared" si="3"/>
        <v>24.24</v>
      </c>
      <c r="C84" s="619">
        <v>32</v>
      </c>
      <c r="D84" s="498">
        <v>34500</v>
      </c>
      <c r="E84" s="499">
        <v>21020</v>
      </c>
      <c r="F84" s="498">
        <f t="shared" si="5"/>
        <v>34083</v>
      </c>
      <c r="G84" s="657">
        <f t="shared" si="4"/>
        <v>24962</v>
      </c>
      <c r="H84" s="499">
        <v>135</v>
      </c>
    </row>
    <row r="85" spans="1:8" x14ac:dyDescent="0.2">
      <c r="A85" s="495">
        <v>75</v>
      </c>
      <c r="B85" s="618">
        <f t="shared" si="3"/>
        <v>24.25</v>
      </c>
      <c r="C85" s="619">
        <v>32</v>
      </c>
      <c r="D85" s="498">
        <v>34500</v>
      </c>
      <c r="E85" s="499">
        <v>21020</v>
      </c>
      <c r="F85" s="498">
        <f t="shared" si="5"/>
        <v>34073</v>
      </c>
      <c r="G85" s="657">
        <f t="shared" si="4"/>
        <v>24955</v>
      </c>
      <c r="H85" s="499">
        <v>135</v>
      </c>
    </row>
    <row r="86" spans="1:8" x14ac:dyDescent="0.2">
      <c r="A86" s="579">
        <v>76</v>
      </c>
      <c r="B86" s="618">
        <f t="shared" si="3"/>
        <v>24.27</v>
      </c>
      <c r="C86" s="619">
        <v>32</v>
      </c>
      <c r="D86" s="498">
        <v>34500</v>
      </c>
      <c r="E86" s="499">
        <v>21020</v>
      </c>
      <c r="F86" s="498">
        <f t="shared" si="5"/>
        <v>34054</v>
      </c>
      <c r="G86" s="657">
        <f t="shared" si="4"/>
        <v>24941</v>
      </c>
      <c r="H86" s="499">
        <v>135</v>
      </c>
    </row>
    <row r="87" spans="1:8" x14ac:dyDescent="0.2">
      <c r="A87" s="495">
        <v>77</v>
      </c>
      <c r="B87" s="618">
        <f t="shared" si="3"/>
        <v>24.29</v>
      </c>
      <c r="C87" s="619">
        <v>32</v>
      </c>
      <c r="D87" s="498">
        <v>34500</v>
      </c>
      <c r="E87" s="499">
        <v>21020</v>
      </c>
      <c r="F87" s="498">
        <f t="shared" si="5"/>
        <v>34035</v>
      </c>
      <c r="G87" s="657">
        <f t="shared" si="4"/>
        <v>24927</v>
      </c>
      <c r="H87" s="499">
        <v>135</v>
      </c>
    </row>
    <row r="88" spans="1:8" x14ac:dyDescent="0.2">
      <c r="A88" s="495">
        <v>78</v>
      </c>
      <c r="B88" s="618">
        <f t="shared" si="3"/>
        <v>24.3</v>
      </c>
      <c r="C88" s="619">
        <v>32</v>
      </c>
      <c r="D88" s="498">
        <v>34500</v>
      </c>
      <c r="E88" s="499">
        <v>21020</v>
      </c>
      <c r="F88" s="498">
        <f t="shared" si="5"/>
        <v>34026</v>
      </c>
      <c r="G88" s="657">
        <f t="shared" si="4"/>
        <v>24920</v>
      </c>
      <c r="H88" s="499">
        <v>135</v>
      </c>
    </row>
    <row r="89" spans="1:8" x14ac:dyDescent="0.2">
      <c r="A89" s="579">
        <v>79</v>
      </c>
      <c r="B89" s="618">
        <f t="shared" si="3"/>
        <v>24.32</v>
      </c>
      <c r="C89" s="619">
        <v>32</v>
      </c>
      <c r="D89" s="498">
        <v>34500</v>
      </c>
      <c r="E89" s="499">
        <v>21020</v>
      </c>
      <c r="F89" s="498">
        <f t="shared" si="5"/>
        <v>34007</v>
      </c>
      <c r="G89" s="657">
        <f t="shared" si="4"/>
        <v>24906</v>
      </c>
      <c r="H89" s="499">
        <v>135</v>
      </c>
    </row>
    <row r="90" spans="1:8" x14ac:dyDescent="0.2">
      <c r="A90" s="495">
        <v>80</v>
      </c>
      <c r="B90" s="618">
        <f t="shared" si="3"/>
        <v>24.33</v>
      </c>
      <c r="C90" s="619">
        <v>32</v>
      </c>
      <c r="D90" s="498">
        <v>34500</v>
      </c>
      <c r="E90" s="499">
        <v>21020</v>
      </c>
      <c r="F90" s="498">
        <f t="shared" si="5"/>
        <v>33997</v>
      </c>
      <c r="G90" s="657">
        <f t="shared" si="4"/>
        <v>24899</v>
      </c>
      <c r="H90" s="499">
        <v>135</v>
      </c>
    </row>
    <row r="91" spans="1:8" x14ac:dyDescent="0.2">
      <c r="A91" s="495">
        <v>81</v>
      </c>
      <c r="B91" s="618">
        <f t="shared" si="3"/>
        <v>24.35</v>
      </c>
      <c r="C91" s="619">
        <v>32</v>
      </c>
      <c r="D91" s="498">
        <v>34500</v>
      </c>
      <c r="E91" s="499">
        <v>21020</v>
      </c>
      <c r="F91" s="498">
        <f t="shared" si="5"/>
        <v>33978</v>
      </c>
      <c r="G91" s="657">
        <f t="shared" si="4"/>
        <v>24885</v>
      </c>
      <c r="H91" s="499">
        <v>135</v>
      </c>
    </row>
    <row r="92" spans="1:8" x14ac:dyDescent="0.2">
      <c r="A92" s="579">
        <v>82</v>
      </c>
      <c r="B92" s="618">
        <f t="shared" si="3"/>
        <v>24.36</v>
      </c>
      <c r="C92" s="619">
        <v>32</v>
      </c>
      <c r="D92" s="498">
        <v>34500</v>
      </c>
      <c r="E92" s="499">
        <v>21020</v>
      </c>
      <c r="F92" s="498">
        <f t="shared" si="5"/>
        <v>33969</v>
      </c>
      <c r="G92" s="657">
        <f t="shared" si="4"/>
        <v>24878</v>
      </c>
      <c r="H92" s="499">
        <v>135</v>
      </c>
    </row>
    <row r="93" spans="1:8" x14ac:dyDescent="0.2">
      <c r="A93" s="495">
        <v>83</v>
      </c>
      <c r="B93" s="618">
        <f t="shared" si="3"/>
        <v>24.38</v>
      </c>
      <c r="C93" s="619">
        <v>32</v>
      </c>
      <c r="D93" s="498">
        <v>34500</v>
      </c>
      <c r="E93" s="499">
        <v>21020</v>
      </c>
      <c r="F93" s="498">
        <f t="shared" si="5"/>
        <v>33950</v>
      </c>
      <c r="G93" s="657">
        <f t="shared" si="4"/>
        <v>24864</v>
      </c>
      <c r="H93" s="499">
        <v>135</v>
      </c>
    </row>
    <row r="94" spans="1:8" x14ac:dyDescent="0.2">
      <c r="A94" s="495">
        <v>84</v>
      </c>
      <c r="B94" s="618">
        <f t="shared" si="3"/>
        <v>24.39</v>
      </c>
      <c r="C94" s="619">
        <v>32</v>
      </c>
      <c r="D94" s="498">
        <v>34500</v>
      </c>
      <c r="E94" s="499">
        <v>21020</v>
      </c>
      <c r="F94" s="498">
        <f t="shared" si="5"/>
        <v>33940</v>
      </c>
      <c r="G94" s="657">
        <f t="shared" si="4"/>
        <v>24857</v>
      </c>
      <c r="H94" s="499">
        <v>135</v>
      </c>
    </row>
    <row r="95" spans="1:8" x14ac:dyDescent="0.2">
      <c r="A95" s="579">
        <v>85</v>
      </c>
      <c r="B95" s="618">
        <f t="shared" si="3"/>
        <v>24.41</v>
      </c>
      <c r="C95" s="619">
        <v>32</v>
      </c>
      <c r="D95" s="498">
        <v>34500</v>
      </c>
      <c r="E95" s="499">
        <v>21020</v>
      </c>
      <c r="F95" s="498">
        <f t="shared" si="5"/>
        <v>33921</v>
      </c>
      <c r="G95" s="657">
        <f t="shared" si="4"/>
        <v>24843</v>
      </c>
      <c r="H95" s="499">
        <v>135</v>
      </c>
    </row>
    <row r="96" spans="1:8" x14ac:dyDescent="0.2">
      <c r="A96" s="495">
        <v>86</v>
      </c>
      <c r="B96" s="618">
        <f t="shared" si="3"/>
        <v>24.42</v>
      </c>
      <c r="C96" s="619">
        <v>32</v>
      </c>
      <c r="D96" s="498">
        <v>34500</v>
      </c>
      <c r="E96" s="499">
        <v>21020</v>
      </c>
      <c r="F96" s="498">
        <f t="shared" si="5"/>
        <v>33912</v>
      </c>
      <c r="G96" s="657">
        <f t="shared" si="4"/>
        <v>24836</v>
      </c>
      <c r="H96" s="499">
        <v>135</v>
      </c>
    </row>
    <row r="97" spans="1:8" x14ac:dyDescent="0.2">
      <c r="A97" s="495">
        <v>87</v>
      </c>
      <c r="B97" s="618">
        <f t="shared" si="3"/>
        <v>24.44</v>
      </c>
      <c r="C97" s="619">
        <v>32</v>
      </c>
      <c r="D97" s="498">
        <v>34500</v>
      </c>
      <c r="E97" s="499">
        <v>21020</v>
      </c>
      <c r="F97" s="498">
        <f t="shared" si="5"/>
        <v>33893</v>
      </c>
      <c r="G97" s="657">
        <f t="shared" si="4"/>
        <v>24822</v>
      </c>
      <c r="H97" s="499">
        <v>135</v>
      </c>
    </row>
    <row r="98" spans="1:8" x14ac:dyDescent="0.2">
      <c r="A98" s="579">
        <v>88</v>
      </c>
      <c r="B98" s="618">
        <f t="shared" si="3"/>
        <v>24.45</v>
      </c>
      <c r="C98" s="619">
        <v>32</v>
      </c>
      <c r="D98" s="498">
        <v>34500</v>
      </c>
      <c r="E98" s="499">
        <v>21020</v>
      </c>
      <c r="F98" s="498">
        <f t="shared" si="5"/>
        <v>33883</v>
      </c>
      <c r="G98" s="657">
        <f t="shared" si="4"/>
        <v>24815</v>
      </c>
      <c r="H98" s="499">
        <v>135</v>
      </c>
    </row>
    <row r="99" spans="1:8" x14ac:dyDescent="0.2">
      <c r="A99" s="495">
        <v>89</v>
      </c>
      <c r="B99" s="618">
        <f t="shared" si="3"/>
        <v>24.47</v>
      </c>
      <c r="C99" s="619">
        <v>32</v>
      </c>
      <c r="D99" s="498">
        <v>34500</v>
      </c>
      <c r="E99" s="499">
        <v>21020</v>
      </c>
      <c r="F99" s="498">
        <f t="shared" si="5"/>
        <v>33865</v>
      </c>
      <c r="G99" s="657">
        <f t="shared" si="4"/>
        <v>24801</v>
      </c>
      <c r="H99" s="499">
        <v>135</v>
      </c>
    </row>
    <row r="100" spans="1:8" x14ac:dyDescent="0.2">
      <c r="A100" s="495">
        <v>90</v>
      </c>
      <c r="B100" s="618">
        <f t="shared" si="3"/>
        <v>24.48</v>
      </c>
      <c r="C100" s="619">
        <v>32</v>
      </c>
      <c r="D100" s="498">
        <v>34500</v>
      </c>
      <c r="E100" s="499">
        <v>21020</v>
      </c>
      <c r="F100" s="498">
        <f t="shared" si="5"/>
        <v>33855</v>
      </c>
      <c r="G100" s="657">
        <f t="shared" si="4"/>
        <v>24794</v>
      </c>
      <c r="H100" s="499">
        <v>135</v>
      </c>
    </row>
    <row r="101" spans="1:8" x14ac:dyDescent="0.2">
      <c r="A101" s="579">
        <v>91</v>
      </c>
      <c r="B101" s="618">
        <f t="shared" si="3"/>
        <v>24.49</v>
      </c>
      <c r="C101" s="619">
        <v>32</v>
      </c>
      <c r="D101" s="498">
        <v>34500</v>
      </c>
      <c r="E101" s="499">
        <v>21020</v>
      </c>
      <c r="F101" s="498">
        <f t="shared" si="5"/>
        <v>33846</v>
      </c>
      <c r="G101" s="657">
        <f t="shared" si="4"/>
        <v>24787</v>
      </c>
      <c r="H101" s="499">
        <v>135</v>
      </c>
    </row>
    <row r="102" spans="1:8" x14ac:dyDescent="0.2">
      <c r="A102" s="495">
        <v>92</v>
      </c>
      <c r="B102" s="618">
        <f t="shared" si="3"/>
        <v>24.51</v>
      </c>
      <c r="C102" s="619">
        <v>32</v>
      </c>
      <c r="D102" s="498">
        <v>34500</v>
      </c>
      <c r="E102" s="499">
        <v>21020</v>
      </c>
      <c r="F102" s="498">
        <f t="shared" si="5"/>
        <v>33827</v>
      </c>
      <c r="G102" s="657">
        <f t="shared" si="4"/>
        <v>24774</v>
      </c>
      <c r="H102" s="499">
        <v>135</v>
      </c>
    </row>
    <row r="103" spans="1:8" x14ac:dyDescent="0.2">
      <c r="A103" s="495">
        <v>93</v>
      </c>
      <c r="B103" s="618">
        <f t="shared" si="3"/>
        <v>24.52</v>
      </c>
      <c r="C103" s="619">
        <v>32</v>
      </c>
      <c r="D103" s="498">
        <v>34500</v>
      </c>
      <c r="E103" s="499">
        <v>21020</v>
      </c>
      <c r="F103" s="498">
        <f t="shared" si="5"/>
        <v>33818</v>
      </c>
      <c r="G103" s="657">
        <f t="shared" si="4"/>
        <v>24767</v>
      </c>
      <c r="H103" s="499">
        <v>135</v>
      </c>
    </row>
    <row r="104" spans="1:8" x14ac:dyDescent="0.2">
      <c r="A104" s="579">
        <v>94</v>
      </c>
      <c r="B104" s="618">
        <f t="shared" si="3"/>
        <v>24.53</v>
      </c>
      <c r="C104" s="619">
        <v>32</v>
      </c>
      <c r="D104" s="498">
        <v>34500</v>
      </c>
      <c r="E104" s="499">
        <v>21020</v>
      </c>
      <c r="F104" s="498">
        <f t="shared" si="5"/>
        <v>33808</v>
      </c>
      <c r="G104" s="657">
        <f t="shared" si="4"/>
        <v>24760</v>
      </c>
      <c r="H104" s="499">
        <v>135</v>
      </c>
    </row>
    <row r="105" spans="1:8" x14ac:dyDescent="0.2">
      <c r="A105" s="495">
        <v>95</v>
      </c>
      <c r="B105" s="618">
        <f t="shared" si="3"/>
        <v>24.55</v>
      </c>
      <c r="C105" s="619">
        <v>32</v>
      </c>
      <c r="D105" s="498">
        <v>34500</v>
      </c>
      <c r="E105" s="499">
        <v>21020</v>
      </c>
      <c r="F105" s="498">
        <f t="shared" si="5"/>
        <v>33790</v>
      </c>
      <c r="G105" s="657">
        <f t="shared" si="4"/>
        <v>24746</v>
      </c>
      <c r="H105" s="499">
        <v>135</v>
      </c>
    </row>
    <row r="106" spans="1:8" x14ac:dyDescent="0.2">
      <c r="A106" s="495">
        <v>96</v>
      </c>
      <c r="B106" s="618">
        <f t="shared" si="3"/>
        <v>24.56</v>
      </c>
      <c r="C106" s="619">
        <v>32</v>
      </c>
      <c r="D106" s="498">
        <v>34500</v>
      </c>
      <c r="E106" s="499">
        <v>21020</v>
      </c>
      <c r="F106" s="498">
        <f t="shared" si="5"/>
        <v>33780</v>
      </c>
      <c r="G106" s="657">
        <f t="shared" si="4"/>
        <v>24739</v>
      </c>
      <c r="H106" s="499">
        <v>135</v>
      </c>
    </row>
    <row r="107" spans="1:8" x14ac:dyDescent="0.2">
      <c r="A107" s="579">
        <v>97</v>
      </c>
      <c r="B107" s="618">
        <f t="shared" si="3"/>
        <v>24.57</v>
      </c>
      <c r="C107" s="619">
        <v>32</v>
      </c>
      <c r="D107" s="498">
        <v>34500</v>
      </c>
      <c r="E107" s="499">
        <v>21020</v>
      </c>
      <c r="F107" s="498">
        <f t="shared" si="5"/>
        <v>33771</v>
      </c>
      <c r="G107" s="657">
        <f t="shared" si="4"/>
        <v>24732</v>
      </c>
      <c r="H107" s="499">
        <v>135</v>
      </c>
    </row>
    <row r="108" spans="1:8" x14ac:dyDescent="0.2">
      <c r="A108" s="495">
        <v>98</v>
      </c>
      <c r="B108" s="618">
        <f t="shared" si="3"/>
        <v>24.59</v>
      </c>
      <c r="C108" s="619">
        <v>32</v>
      </c>
      <c r="D108" s="498">
        <v>34500</v>
      </c>
      <c r="E108" s="499">
        <v>21020</v>
      </c>
      <c r="F108" s="498">
        <f t="shared" si="5"/>
        <v>33752</v>
      </c>
      <c r="G108" s="657">
        <f t="shared" si="4"/>
        <v>24719</v>
      </c>
      <c r="H108" s="499">
        <v>135</v>
      </c>
    </row>
    <row r="109" spans="1:8" x14ac:dyDescent="0.2">
      <c r="A109" s="495">
        <v>99</v>
      </c>
      <c r="B109" s="618">
        <f t="shared" si="3"/>
        <v>24.6</v>
      </c>
      <c r="C109" s="619">
        <v>32</v>
      </c>
      <c r="D109" s="498">
        <v>34500</v>
      </c>
      <c r="E109" s="499">
        <v>21020</v>
      </c>
      <c r="F109" s="498">
        <f t="shared" si="5"/>
        <v>33743</v>
      </c>
      <c r="G109" s="657">
        <f t="shared" si="4"/>
        <v>24712</v>
      </c>
      <c r="H109" s="499">
        <v>135</v>
      </c>
    </row>
    <row r="110" spans="1:8" x14ac:dyDescent="0.2">
      <c r="A110" s="579">
        <v>100</v>
      </c>
      <c r="B110" s="618">
        <f t="shared" si="3"/>
        <v>24.61</v>
      </c>
      <c r="C110" s="619">
        <v>32</v>
      </c>
      <c r="D110" s="498">
        <v>34500</v>
      </c>
      <c r="E110" s="499">
        <v>21020</v>
      </c>
      <c r="F110" s="498">
        <f t="shared" si="5"/>
        <v>33734</v>
      </c>
      <c r="G110" s="657">
        <f t="shared" si="4"/>
        <v>24705</v>
      </c>
      <c r="H110" s="499">
        <v>135</v>
      </c>
    </row>
    <row r="111" spans="1:8" x14ac:dyDescent="0.2">
      <c r="A111" s="495">
        <v>101</v>
      </c>
      <c r="B111" s="618">
        <f t="shared" si="3"/>
        <v>24.62</v>
      </c>
      <c r="C111" s="619">
        <v>32</v>
      </c>
      <c r="D111" s="498">
        <v>34500</v>
      </c>
      <c r="E111" s="499">
        <v>21020</v>
      </c>
      <c r="F111" s="498">
        <f t="shared" si="5"/>
        <v>33724</v>
      </c>
      <c r="G111" s="657">
        <f t="shared" si="4"/>
        <v>24698</v>
      </c>
      <c r="H111" s="499">
        <v>135</v>
      </c>
    </row>
    <row r="112" spans="1:8" x14ac:dyDescent="0.2">
      <c r="A112" s="495">
        <v>102</v>
      </c>
      <c r="B112" s="618">
        <f t="shared" si="3"/>
        <v>24.64</v>
      </c>
      <c r="C112" s="619">
        <v>32</v>
      </c>
      <c r="D112" s="498">
        <v>34500</v>
      </c>
      <c r="E112" s="499">
        <v>21020</v>
      </c>
      <c r="F112" s="498">
        <f t="shared" si="5"/>
        <v>33706</v>
      </c>
      <c r="G112" s="657">
        <f t="shared" si="4"/>
        <v>24684</v>
      </c>
      <c r="H112" s="499">
        <v>135</v>
      </c>
    </row>
    <row r="113" spans="1:8" x14ac:dyDescent="0.2">
      <c r="A113" s="579">
        <v>103</v>
      </c>
      <c r="B113" s="618">
        <f t="shared" si="3"/>
        <v>24.65</v>
      </c>
      <c r="C113" s="619">
        <v>32</v>
      </c>
      <c r="D113" s="498">
        <v>34500</v>
      </c>
      <c r="E113" s="499">
        <v>21020</v>
      </c>
      <c r="F113" s="498">
        <f t="shared" si="5"/>
        <v>33697</v>
      </c>
      <c r="G113" s="657">
        <f t="shared" si="4"/>
        <v>24678</v>
      </c>
      <c r="H113" s="499">
        <v>135</v>
      </c>
    </row>
    <row r="114" spans="1:8" x14ac:dyDescent="0.2">
      <c r="A114" s="495">
        <v>104</v>
      </c>
      <c r="B114" s="618">
        <f t="shared" si="3"/>
        <v>24.66</v>
      </c>
      <c r="C114" s="619">
        <v>32</v>
      </c>
      <c r="D114" s="498">
        <v>34500</v>
      </c>
      <c r="E114" s="499">
        <v>21020</v>
      </c>
      <c r="F114" s="498">
        <f t="shared" si="5"/>
        <v>33687</v>
      </c>
      <c r="G114" s="657">
        <f t="shared" si="4"/>
        <v>24671</v>
      </c>
      <c r="H114" s="499">
        <v>135</v>
      </c>
    </row>
    <row r="115" spans="1:8" x14ac:dyDescent="0.2">
      <c r="A115" s="495">
        <v>105</v>
      </c>
      <c r="B115" s="618">
        <f t="shared" si="3"/>
        <v>24.67</v>
      </c>
      <c r="C115" s="619">
        <v>32</v>
      </c>
      <c r="D115" s="498">
        <v>34500</v>
      </c>
      <c r="E115" s="499">
        <v>21020</v>
      </c>
      <c r="F115" s="498">
        <f t="shared" si="5"/>
        <v>33678</v>
      </c>
      <c r="G115" s="657">
        <f t="shared" si="4"/>
        <v>24664</v>
      </c>
      <c r="H115" s="499">
        <v>135</v>
      </c>
    </row>
    <row r="116" spans="1:8" x14ac:dyDescent="0.2">
      <c r="A116" s="579">
        <v>106</v>
      </c>
      <c r="B116" s="618">
        <f t="shared" si="3"/>
        <v>24.68</v>
      </c>
      <c r="C116" s="619">
        <v>32</v>
      </c>
      <c r="D116" s="498">
        <v>34500</v>
      </c>
      <c r="E116" s="499">
        <v>21020</v>
      </c>
      <c r="F116" s="498">
        <f t="shared" si="5"/>
        <v>33669</v>
      </c>
      <c r="G116" s="657">
        <f t="shared" si="4"/>
        <v>24657</v>
      </c>
      <c r="H116" s="499">
        <v>135</v>
      </c>
    </row>
    <row r="117" spans="1:8" x14ac:dyDescent="0.2">
      <c r="A117" s="495">
        <v>107</v>
      </c>
      <c r="B117" s="618">
        <f t="shared" si="3"/>
        <v>24.7</v>
      </c>
      <c r="C117" s="619">
        <v>32</v>
      </c>
      <c r="D117" s="498">
        <v>34500</v>
      </c>
      <c r="E117" s="499">
        <v>21020</v>
      </c>
      <c r="F117" s="498">
        <f t="shared" si="5"/>
        <v>33650</v>
      </c>
      <c r="G117" s="657">
        <f t="shared" si="4"/>
        <v>24644</v>
      </c>
      <c r="H117" s="499">
        <v>135</v>
      </c>
    </row>
    <row r="118" spans="1:8" x14ac:dyDescent="0.2">
      <c r="A118" s="495">
        <v>108</v>
      </c>
      <c r="B118" s="618">
        <f t="shared" si="3"/>
        <v>24.71</v>
      </c>
      <c r="C118" s="619">
        <v>32</v>
      </c>
      <c r="D118" s="498">
        <v>34500</v>
      </c>
      <c r="E118" s="499">
        <v>21020</v>
      </c>
      <c r="F118" s="498">
        <f t="shared" si="5"/>
        <v>33641</v>
      </c>
      <c r="G118" s="657">
        <f t="shared" si="4"/>
        <v>24637</v>
      </c>
      <c r="H118" s="499">
        <v>135</v>
      </c>
    </row>
    <row r="119" spans="1:8" x14ac:dyDescent="0.2">
      <c r="A119" s="579">
        <v>109</v>
      </c>
      <c r="B119" s="618">
        <f t="shared" si="3"/>
        <v>24.72</v>
      </c>
      <c r="C119" s="619">
        <v>32</v>
      </c>
      <c r="D119" s="498">
        <v>34500</v>
      </c>
      <c r="E119" s="499">
        <v>21020</v>
      </c>
      <c r="F119" s="498">
        <f t="shared" si="5"/>
        <v>33632</v>
      </c>
      <c r="G119" s="657">
        <f t="shared" si="4"/>
        <v>24630</v>
      </c>
      <c r="H119" s="499">
        <v>135</v>
      </c>
    </row>
    <row r="120" spans="1:8" x14ac:dyDescent="0.2">
      <c r="A120" s="495">
        <v>110</v>
      </c>
      <c r="B120" s="618">
        <f t="shared" si="3"/>
        <v>24.73</v>
      </c>
      <c r="C120" s="619">
        <v>32</v>
      </c>
      <c r="D120" s="498">
        <v>34500</v>
      </c>
      <c r="E120" s="499">
        <v>21020</v>
      </c>
      <c r="F120" s="498">
        <f t="shared" si="5"/>
        <v>33623</v>
      </c>
      <c r="G120" s="657">
        <f t="shared" si="4"/>
        <v>24623</v>
      </c>
      <c r="H120" s="499">
        <v>135</v>
      </c>
    </row>
    <row r="121" spans="1:8" x14ac:dyDescent="0.2">
      <c r="A121" s="495">
        <v>111</v>
      </c>
      <c r="B121" s="618">
        <f t="shared" si="3"/>
        <v>24.74</v>
      </c>
      <c r="C121" s="619">
        <v>32</v>
      </c>
      <c r="D121" s="498">
        <v>34500</v>
      </c>
      <c r="E121" s="499">
        <v>21020</v>
      </c>
      <c r="F121" s="498">
        <f t="shared" si="5"/>
        <v>33613</v>
      </c>
      <c r="G121" s="657">
        <f t="shared" si="4"/>
        <v>24617</v>
      </c>
      <c r="H121" s="499">
        <v>135</v>
      </c>
    </row>
    <row r="122" spans="1:8" x14ac:dyDescent="0.2">
      <c r="A122" s="579">
        <v>112</v>
      </c>
      <c r="B122" s="618">
        <f t="shared" si="3"/>
        <v>24.75</v>
      </c>
      <c r="C122" s="619">
        <v>32</v>
      </c>
      <c r="D122" s="498">
        <v>34500</v>
      </c>
      <c r="E122" s="499">
        <v>21020</v>
      </c>
      <c r="F122" s="498">
        <f t="shared" si="5"/>
        <v>33604</v>
      </c>
      <c r="G122" s="657">
        <f t="shared" si="4"/>
        <v>24610</v>
      </c>
      <c r="H122" s="499">
        <v>135</v>
      </c>
    </row>
    <row r="123" spans="1:8" x14ac:dyDescent="0.2">
      <c r="A123" s="495">
        <v>113</v>
      </c>
      <c r="B123" s="618">
        <f t="shared" si="3"/>
        <v>24.76</v>
      </c>
      <c r="C123" s="619">
        <v>32</v>
      </c>
      <c r="D123" s="498">
        <v>34500</v>
      </c>
      <c r="E123" s="499">
        <v>21020</v>
      </c>
      <c r="F123" s="498">
        <f t="shared" si="5"/>
        <v>33595</v>
      </c>
      <c r="G123" s="657">
        <f t="shared" si="4"/>
        <v>24603</v>
      </c>
      <c r="H123" s="499">
        <v>135</v>
      </c>
    </row>
    <row r="124" spans="1:8" x14ac:dyDescent="0.2">
      <c r="A124" s="495">
        <v>114</v>
      </c>
      <c r="B124" s="618">
        <f t="shared" si="3"/>
        <v>24.78</v>
      </c>
      <c r="C124" s="619">
        <v>32</v>
      </c>
      <c r="D124" s="498">
        <v>34500</v>
      </c>
      <c r="E124" s="499">
        <v>21020</v>
      </c>
      <c r="F124" s="498">
        <f t="shared" si="5"/>
        <v>33577</v>
      </c>
      <c r="G124" s="657">
        <f t="shared" si="4"/>
        <v>24590</v>
      </c>
      <c r="H124" s="499">
        <v>135</v>
      </c>
    </row>
    <row r="125" spans="1:8" x14ac:dyDescent="0.2">
      <c r="A125" s="579">
        <v>115</v>
      </c>
      <c r="B125" s="618">
        <f t="shared" si="3"/>
        <v>24.79</v>
      </c>
      <c r="C125" s="619">
        <v>32</v>
      </c>
      <c r="D125" s="498">
        <v>34500</v>
      </c>
      <c r="E125" s="499">
        <v>21020</v>
      </c>
      <c r="F125" s="498">
        <f t="shared" si="5"/>
        <v>33568</v>
      </c>
      <c r="G125" s="657">
        <f t="shared" si="4"/>
        <v>24583</v>
      </c>
      <c r="H125" s="499">
        <v>135</v>
      </c>
    </row>
    <row r="126" spans="1:8" x14ac:dyDescent="0.2">
      <c r="A126" s="495">
        <v>116</v>
      </c>
      <c r="B126" s="618">
        <f t="shared" si="3"/>
        <v>24.8</v>
      </c>
      <c r="C126" s="619">
        <v>32</v>
      </c>
      <c r="D126" s="498">
        <v>34500</v>
      </c>
      <c r="E126" s="499">
        <v>21020</v>
      </c>
      <c r="F126" s="498">
        <f t="shared" si="5"/>
        <v>33558</v>
      </c>
      <c r="G126" s="657">
        <f t="shared" si="4"/>
        <v>24576</v>
      </c>
      <c r="H126" s="499">
        <v>135</v>
      </c>
    </row>
    <row r="127" spans="1:8" x14ac:dyDescent="0.2">
      <c r="A127" s="495">
        <v>117</v>
      </c>
      <c r="B127" s="618">
        <f t="shared" si="3"/>
        <v>24.81</v>
      </c>
      <c r="C127" s="619">
        <v>32</v>
      </c>
      <c r="D127" s="498">
        <v>34500</v>
      </c>
      <c r="E127" s="499">
        <v>21020</v>
      </c>
      <c r="F127" s="498">
        <f t="shared" si="5"/>
        <v>33549</v>
      </c>
      <c r="G127" s="657">
        <f t="shared" si="4"/>
        <v>24569</v>
      </c>
      <c r="H127" s="499">
        <v>135</v>
      </c>
    </row>
    <row r="128" spans="1:8" x14ac:dyDescent="0.2">
      <c r="A128" s="579">
        <v>118</v>
      </c>
      <c r="B128" s="618">
        <f t="shared" si="3"/>
        <v>24.82</v>
      </c>
      <c r="C128" s="619">
        <v>32</v>
      </c>
      <c r="D128" s="498">
        <v>34500</v>
      </c>
      <c r="E128" s="499">
        <v>21020</v>
      </c>
      <c r="F128" s="498">
        <f t="shared" si="5"/>
        <v>33540</v>
      </c>
      <c r="G128" s="657">
        <f t="shared" si="4"/>
        <v>24563</v>
      </c>
      <c r="H128" s="499">
        <v>135</v>
      </c>
    </row>
    <row r="129" spans="1:8" x14ac:dyDescent="0.2">
      <c r="A129" s="495">
        <v>119</v>
      </c>
      <c r="B129" s="618">
        <f t="shared" si="3"/>
        <v>24.83</v>
      </c>
      <c r="C129" s="619">
        <v>32</v>
      </c>
      <c r="D129" s="498">
        <v>34500</v>
      </c>
      <c r="E129" s="499">
        <v>21020</v>
      </c>
      <c r="F129" s="498">
        <f t="shared" si="5"/>
        <v>33531</v>
      </c>
      <c r="G129" s="657">
        <f t="shared" si="4"/>
        <v>24556</v>
      </c>
      <c r="H129" s="499">
        <v>135</v>
      </c>
    </row>
    <row r="130" spans="1:8" x14ac:dyDescent="0.2">
      <c r="A130" s="495">
        <v>120</v>
      </c>
      <c r="B130" s="618">
        <f t="shared" si="3"/>
        <v>24.84</v>
      </c>
      <c r="C130" s="619">
        <v>32</v>
      </c>
      <c r="D130" s="498">
        <v>34500</v>
      </c>
      <c r="E130" s="499">
        <v>21020</v>
      </c>
      <c r="F130" s="498">
        <f t="shared" si="5"/>
        <v>33522</v>
      </c>
      <c r="G130" s="657">
        <f t="shared" si="4"/>
        <v>24549</v>
      </c>
      <c r="H130" s="499">
        <v>135</v>
      </c>
    </row>
    <row r="131" spans="1:8" x14ac:dyDescent="0.2">
      <c r="A131" s="579">
        <v>121</v>
      </c>
      <c r="B131" s="618">
        <f t="shared" si="3"/>
        <v>24.85</v>
      </c>
      <c r="C131" s="619">
        <v>32</v>
      </c>
      <c r="D131" s="498">
        <v>34500</v>
      </c>
      <c r="E131" s="499">
        <v>21020</v>
      </c>
      <c r="F131" s="498">
        <f t="shared" si="5"/>
        <v>33513</v>
      </c>
      <c r="G131" s="657">
        <f t="shared" si="4"/>
        <v>24542</v>
      </c>
      <c r="H131" s="499">
        <v>135</v>
      </c>
    </row>
    <row r="132" spans="1:8" x14ac:dyDescent="0.2">
      <c r="A132" s="495">
        <v>122</v>
      </c>
      <c r="B132" s="618">
        <f t="shared" si="3"/>
        <v>24.86</v>
      </c>
      <c r="C132" s="619">
        <v>32</v>
      </c>
      <c r="D132" s="498">
        <v>34500</v>
      </c>
      <c r="E132" s="499">
        <v>21020</v>
      </c>
      <c r="F132" s="498">
        <f t="shared" si="5"/>
        <v>33504</v>
      </c>
      <c r="G132" s="657">
        <f t="shared" si="4"/>
        <v>24536</v>
      </c>
      <c r="H132" s="499">
        <v>135</v>
      </c>
    </row>
    <row r="133" spans="1:8" x14ac:dyDescent="0.2">
      <c r="A133" s="495">
        <v>123</v>
      </c>
      <c r="B133" s="618">
        <f t="shared" si="3"/>
        <v>24.87</v>
      </c>
      <c r="C133" s="619">
        <v>32</v>
      </c>
      <c r="D133" s="498">
        <v>34500</v>
      </c>
      <c r="E133" s="499">
        <v>21020</v>
      </c>
      <c r="F133" s="498">
        <f t="shared" si="5"/>
        <v>33495</v>
      </c>
      <c r="G133" s="657">
        <f t="shared" si="4"/>
        <v>24529</v>
      </c>
      <c r="H133" s="499">
        <v>135</v>
      </c>
    </row>
    <row r="134" spans="1:8" x14ac:dyDescent="0.2">
      <c r="A134" s="579">
        <v>124</v>
      </c>
      <c r="B134" s="618">
        <f t="shared" si="3"/>
        <v>24.88</v>
      </c>
      <c r="C134" s="619">
        <v>32</v>
      </c>
      <c r="D134" s="498">
        <v>34500</v>
      </c>
      <c r="E134" s="499">
        <v>21020</v>
      </c>
      <c r="F134" s="498">
        <f t="shared" si="5"/>
        <v>33485</v>
      </c>
      <c r="G134" s="657">
        <f t="shared" si="4"/>
        <v>24522</v>
      </c>
      <c r="H134" s="499">
        <v>135</v>
      </c>
    </row>
    <row r="135" spans="1:8" x14ac:dyDescent="0.2">
      <c r="A135" s="495">
        <v>125</v>
      </c>
      <c r="B135" s="618">
        <f t="shared" si="3"/>
        <v>24.89</v>
      </c>
      <c r="C135" s="619">
        <v>32</v>
      </c>
      <c r="D135" s="498">
        <v>34500</v>
      </c>
      <c r="E135" s="499">
        <v>21020</v>
      </c>
      <c r="F135" s="498">
        <f t="shared" si="5"/>
        <v>33476</v>
      </c>
      <c r="G135" s="657">
        <f t="shared" si="4"/>
        <v>24516</v>
      </c>
      <c r="H135" s="499">
        <v>135</v>
      </c>
    </row>
    <row r="136" spans="1:8" x14ac:dyDescent="0.2">
      <c r="A136" s="495">
        <v>126</v>
      </c>
      <c r="B136" s="618">
        <f t="shared" si="3"/>
        <v>24.9</v>
      </c>
      <c r="C136" s="619">
        <v>32</v>
      </c>
      <c r="D136" s="498">
        <v>34500</v>
      </c>
      <c r="E136" s="499">
        <v>21020</v>
      </c>
      <c r="F136" s="498">
        <f t="shared" si="5"/>
        <v>33467</v>
      </c>
      <c r="G136" s="657">
        <f t="shared" si="4"/>
        <v>24509</v>
      </c>
      <c r="H136" s="499">
        <v>135</v>
      </c>
    </row>
    <row r="137" spans="1:8" x14ac:dyDescent="0.2">
      <c r="A137" s="579">
        <v>127</v>
      </c>
      <c r="B137" s="618">
        <f t="shared" si="3"/>
        <v>24.91</v>
      </c>
      <c r="C137" s="619">
        <v>32</v>
      </c>
      <c r="D137" s="498">
        <v>34500</v>
      </c>
      <c r="E137" s="499">
        <v>21020</v>
      </c>
      <c r="F137" s="498">
        <f t="shared" si="5"/>
        <v>33458</v>
      </c>
      <c r="G137" s="657">
        <f t="shared" si="4"/>
        <v>24502</v>
      </c>
      <c r="H137" s="499">
        <v>135</v>
      </c>
    </row>
    <row r="138" spans="1:8" x14ac:dyDescent="0.2">
      <c r="A138" s="495">
        <v>128</v>
      </c>
      <c r="B138" s="618">
        <f t="shared" si="3"/>
        <v>24.92</v>
      </c>
      <c r="C138" s="619">
        <v>32</v>
      </c>
      <c r="D138" s="498">
        <v>34500</v>
      </c>
      <c r="E138" s="499">
        <v>21020</v>
      </c>
      <c r="F138" s="498">
        <f t="shared" si="5"/>
        <v>33449</v>
      </c>
      <c r="G138" s="657">
        <f t="shared" si="4"/>
        <v>24496</v>
      </c>
      <c r="H138" s="499">
        <v>135</v>
      </c>
    </row>
    <row r="139" spans="1:8" x14ac:dyDescent="0.2">
      <c r="A139" s="495">
        <v>129</v>
      </c>
      <c r="B139" s="618">
        <f t="shared" ref="B139:B182" si="6">ROUND((1.1233*LN(A139)+17)*1.11,2)</f>
        <v>24.93</v>
      </c>
      <c r="C139" s="619">
        <v>32</v>
      </c>
      <c r="D139" s="498">
        <v>34500</v>
      </c>
      <c r="E139" s="499">
        <v>21020</v>
      </c>
      <c r="F139" s="498">
        <f t="shared" si="5"/>
        <v>33440</v>
      </c>
      <c r="G139" s="657">
        <f t="shared" ref="G139:G182" si="7">ROUND(12*(1/B139*D139+1/C139*E139),0)</f>
        <v>24489</v>
      </c>
      <c r="H139" s="499">
        <v>135</v>
      </c>
    </row>
    <row r="140" spans="1:8" x14ac:dyDescent="0.2">
      <c r="A140" s="579">
        <v>130</v>
      </c>
      <c r="B140" s="618">
        <f t="shared" si="6"/>
        <v>24.94</v>
      </c>
      <c r="C140" s="619">
        <v>32</v>
      </c>
      <c r="D140" s="498">
        <v>34500</v>
      </c>
      <c r="E140" s="499">
        <v>21020</v>
      </c>
      <c r="F140" s="498">
        <f t="shared" ref="F140:F182" si="8">ROUND(12*1.36*(1/B140*D140+1/C140*E140)+H140,0)</f>
        <v>33431</v>
      </c>
      <c r="G140" s="657">
        <f t="shared" si="7"/>
        <v>24482</v>
      </c>
      <c r="H140" s="499">
        <v>135</v>
      </c>
    </row>
    <row r="141" spans="1:8" x14ac:dyDescent="0.2">
      <c r="A141" s="495">
        <v>131</v>
      </c>
      <c r="B141" s="618">
        <f t="shared" si="6"/>
        <v>24.95</v>
      </c>
      <c r="C141" s="619">
        <v>32</v>
      </c>
      <c r="D141" s="498">
        <v>34500</v>
      </c>
      <c r="E141" s="499">
        <v>21020</v>
      </c>
      <c r="F141" s="498">
        <f t="shared" si="8"/>
        <v>33422</v>
      </c>
      <c r="G141" s="657">
        <f t="shared" si="7"/>
        <v>24476</v>
      </c>
      <c r="H141" s="499">
        <v>135</v>
      </c>
    </row>
    <row r="142" spans="1:8" x14ac:dyDescent="0.2">
      <c r="A142" s="495">
        <v>132</v>
      </c>
      <c r="B142" s="618">
        <f t="shared" si="6"/>
        <v>24.96</v>
      </c>
      <c r="C142" s="619">
        <v>32</v>
      </c>
      <c r="D142" s="498">
        <v>34500</v>
      </c>
      <c r="E142" s="499">
        <v>21020</v>
      </c>
      <c r="F142" s="498">
        <f t="shared" si="8"/>
        <v>33413</v>
      </c>
      <c r="G142" s="657">
        <f t="shared" si="7"/>
        <v>24469</v>
      </c>
      <c r="H142" s="499">
        <v>135</v>
      </c>
    </row>
    <row r="143" spans="1:8" x14ac:dyDescent="0.2">
      <c r="A143" s="579">
        <v>133</v>
      </c>
      <c r="B143" s="618">
        <f t="shared" si="6"/>
        <v>24.97</v>
      </c>
      <c r="C143" s="619">
        <v>32</v>
      </c>
      <c r="D143" s="498">
        <v>34500</v>
      </c>
      <c r="E143" s="499">
        <v>21020</v>
      </c>
      <c r="F143" s="498">
        <f t="shared" si="8"/>
        <v>33404</v>
      </c>
      <c r="G143" s="657">
        <f t="shared" si="7"/>
        <v>24462</v>
      </c>
      <c r="H143" s="499">
        <v>135</v>
      </c>
    </row>
    <row r="144" spans="1:8" x14ac:dyDescent="0.2">
      <c r="A144" s="495">
        <v>134</v>
      </c>
      <c r="B144" s="618">
        <f t="shared" si="6"/>
        <v>24.98</v>
      </c>
      <c r="C144" s="619">
        <v>32</v>
      </c>
      <c r="D144" s="498">
        <v>34500</v>
      </c>
      <c r="E144" s="499">
        <v>21020</v>
      </c>
      <c r="F144" s="498">
        <f t="shared" si="8"/>
        <v>33395</v>
      </c>
      <c r="G144" s="657">
        <f t="shared" si="7"/>
        <v>24456</v>
      </c>
      <c r="H144" s="499">
        <v>135</v>
      </c>
    </row>
    <row r="145" spans="1:8" x14ac:dyDescent="0.2">
      <c r="A145" s="495">
        <v>135</v>
      </c>
      <c r="B145" s="618">
        <f t="shared" si="6"/>
        <v>24.99</v>
      </c>
      <c r="C145" s="619">
        <v>32</v>
      </c>
      <c r="D145" s="498">
        <v>34500</v>
      </c>
      <c r="E145" s="499">
        <v>21020</v>
      </c>
      <c r="F145" s="498">
        <f t="shared" si="8"/>
        <v>33386</v>
      </c>
      <c r="G145" s="657">
        <f t="shared" si="7"/>
        <v>24449</v>
      </c>
      <c r="H145" s="499">
        <v>135</v>
      </c>
    </row>
    <row r="146" spans="1:8" x14ac:dyDescent="0.2">
      <c r="A146" s="579">
        <v>136</v>
      </c>
      <c r="B146" s="618">
        <f t="shared" si="6"/>
        <v>25</v>
      </c>
      <c r="C146" s="619">
        <v>32</v>
      </c>
      <c r="D146" s="498">
        <v>34500</v>
      </c>
      <c r="E146" s="499">
        <v>21020</v>
      </c>
      <c r="F146" s="498">
        <f t="shared" si="8"/>
        <v>33377</v>
      </c>
      <c r="G146" s="657">
        <f t="shared" si="7"/>
        <v>24443</v>
      </c>
      <c r="H146" s="499">
        <v>135</v>
      </c>
    </row>
    <row r="147" spans="1:8" x14ac:dyDescent="0.2">
      <c r="A147" s="495">
        <v>137</v>
      </c>
      <c r="B147" s="618">
        <f t="shared" si="6"/>
        <v>25</v>
      </c>
      <c r="C147" s="619">
        <v>32</v>
      </c>
      <c r="D147" s="498">
        <v>34500</v>
      </c>
      <c r="E147" s="499">
        <v>21020</v>
      </c>
      <c r="F147" s="498">
        <f t="shared" si="8"/>
        <v>33377</v>
      </c>
      <c r="G147" s="657">
        <f t="shared" si="7"/>
        <v>24443</v>
      </c>
      <c r="H147" s="499">
        <v>135</v>
      </c>
    </row>
    <row r="148" spans="1:8" x14ac:dyDescent="0.2">
      <c r="A148" s="495">
        <v>138</v>
      </c>
      <c r="B148" s="618">
        <f t="shared" si="6"/>
        <v>25.01</v>
      </c>
      <c r="C148" s="619">
        <v>32</v>
      </c>
      <c r="D148" s="498">
        <v>34500</v>
      </c>
      <c r="E148" s="499">
        <v>21020</v>
      </c>
      <c r="F148" s="498">
        <f t="shared" si="8"/>
        <v>33368</v>
      </c>
      <c r="G148" s="657">
        <f t="shared" si="7"/>
        <v>24436</v>
      </c>
      <c r="H148" s="499">
        <v>135</v>
      </c>
    </row>
    <row r="149" spans="1:8" x14ac:dyDescent="0.2">
      <c r="A149" s="579">
        <v>139</v>
      </c>
      <c r="B149" s="618">
        <f t="shared" si="6"/>
        <v>25.02</v>
      </c>
      <c r="C149" s="619">
        <v>32</v>
      </c>
      <c r="D149" s="498">
        <v>34500</v>
      </c>
      <c r="E149" s="499">
        <v>21020</v>
      </c>
      <c r="F149" s="498">
        <f t="shared" si="8"/>
        <v>33359</v>
      </c>
      <c r="G149" s="657">
        <f t="shared" si="7"/>
        <v>24429</v>
      </c>
      <c r="H149" s="499">
        <v>135</v>
      </c>
    </row>
    <row r="150" spans="1:8" x14ac:dyDescent="0.2">
      <c r="A150" s="495">
        <v>140</v>
      </c>
      <c r="B150" s="618">
        <f t="shared" si="6"/>
        <v>25.03</v>
      </c>
      <c r="C150" s="619">
        <v>32</v>
      </c>
      <c r="D150" s="498">
        <v>34500</v>
      </c>
      <c r="E150" s="499">
        <v>21020</v>
      </c>
      <c r="F150" s="498">
        <f t="shared" si="8"/>
        <v>33350</v>
      </c>
      <c r="G150" s="657">
        <f t="shared" si="7"/>
        <v>24423</v>
      </c>
      <c r="H150" s="499">
        <v>135</v>
      </c>
    </row>
    <row r="151" spans="1:8" x14ac:dyDescent="0.2">
      <c r="A151" s="495">
        <v>141</v>
      </c>
      <c r="B151" s="618">
        <f t="shared" si="6"/>
        <v>25.04</v>
      </c>
      <c r="C151" s="619">
        <v>32</v>
      </c>
      <c r="D151" s="498">
        <v>34500</v>
      </c>
      <c r="E151" s="499">
        <v>21020</v>
      </c>
      <c r="F151" s="498">
        <f t="shared" si="8"/>
        <v>33341</v>
      </c>
      <c r="G151" s="657">
        <f t="shared" si="7"/>
        <v>24416</v>
      </c>
      <c r="H151" s="499">
        <v>135</v>
      </c>
    </row>
    <row r="152" spans="1:8" x14ac:dyDescent="0.2">
      <c r="A152" s="579">
        <v>142</v>
      </c>
      <c r="B152" s="618">
        <f t="shared" si="6"/>
        <v>25.05</v>
      </c>
      <c r="C152" s="619">
        <v>32</v>
      </c>
      <c r="D152" s="498">
        <v>34500</v>
      </c>
      <c r="E152" s="499">
        <v>21020</v>
      </c>
      <c r="F152" s="498">
        <f t="shared" si="8"/>
        <v>33332</v>
      </c>
      <c r="G152" s="657">
        <f t="shared" si="7"/>
        <v>24409</v>
      </c>
      <c r="H152" s="499">
        <v>135</v>
      </c>
    </row>
    <row r="153" spans="1:8" x14ac:dyDescent="0.2">
      <c r="A153" s="495">
        <v>143</v>
      </c>
      <c r="B153" s="618">
        <f t="shared" si="6"/>
        <v>25.06</v>
      </c>
      <c r="C153" s="619">
        <v>32</v>
      </c>
      <c r="D153" s="498">
        <v>34500</v>
      </c>
      <c r="E153" s="499">
        <v>21020</v>
      </c>
      <c r="F153" s="498">
        <f t="shared" si="8"/>
        <v>33323</v>
      </c>
      <c r="G153" s="657">
        <f t="shared" si="7"/>
        <v>24403</v>
      </c>
      <c r="H153" s="499">
        <v>135</v>
      </c>
    </row>
    <row r="154" spans="1:8" x14ac:dyDescent="0.2">
      <c r="A154" s="495">
        <v>144</v>
      </c>
      <c r="B154" s="618">
        <f t="shared" si="6"/>
        <v>25.07</v>
      </c>
      <c r="C154" s="619">
        <v>32</v>
      </c>
      <c r="D154" s="498">
        <v>34500</v>
      </c>
      <c r="E154" s="499">
        <v>21020</v>
      </c>
      <c r="F154" s="498">
        <f t="shared" si="8"/>
        <v>33314</v>
      </c>
      <c r="G154" s="657">
        <f t="shared" si="7"/>
        <v>24396</v>
      </c>
      <c r="H154" s="499">
        <v>135</v>
      </c>
    </row>
    <row r="155" spans="1:8" x14ac:dyDescent="0.2">
      <c r="A155" s="579">
        <v>145</v>
      </c>
      <c r="B155" s="618">
        <f t="shared" si="6"/>
        <v>25.08</v>
      </c>
      <c r="C155" s="619">
        <v>32</v>
      </c>
      <c r="D155" s="498">
        <v>34500</v>
      </c>
      <c r="E155" s="499">
        <v>21020</v>
      </c>
      <c r="F155" s="498">
        <f t="shared" si="8"/>
        <v>33305</v>
      </c>
      <c r="G155" s="657">
        <f t="shared" si="7"/>
        <v>24390</v>
      </c>
      <c r="H155" s="499">
        <v>135</v>
      </c>
    </row>
    <row r="156" spans="1:8" x14ac:dyDescent="0.2">
      <c r="A156" s="495">
        <v>146</v>
      </c>
      <c r="B156" s="618">
        <f t="shared" si="6"/>
        <v>25.08</v>
      </c>
      <c r="C156" s="619">
        <v>32</v>
      </c>
      <c r="D156" s="498">
        <v>34500</v>
      </c>
      <c r="E156" s="499">
        <v>21020</v>
      </c>
      <c r="F156" s="498">
        <f t="shared" si="8"/>
        <v>33305</v>
      </c>
      <c r="G156" s="657">
        <f t="shared" si="7"/>
        <v>24390</v>
      </c>
      <c r="H156" s="499">
        <v>135</v>
      </c>
    </row>
    <row r="157" spans="1:8" x14ac:dyDescent="0.2">
      <c r="A157" s="495">
        <v>147</v>
      </c>
      <c r="B157" s="618">
        <f t="shared" si="6"/>
        <v>25.09</v>
      </c>
      <c r="C157" s="619">
        <v>32</v>
      </c>
      <c r="D157" s="498">
        <v>34500</v>
      </c>
      <c r="E157" s="499">
        <v>21020</v>
      </c>
      <c r="F157" s="498">
        <f t="shared" si="8"/>
        <v>33296</v>
      </c>
      <c r="G157" s="657">
        <f t="shared" si="7"/>
        <v>24383</v>
      </c>
      <c r="H157" s="499">
        <v>135</v>
      </c>
    </row>
    <row r="158" spans="1:8" x14ac:dyDescent="0.2">
      <c r="A158" s="579">
        <v>148</v>
      </c>
      <c r="B158" s="618">
        <f t="shared" si="6"/>
        <v>25.1</v>
      </c>
      <c r="C158" s="619">
        <v>32</v>
      </c>
      <c r="D158" s="498">
        <v>34500</v>
      </c>
      <c r="E158" s="499">
        <v>21020</v>
      </c>
      <c r="F158" s="498">
        <f t="shared" si="8"/>
        <v>33287</v>
      </c>
      <c r="G158" s="657">
        <f t="shared" si="7"/>
        <v>24377</v>
      </c>
      <c r="H158" s="499">
        <v>135</v>
      </c>
    </row>
    <row r="159" spans="1:8" x14ac:dyDescent="0.2">
      <c r="A159" s="495">
        <v>149</v>
      </c>
      <c r="B159" s="618">
        <f t="shared" si="6"/>
        <v>25.11</v>
      </c>
      <c r="C159" s="619">
        <v>32</v>
      </c>
      <c r="D159" s="498">
        <v>34500</v>
      </c>
      <c r="E159" s="499">
        <v>21020</v>
      </c>
      <c r="F159" s="498">
        <f t="shared" si="8"/>
        <v>33278</v>
      </c>
      <c r="G159" s="657">
        <f t="shared" si="7"/>
        <v>24370</v>
      </c>
      <c r="H159" s="499">
        <v>135</v>
      </c>
    </row>
    <row r="160" spans="1:8" x14ac:dyDescent="0.2">
      <c r="A160" s="495">
        <v>150</v>
      </c>
      <c r="B160" s="618">
        <f t="shared" si="6"/>
        <v>25.12</v>
      </c>
      <c r="C160" s="619">
        <v>32</v>
      </c>
      <c r="D160" s="498">
        <v>34500</v>
      </c>
      <c r="E160" s="499">
        <v>21020</v>
      </c>
      <c r="F160" s="498">
        <f t="shared" si="8"/>
        <v>33269</v>
      </c>
      <c r="G160" s="657">
        <f t="shared" si="7"/>
        <v>24363</v>
      </c>
      <c r="H160" s="499">
        <v>135</v>
      </c>
    </row>
    <row r="161" spans="1:8" x14ac:dyDescent="0.2">
      <c r="A161" s="579">
        <v>151</v>
      </c>
      <c r="B161" s="618">
        <f t="shared" si="6"/>
        <v>25.13</v>
      </c>
      <c r="C161" s="619">
        <v>32</v>
      </c>
      <c r="D161" s="498">
        <v>34500</v>
      </c>
      <c r="E161" s="499">
        <v>21020</v>
      </c>
      <c r="F161" s="498">
        <f t="shared" si="8"/>
        <v>33260</v>
      </c>
      <c r="G161" s="657">
        <f t="shared" si="7"/>
        <v>24357</v>
      </c>
      <c r="H161" s="499">
        <v>135</v>
      </c>
    </row>
    <row r="162" spans="1:8" x14ac:dyDescent="0.2">
      <c r="A162" s="495">
        <v>152</v>
      </c>
      <c r="B162" s="618">
        <f t="shared" si="6"/>
        <v>25.13</v>
      </c>
      <c r="C162" s="619">
        <v>32</v>
      </c>
      <c r="D162" s="498">
        <v>34500</v>
      </c>
      <c r="E162" s="499">
        <v>21020</v>
      </c>
      <c r="F162" s="498">
        <f t="shared" si="8"/>
        <v>33260</v>
      </c>
      <c r="G162" s="657">
        <f t="shared" si="7"/>
        <v>24357</v>
      </c>
      <c r="H162" s="499">
        <v>135</v>
      </c>
    </row>
    <row r="163" spans="1:8" x14ac:dyDescent="0.2">
      <c r="A163" s="495">
        <v>153</v>
      </c>
      <c r="B163" s="618">
        <f t="shared" si="6"/>
        <v>25.14</v>
      </c>
      <c r="C163" s="619">
        <v>32</v>
      </c>
      <c r="D163" s="498">
        <v>34500</v>
      </c>
      <c r="E163" s="499">
        <v>21020</v>
      </c>
      <c r="F163" s="498">
        <f t="shared" si="8"/>
        <v>33251</v>
      </c>
      <c r="G163" s="657">
        <f t="shared" si="7"/>
        <v>24350</v>
      </c>
      <c r="H163" s="499">
        <v>135</v>
      </c>
    </row>
    <row r="164" spans="1:8" x14ac:dyDescent="0.2">
      <c r="A164" s="579">
        <v>154</v>
      </c>
      <c r="B164" s="618">
        <f t="shared" si="6"/>
        <v>25.15</v>
      </c>
      <c r="C164" s="619">
        <v>32</v>
      </c>
      <c r="D164" s="498">
        <v>34500</v>
      </c>
      <c r="E164" s="499">
        <v>21020</v>
      </c>
      <c r="F164" s="498">
        <f t="shared" si="8"/>
        <v>33242</v>
      </c>
      <c r="G164" s="657">
        <f t="shared" si="7"/>
        <v>24344</v>
      </c>
      <c r="H164" s="499">
        <v>135</v>
      </c>
    </row>
    <row r="165" spans="1:8" x14ac:dyDescent="0.2">
      <c r="A165" s="495">
        <v>155</v>
      </c>
      <c r="B165" s="618">
        <f t="shared" si="6"/>
        <v>25.16</v>
      </c>
      <c r="C165" s="619">
        <v>32</v>
      </c>
      <c r="D165" s="498">
        <v>34500</v>
      </c>
      <c r="E165" s="499">
        <v>21020</v>
      </c>
      <c r="F165" s="498">
        <f t="shared" si="8"/>
        <v>33234</v>
      </c>
      <c r="G165" s="657">
        <f t="shared" si="7"/>
        <v>24337</v>
      </c>
      <c r="H165" s="499">
        <v>135</v>
      </c>
    </row>
    <row r="166" spans="1:8" x14ac:dyDescent="0.2">
      <c r="A166" s="495">
        <v>156</v>
      </c>
      <c r="B166" s="618">
        <f t="shared" si="6"/>
        <v>25.17</v>
      </c>
      <c r="C166" s="619">
        <v>32</v>
      </c>
      <c r="D166" s="498">
        <v>34500</v>
      </c>
      <c r="E166" s="499">
        <v>21020</v>
      </c>
      <c r="F166" s="498">
        <f t="shared" si="8"/>
        <v>33225</v>
      </c>
      <c r="G166" s="657">
        <f t="shared" si="7"/>
        <v>24331</v>
      </c>
      <c r="H166" s="499">
        <v>135</v>
      </c>
    </row>
    <row r="167" spans="1:8" x14ac:dyDescent="0.2">
      <c r="A167" s="579">
        <v>157</v>
      </c>
      <c r="B167" s="618">
        <f t="shared" si="6"/>
        <v>25.17</v>
      </c>
      <c r="C167" s="619">
        <v>32</v>
      </c>
      <c r="D167" s="498">
        <v>34500</v>
      </c>
      <c r="E167" s="499">
        <v>21020</v>
      </c>
      <c r="F167" s="498">
        <f t="shared" si="8"/>
        <v>33225</v>
      </c>
      <c r="G167" s="657">
        <f t="shared" si="7"/>
        <v>24331</v>
      </c>
      <c r="H167" s="499">
        <v>135</v>
      </c>
    </row>
    <row r="168" spans="1:8" x14ac:dyDescent="0.2">
      <c r="A168" s="495">
        <v>158</v>
      </c>
      <c r="B168" s="618">
        <f t="shared" si="6"/>
        <v>25.18</v>
      </c>
      <c r="C168" s="619">
        <v>32</v>
      </c>
      <c r="D168" s="498">
        <v>34500</v>
      </c>
      <c r="E168" s="499">
        <v>21020</v>
      </c>
      <c r="F168" s="498">
        <f t="shared" si="8"/>
        <v>33216</v>
      </c>
      <c r="G168" s="657">
        <f t="shared" si="7"/>
        <v>24324</v>
      </c>
      <c r="H168" s="499">
        <v>135</v>
      </c>
    </row>
    <row r="169" spans="1:8" x14ac:dyDescent="0.2">
      <c r="A169" s="495">
        <v>159</v>
      </c>
      <c r="B169" s="618">
        <f t="shared" si="6"/>
        <v>25.19</v>
      </c>
      <c r="C169" s="619">
        <v>32</v>
      </c>
      <c r="D169" s="498">
        <v>34500</v>
      </c>
      <c r="E169" s="499">
        <v>21020</v>
      </c>
      <c r="F169" s="498">
        <f t="shared" si="8"/>
        <v>33207</v>
      </c>
      <c r="G169" s="657">
        <f t="shared" si="7"/>
        <v>24318</v>
      </c>
      <c r="H169" s="499">
        <v>135</v>
      </c>
    </row>
    <row r="170" spans="1:8" x14ac:dyDescent="0.2">
      <c r="A170" s="579">
        <v>160</v>
      </c>
      <c r="B170" s="618">
        <f t="shared" si="6"/>
        <v>25.2</v>
      </c>
      <c r="C170" s="619">
        <v>32</v>
      </c>
      <c r="D170" s="498">
        <v>34500</v>
      </c>
      <c r="E170" s="499">
        <v>21020</v>
      </c>
      <c r="F170" s="498">
        <f t="shared" si="8"/>
        <v>33198</v>
      </c>
      <c r="G170" s="657">
        <f t="shared" si="7"/>
        <v>24311</v>
      </c>
      <c r="H170" s="499">
        <v>135</v>
      </c>
    </row>
    <row r="171" spans="1:8" x14ac:dyDescent="0.2">
      <c r="A171" s="495">
        <v>161</v>
      </c>
      <c r="B171" s="618">
        <f t="shared" si="6"/>
        <v>25.21</v>
      </c>
      <c r="C171" s="619">
        <v>32</v>
      </c>
      <c r="D171" s="498">
        <v>34500</v>
      </c>
      <c r="E171" s="499">
        <v>21020</v>
      </c>
      <c r="F171" s="498">
        <f t="shared" si="8"/>
        <v>33189</v>
      </c>
      <c r="G171" s="657">
        <f t="shared" si="7"/>
        <v>24305</v>
      </c>
      <c r="H171" s="499">
        <v>135</v>
      </c>
    </row>
    <row r="172" spans="1:8" x14ac:dyDescent="0.2">
      <c r="A172" s="495">
        <v>162</v>
      </c>
      <c r="B172" s="618">
        <f t="shared" si="6"/>
        <v>25.21</v>
      </c>
      <c r="C172" s="619">
        <v>32</v>
      </c>
      <c r="D172" s="498">
        <v>34500</v>
      </c>
      <c r="E172" s="499">
        <v>21020</v>
      </c>
      <c r="F172" s="498">
        <f t="shared" si="8"/>
        <v>33189</v>
      </c>
      <c r="G172" s="657">
        <f t="shared" si="7"/>
        <v>24305</v>
      </c>
      <c r="H172" s="499">
        <v>135</v>
      </c>
    </row>
    <row r="173" spans="1:8" x14ac:dyDescent="0.2">
      <c r="A173" s="579">
        <v>163</v>
      </c>
      <c r="B173" s="618">
        <f t="shared" si="6"/>
        <v>25.22</v>
      </c>
      <c r="C173" s="619">
        <v>32</v>
      </c>
      <c r="D173" s="498">
        <v>34500</v>
      </c>
      <c r="E173" s="499">
        <v>21020</v>
      </c>
      <c r="F173" s="498">
        <f t="shared" si="8"/>
        <v>33180</v>
      </c>
      <c r="G173" s="657">
        <f t="shared" si="7"/>
        <v>24298</v>
      </c>
      <c r="H173" s="499">
        <v>135</v>
      </c>
    </row>
    <row r="174" spans="1:8" x14ac:dyDescent="0.2">
      <c r="A174" s="495">
        <v>164</v>
      </c>
      <c r="B174" s="618">
        <f t="shared" si="6"/>
        <v>25.23</v>
      </c>
      <c r="C174" s="619">
        <v>32</v>
      </c>
      <c r="D174" s="498">
        <v>34500</v>
      </c>
      <c r="E174" s="499">
        <v>21020</v>
      </c>
      <c r="F174" s="498">
        <f t="shared" si="8"/>
        <v>33171</v>
      </c>
      <c r="G174" s="657">
        <f t="shared" si="7"/>
        <v>24292</v>
      </c>
      <c r="H174" s="499">
        <v>135</v>
      </c>
    </row>
    <row r="175" spans="1:8" x14ac:dyDescent="0.2">
      <c r="A175" s="495">
        <v>165</v>
      </c>
      <c r="B175" s="618">
        <f t="shared" si="6"/>
        <v>25.24</v>
      </c>
      <c r="C175" s="619">
        <v>32</v>
      </c>
      <c r="D175" s="498">
        <v>34500</v>
      </c>
      <c r="E175" s="499">
        <v>21020</v>
      </c>
      <c r="F175" s="498">
        <f t="shared" si="8"/>
        <v>33163</v>
      </c>
      <c r="G175" s="657">
        <f t="shared" si="7"/>
        <v>24285</v>
      </c>
      <c r="H175" s="499">
        <v>135</v>
      </c>
    </row>
    <row r="176" spans="1:8" x14ac:dyDescent="0.2">
      <c r="A176" s="579">
        <v>166</v>
      </c>
      <c r="B176" s="618">
        <f t="shared" si="6"/>
        <v>25.24</v>
      </c>
      <c r="C176" s="619">
        <v>32</v>
      </c>
      <c r="D176" s="498">
        <v>34500</v>
      </c>
      <c r="E176" s="499">
        <v>21020</v>
      </c>
      <c r="F176" s="498">
        <f t="shared" si="8"/>
        <v>33163</v>
      </c>
      <c r="G176" s="657">
        <f t="shared" si="7"/>
        <v>24285</v>
      </c>
      <c r="H176" s="499">
        <v>135</v>
      </c>
    </row>
    <row r="177" spans="1:8" x14ac:dyDescent="0.2">
      <c r="A177" s="495">
        <v>167</v>
      </c>
      <c r="B177" s="618">
        <f t="shared" si="6"/>
        <v>25.25</v>
      </c>
      <c r="C177" s="619">
        <v>32</v>
      </c>
      <c r="D177" s="498">
        <v>34500</v>
      </c>
      <c r="E177" s="499">
        <v>21020</v>
      </c>
      <c r="F177" s="498">
        <f t="shared" si="8"/>
        <v>33154</v>
      </c>
      <c r="G177" s="657">
        <f t="shared" si="7"/>
        <v>24279</v>
      </c>
      <c r="H177" s="499">
        <v>135</v>
      </c>
    </row>
    <row r="178" spans="1:8" x14ac:dyDescent="0.2">
      <c r="A178" s="495">
        <v>168</v>
      </c>
      <c r="B178" s="618">
        <f t="shared" si="6"/>
        <v>25.26</v>
      </c>
      <c r="C178" s="619">
        <v>32</v>
      </c>
      <c r="D178" s="498">
        <v>34500</v>
      </c>
      <c r="E178" s="499">
        <v>21020</v>
      </c>
      <c r="F178" s="498">
        <f t="shared" si="8"/>
        <v>33145</v>
      </c>
      <c r="G178" s="657">
        <f t="shared" si="7"/>
        <v>24272</v>
      </c>
      <c r="H178" s="499">
        <v>135</v>
      </c>
    </row>
    <row r="179" spans="1:8" x14ac:dyDescent="0.2">
      <c r="A179" s="579">
        <v>169</v>
      </c>
      <c r="B179" s="618">
        <f t="shared" si="6"/>
        <v>25.27</v>
      </c>
      <c r="C179" s="619">
        <v>32</v>
      </c>
      <c r="D179" s="498">
        <v>34500</v>
      </c>
      <c r="E179" s="499">
        <v>21020</v>
      </c>
      <c r="F179" s="498">
        <f t="shared" si="8"/>
        <v>33136</v>
      </c>
      <c r="G179" s="657">
        <f t="shared" si="7"/>
        <v>24266</v>
      </c>
      <c r="H179" s="499">
        <v>135</v>
      </c>
    </row>
    <row r="180" spans="1:8" x14ac:dyDescent="0.2">
      <c r="A180" s="495">
        <v>170</v>
      </c>
      <c r="B180" s="618">
        <f t="shared" si="6"/>
        <v>25.27</v>
      </c>
      <c r="C180" s="619">
        <v>32</v>
      </c>
      <c r="D180" s="498">
        <v>34500</v>
      </c>
      <c r="E180" s="499">
        <v>21020</v>
      </c>
      <c r="F180" s="498">
        <f t="shared" si="8"/>
        <v>33136</v>
      </c>
      <c r="G180" s="657">
        <f t="shared" si="7"/>
        <v>24266</v>
      </c>
      <c r="H180" s="499">
        <v>135</v>
      </c>
    </row>
    <row r="181" spans="1:8" x14ac:dyDescent="0.2">
      <c r="A181" s="495">
        <v>171</v>
      </c>
      <c r="B181" s="618">
        <f t="shared" si="6"/>
        <v>25.28</v>
      </c>
      <c r="C181" s="619">
        <v>32</v>
      </c>
      <c r="D181" s="498">
        <v>34500</v>
      </c>
      <c r="E181" s="499">
        <v>21020</v>
      </c>
      <c r="F181" s="498">
        <f t="shared" si="8"/>
        <v>33127</v>
      </c>
      <c r="G181" s="657">
        <f t="shared" si="7"/>
        <v>24259</v>
      </c>
      <c r="H181" s="499">
        <v>135</v>
      </c>
    </row>
    <row r="182" spans="1:8" ht="13.5" thickBot="1" x14ac:dyDescent="0.25">
      <c r="A182" s="506">
        <v>172</v>
      </c>
      <c r="B182" s="507">
        <f t="shared" si="6"/>
        <v>25.29</v>
      </c>
      <c r="C182" s="620">
        <v>32</v>
      </c>
      <c r="D182" s="509">
        <v>34500</v>
      </c>
      <c r="E182" s="510">
        <v>21020</v>
      </c>
      <c r="F182" s="509">
        <f t="shared" si="8"/>
        <v>33119</v>
      </c>
      <c r="G182" s="658">
        <f t="shared" si="7"/>
        <v>24253</v>
      </c>
      <c r="H182" s="510">
        <v>135</v>
      </c>
    </row>
  </sheetData>
  <mergeCells count="1">
    <mergeCell ref="A8:B8"/>
  </mergeCells>
  <pageMargins left="0.59055118110236227" right="0.39370078740157483" top="0.98425196850393704" bottom="0.98425196850393704" header="0.51181102362204722" footer="0.51181102362204722"/>
  <pageSetup paperSize="9" fitToHeight="11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9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P207" sqref="P207"/>
    </sheetView>
  </sheetViews>
  <sheetFormatPr defaultRowHeight="12.75" outlineLevelCol="1" x14ac:dyDescent="0.2"/>
  <cols>
    <col min="1" max="1" width="10.1640625" style="319" customWidth="1"/>
    <col min="2" max="2" width="8" style="319" customWidth="1" outlineLevel="1"/>
    <col min="3" max="3" width="5.33203125" style="319" customWidth="1" outlineLevel="1"/>
    <col min="4" max="4" width="4.83203125" style="319" customWidth="1" outlineLevel="1"/>
    <col min="5" max="5" width="50.6640625" style="319" customWidth="1"/>
    <col min="6" max="7" width="19.1640625" style="320" customWidth="1" outlineLevel="1"/>
    <col min="8" max="9" width="15.83203125" style="246" customWidth="1"/>
    <col min="10" max="11" width="12" style="246" customWidth="1" outlineLevel="1"/>
    <col min="12" max="12" width="8.5" style="246" customWidth="1"/>
    <col min="13" max="36" width="9.33203125" style="217"/>
    <col min="37" max="37" width="10.33203125" style="217" customWidth="1"/>
    <col min="38" max="38" width="47" style="217" customWidth="1"/>
    <col min="39" max="40" width="19.1640625" style="217" customWidth="1"/>
    <col min="41" max="42" width="15.83203125" style="217" customWidth="1"/>
    <col min="43" max="45" width="12" style="217" customWidth="1"/>
    <col min="46" max="46" width="8.5" style="217" customWidth="1"/>
    <col min="47" max="47" width="4.6640625" style="217" bestFit="1" customWidth="1"/>
    <col min="48" max="48" width="6.6640625" style="217" customWidth="1"/>
    <col min="49" max="49" width="6.33203125" style="217" customWidth="1"/>
    <col min="50" max="50" width="7" style="217" customWidth="1"/>
    <col min="51" max="51" width="6.6640625" style="217" customWidth="1"/>
    <col min="52" max="52" width="6.33203125" style="217" customWidth="1"/>
    <col min="53" max="53" width="5.33203125" style="217" customWidth="1"/>
    <col min="54" max="54" width="9.1640625" style="217" customWidth="1"/>
    <col min="55" max="56" width="9" style="217" customWidth="1"/>
    <col min="57" max="57" width="2.33203125" style="217" customWidth="1"/>
    <col min="58" max="58" width="10.6640625" style="217" customWidth="1"/>
    <col min="59" max="59" width="6" style="217" customWidth="1"/>
    <col min="60" max="60" width="6.6640625" style="217" customWidth="1"/>
    <col min="61" max="61" width="6.83203125" style="217" customWidth="1"/>
    <col min="62" max="62" width="6.5" style="217" customWidth="1"/>
    <col min="63" max="64" width="7" style="217" customWidth="1"/>
    <col min="65" max="65" width="4.33203125" style="217" customWidth="1"/>
    <col min="66" max="66" width="3" style="217" customWidth="1"/>
    <col min="67" max="67" width="10" style="217" customWidth="1"/>
    <col min="68" max="68" width="7.5" style="217" customWidth="1"/>
    <col min="69" max="69" width="7" style="217" customWidth="1"/>
    <col min="70" max="73" width="10.6640625" style="217" customWidth="1"/>
    <col min="74" max="75" width="5.1640625" style="217" customWidth="1"/>
    <col min="76" max="76" width="9.33203125" style="217"/>
    <col min="77" max="77" width="13.1640625" style="217" bestFit="1" customWidth="1"/>
    <col min="78" max="292" width="9.33203125" style="217"/>
    <col min="293" max="293" width="10.33203125" style="217" customWidth="1"/>
    <col min="294" max="294" width="47" style="217" customWidth="1"/>
    <col min="295" max="296" width="19.1640625" style="217" customWidth="1"/>
    <col min="297" max="298" width="15.83203125" style="217" customWidth="1"/>
    <col min="299" max="301" width="12" style="217" customWidth="1"/>
    <col min="302" max="302" width="8.5" style="217" customWidth="1"/>
    <col min="303" max="303" width="4.6640625" style="217" bestFit="1" customWidth="1"/>
    <col min="304" max="304" width="6.6640625" style="217" customWidth="1"/>
    <col min="305" max="305" width="6.33203125" style="217" customWidth="1"/>
    <col min="306" max="306" width="7" style="217" customWidth="1"/>
    <col min="307" max="307" width="6.6640625" style="217" customWidth="1"/>
    <col min="308" max="308" width="6.33203125" style="217" customWidth="1"/>
    <col min="309" max="309" width="5.33203125" style="217" customWidth="1"/>
    <col min="310" max="310" width="9.1640625" style="217" customWidth="1"/>
    <col min="311" max="312" width="9" style="217" customWidth="1"/>
    <col min="313" max="313" width="2.33203125" style="217" customWidth="1"/>
    <col min="314" max="314" width="10.6640625" style="217" customWidth="1"/>
    <col min="315" max="315" width="6" style="217" customWidth="1"/>
    <col min="316" max="316" width="6.6640625" style="217" customWidth="1"/>
    <col min="317" max="317" width="6.83203125" style="217" customWidth="1"/>
    <col min="318" max="318" width="6.5" style="217" customWidth="1"/>
    <col min="319" max="320" width="7" style="217" customWidth="1"/>
    <col min="321" max="321" width="4.33203125" style="217" customWidth="1"/>
    <col min="322" max="322" width="3" style="217" customWidth="1"/>
    <col min="323" max="323" width="10" style="217" customWidth="1"/>
    <col min="324" max="324" width="7.5" style="217" customWidth="1"/>
    <col min="325" max="325" width="7" style="217" customWidth="1"/>
    <col min="326" max="329" width="10.6640625" style="217" customWidth="1"/>
    <col min="330" max="331" width="5.1640625" style="217" customWidth="1"/>
    <col min="332" max="332" width="9.33203125" style="217"/>
    <col min="333" max="333" width="13.1640625" style="217" bestFit="1" customWidth="1"/>
    <col min="334" max="548" width="9.33203125" style="217"/>
    <col min="549" max="549" width="10.33203125" style="217" customWidth="1"/>
    <col min="550" max="550" width="47" style="217" customWidth="1"/>
    <col min="551" max="552" width="19.1640625" style="217" customWidth="1"/>
    <col min="553" max="554" width="15.83203125" style="217" customWidth="1"/>
    <col min="555" max="557" width="12" style="217" customWidth="1"/>
    <col min="558" max="558" width="8.5" style="217" customWidth="1"/>
    <col min="559" max="559" width="4.6640625" style="217" bestFit="1" customWidth="1"/>
    <col min="560" max="560" width="6.6640625" style="217" customWidth="1"/>
    <col min="561" max="561" width="6.33203125" style="217" customWidth="1"/>
    <col min="562" max="562" width="7" style="217" customWidth="1"/>
    <col min="563" max="563" width="6.6640625" style="217" customWidth="1"/>
    <col min="564" max="564" width="6.33203125" style="217" customWidth="1"/>
    <col min="565" max="565" width="5.33203125" style="217" customWidth="1"/>
    <col min="566" max="566" width="9.1640625" style="217" customWidth="1"/>
    <col min="567" max="568" width="9" style="217" customWidth="1"/>
    <col min="569" max="569" width="2.33203125" style="217" customWidth="1"/>
    <col min="570" max="570" width="10.6640625" style="217" customWidth="1"/>
    <col min="571" max="571" width="6" style="217" customWidth="1"/>
    <col min="572" max="572" width="6.6640625" style="217" customWidth="1"/>
    <col min="573" max="573" width="6.83203125" style="217" customWidth="1"/>
    <col min="574" max="574" width="6.5" style="217" customWidth="1"/>
    <col min="575" max="576" width="7" style="217" customWidth="1"/>
    <col min="577" max="577" width="4.33203125" style="217" customWidth="1"/>
    <col min="578" max="578" width="3" style="217" customWidth="1"/>
    <col min="579" max="579" width="10" style="217" customWidth="1"/>
    <col min="580" max="580" width="7.5" style="217" customWidth="1"/>
    <col min="581" max="581" width="7" style="217" customWidth="1"/>
    <col min="582" max="585" width="10.6640625" style="217" customWidth="1"/>
    <col min="586" max="587" width="5.1640625" style="217" customWidth="1"/>
    <col min="588" max="588" width="9.33203125" style="217"/>
    <col min="589" max="589" width="13.1640625" style="217" bestFit="1" customWidth="1"/>
    <col min="590" max="804" width="9.33203125" style="217"/>
    <col min="805" max="805" width="10.33203125" style="217" customWidth="1"/>
    <col min="806" max="806" width="47" style="217" customWidth="1"/>
    <col min="807" max="808" width="19.1640625" style="217" customWidth="1"/>
    <col min="809" max="810" width="15.83203125" style="217" customWidth="1"/>
    <col min="811" max="813" width="12" style="217" customWidth="1"/>
    <col min="814" max="814" width="8.5" style="217" customWidth="1"/>
    <col min="815" max="815" width="4.6640625" style="217" bestFit="1" customWidth="1"/>
    <col min="816" max="816" width="6.6640625" style="217" customWidth="1"/>
    <col min="817" max="817" width="6.33203125" style="217" customWidth="1"/>
    <col min="818" max="818" width="7" style="217" customWidth="1"/>
    <col min="819" max="819" width="6.6640625" style="217" customWidth="1"/>
    <col min="820" max="820" width="6.33203125" style="217" customWidth="1"/>
    <col min="821" max="821" width="5.33203125" style="217" customWidth="1"/>
    <col min="822" max="822" width="9.1640625" style="217" customWidth="1"/>
    <col min="823" max="824" width="9" style="217" customWidth="1"/>
    <col min="825" max="825" width="2.33203125" style="217" customWidth="1"/>
    <col min="826" max="826" width="10.6640625" style="217" customWidth="1"/>
    <col min="827" max="827" width="6" style="217" customWidth="1"/>
    <col min="828" max="828" width="6.6640625" style="217" customWidth="1"/>
    <col min="829" max="829" width="6.83203125" style="217" customWidth="1"/>
    <col min="830" max="830" width="6.5" style="217" customWidth="1"/>
    <col min="831" max="832" width="7" style="217" customWidth="1"/>
    <col min="833" max="833" width="4.33203125" style="217" customWidth="1"/>
    <col min="834" max="834" width="3" style="217" customWidth="1"/>
    <col min="835" max="835" width="10" style="217" customWidth="1"/>
    <col min="836" max="836" width="7.5" style="217" customWidth="1"/>
    <col min="837" max="837" width="7" style="217" customWidth="1"/>
    <col min="838" max="841" width="10.6640625" style="217" customWidth="1"/>
    <col min="842" max="843" width="5.1640625" style="217" customWidth="1"/>
    <col min="844" max="844" width="9.33203125" style="217"/>
    <col min="845" max="845" width="13.1640625" style="217" bestFit="1" customWidth="1"/>
    <col min="846" max="1060" width="9.33203125" style="217"/>
    <col min="1061" max="1061" width="10.33203125" style="217" customWidth="1"/>
    <col min="1062" max="1062" width="47" style="217" customWidth="1"/>
    <col min="1063" max="1064" width="19.1640625" style="217" customWidth="1"/>
    <col min="1065" max="1066" width="15.83203125" style="217" customWidth="1"/>
    <col min="1067" max="1069" width="12" style="217" customWidth="1"/>
    <col min="1070" max="1070" width="8.5" style="217" customWidth="1"/>
    <col min="1071" max="1071" width="4.6640625" style="217" bestFit="1" customWidth="1"/>
    <col min="1072" max="1072" width="6.6640625" style="217" customWidth="1"/>
    <col min="1073" max="1073" width="6.33203125" style="217" customWidth="1"/>
    <col min="1074" max="1074" width="7" style="217" customWidth="1"/>
    <col min="1075" max="1075" width="6.6640625" style="217" customWidth="1"/>
    <col min="1076" max="1076" width="6.33203125" style="217" customWidth="1"/>
    <col min="1077" max="1077" width="5.33203125" style="217" customWidth="1"/>
    <col min="1078" max="1078" width="9.1640625" style="217" customWidth="1"/>
    <col min="1079" max="1080" width="9" style="217" customWidth="1"/>
    <col min="1081" max="1081" width="2.33203125" style="217" customWidth="1"/>
    <col min="1082" max="1082" width="10.6640625" style="217" customWidth="1"/>
    <col min="1083" max="1083" width="6" style="217" customWidth="1"/>
    <col min="1084" max="1084" width="6.6640625" style="217" customWidth="1"/>
    <col min="1085" max="1085" width="6.83203125" style="217" customWidth="1"/>
    <col min="1086" max="1086" width="6.5" style="217" customWidth="1"/>
    <col min="1087" max="1088" width="7" style="217" customWidth="1"/>
    <col min="1089" max="1089" width="4.33203125" style="217" customWidth="1"/>
    <col min="1090" max="1090" width="3" style="217" customWidth="1"/>
    <col min="1091" max="1091" width="10" style="217" customWidth="1"/>
    <col min="1092" max="1092" width="7.5" style="217" customWidth="1"/>
    <col min="1093" max="1093" width="7" style="217" customWidth="1"/>
    <col min="1094" max="1097" width="10.6640625" style="217" customWidth="1"/>
    <col min="1098" max="1099" width="5.1640625" style="217" customWidth="1"/>
    <col min="1100" max="1100" width="9.33203125" style="217"/>
    <col min="1101" max="1101" width="13.1640625" style="217" bestFit="1" customWidth="1"/>
    <col min="1102" max="1316" width="9.33203125" style="217"/>
    <col min="1317" max="1317" width="10.33203125" style="217" customWidth="1"/>
    <col min="1318" max="1318" width="47" style="217" customWidth="1"/>
    <col min="1319" max="1320" width="19.1640625" style="217" customWidth="1"/>
    <col min="1321" max="1322" width="15.83203125" style="217" customWidth="1"/>
    <col min="1323" max="1325" width="12" style="217" customWidth="1"/>
    <col min="1326" max="1326" width="8.5" style="217" customWidth="1"/>
    <col min="1327" max="1327" width="4.6640625" style="217" bestFit="1" customWidth="1"/>
    <col min="1328" max="1328" width="6.6640625" style="217" customWidth="1"/>
    <col min="1329" max="1329" width="6.33203125" style="217" customWidth="1"/>
    <col min="1330" max="1330" width="7" style="217" customWidth="1"/>
    <col min="1331" max="1331" width="6.6640625" style="217" customWidth="1"/>
    <col min="1332" max="1332" width="6.33203125" style="217" customWidth="1"/>
    <col min="1333" max="1333" width="5.33203125" style="217" customWidth="1"/>
    <col min="1334" max="1334" width="9.1640625" style="217" customWidth="1"/>
    <col min="1335" max="1336" width="9" style="217" customWidth="1"/>
    <col min="1337" max="1337" width="2.33203125" style="217" customWidth="1"/>
    <col min="1338" max="1338" width="10.6640625" style="217" customWidth="1"/>
    <col min="1339" max="1339" width="6" style="217" customWidth="1"/>
    <col min="1340" max="1340" width="6.6640625" style="217" customWidth="1"/>
    <col min="1341" max="1341" width="6.83203125" style="217" customWidth="1"/>
    <col min="1342" max="1342" width="6.5" style="217" customWidth="1"/>
    <col min="1343" max="1344" width="7" style="217" customWidth="1"/>
    <col min="1345" max="1345" width="4.33203125" style="217" customWidth="1"/>
    <col min="1346" max="1346" width="3" style="217" customWidth="1"/>
    <col min="1347" max="1347" width="10" style="217" customWidth="1"/>
    <col min="1348" max="1348" width="7.5" style="217" customWidth="1"/>
    <col min="1349" max="1349" width="7" style="217" customWidth="1"/>
    <col min="1350" max="1353" width="10.6640625" style="217" customWidth="1"/>
    <col min="1354" max="1355" width="5.1640625" style="217" customWidth="1"/>
    <col min="1356" max="1356" width="9.33203125" style="217"/>
    <col min="1357" max="1357" width="13.1640625" style="217" bestFit="1" customWidth="1"/>
    <col min="1358" max="1572" width="9.33203125" style="217"/>
    <col min="1573" max="1573" width="10.33203125" style="217" customWidth="1"/>
    <col min="1574" max="1574" width="47" style="217" customWidth="1"/>
    <col min="1575" max="1576" width="19.1640625" style="217" customWidth="1"/>
    <col min="1577" max="1578" width="15.83203125" style="217" customWidth="1"/>
    <col min="1579" max="1581" width="12" style="217" customWidth="1"/>
    <col min="1582" max="1582" width="8.5" style="217" customWidth="1"/>
    <col min="1583" max="1583" width="4.6640625" style="217" bestFit="1" customWidth="1"/>
    <col min="1584" max="1584" width="6.6640625" style="217" customWidth="1"/>
    <col min="1585" max="1585" width="6.33203125" style="217" customWidth="1"/>
    <col min="1586" max="1586" width="7" style="217" customWidth="1"/>
    <col min="1587" max="1587" width="6.6640625" style="217" customWidth="1"/>
    <col min="1588" max="1588" width="6.33203125" style="217" customWidth="1"/>
    <col min="1589" max="1589" width="5.33203125" style="217" customWidth="1"/>
    <col min="1590" max="1590" width="9.1640625" style="217" customWidth="1"/>
    <col min="1591" max="1592" width="9" style="217" customWidth="1"/>
    <col min="1593" max="1593" width="2.33203125" style="217" customWidth="1"/>
    <col min="1594" max="1594" width="10.6640625" style="217" customWidth="1"/>
    <col min="1595" max="1595" width="6" style="217" customWidth="1"/>
    <col min="1596" max="1596" width="6.6640625" style="217" customWidth="1"/>
    <col min="1597" max="1597" width="6.83203125" style="217" customWidth="1"/>
    <col min="1598" max="1598" width="6.5" style="217" customWidth="1"/>
    <col min="1599" max="1600" width="7" style="217" customWidth="1"/>
    <col min="1601" max="1601" width="4.33203125" style="217" customWidth="1"/>
    <col min="1602" max="1602" width="3" style="217" customWidth="1"/>
    <col min="1603" max="1603" width="10" style="217" customWidth="1"/>
    <col min="1604" max="1604" width="7.5" style="217" customWidth="1"/>
    <col min="1605" max="1605" width="7" style="217" customWidth="1"/>
    <col min="1606" max="1609" width="10.6640625" style="217" customWidth="1"/>
    <col min="1610" max="1611" width="5.1640625" style="217" customWidth="1"/>
    <col min="1612" max="1612" width="9.33203125" style="217"/>
    <col min="1613" max="1613" width="13.1640625" style="217" bestFit="1" customWidth="1"/>
    <col min="1614" max="1828" width="9.33203125" style="217"/>
    <col min="1829" max="1829" width="10.33203125" style="217" customWidth="1"/>
    <col min="1830" max="1830" width="47" style="217" customWidth="1"/>
    <col min="1831" max="1832" width="19.1640625" style="217" customWidth="1"/>
    <col min="1833" max="1834" width="15.83203125" style="217" customWidth="1"/>
    <col min="1835" max="1837" width="12" style="217" customWidth="1"/>
    <col min="1838" max="1838" width="8.5" style="217" customWidth="1"/>
    <col min="1839" max="1839" width="4.6640625" style="217" bestFit="1" customWidth="1"/>
    <col min="1840" max="1840" width="6.6640625" style="217" customWidth="1"/>
    <col min="1841" max="1841" width="6.33203125" style="217" customWidth="1"/>
    <col min="1842" max="1842" width="7" style="217" customWidth="1"/>
    <col min="1843" max="1843" width="6.6640625" style="217" customWidth="1"/>
    <col min="1844" max="1844" width="6.33203125" style="217" customWidth="1"/>
    <col min="1845" max="1845" width="5.33203125" style="217" customWidth="1"/>
    <col min="1846" max="1846" width="9.1640625" style="217" customWidth="1"/>
    <col min="1847" max="1848" width="9" style="217" customWidth="1"/>
    <col min="1849" max="1849" width="2.33203125" style="217" customWidth="1"/>
    <col min="1850" max="1850" width="10.6640625" style="217" customWidth="1"/>
    <col min="1851" max="1851" width="6" style="217" customWidth="1"/>
    <col min="1852" max="1852" width="6.6640625" style="217" customWidth="1"/>
    <col min="1853" max="1853" width="6.83203125" style="217" customWidth="1"/>
    <col min="1854" max="1854" width="6.5" style="217" customWidth="1"/>
    <col min="1855" max="1856" width="7" style="217" customWidth="1"/>
    <col min="1857" max="1857" width="4.33203125" style="217" customWidth="1"/>
    <col min="1858" max="1858" width="3" style="217" customWidth="1"/>
    <col min="1859" max="1859" width="10" style="217" customWidth="1"/>
    <col min="1860" max="1860" width="7.5" style="217" customWidth="1"/>
    <col min="1861" max="1861" width="7" style="217" customWidth="1"/>
    <col min="1862" max="1865" width="10.6640625" style="217" customWidth="1"/>
    <col min="1866" max="1867" width="5.1640625" style="217" customWidth="1"/>
    <col min="1868" max="1868" width="9.33203125" style="217"/>
    <col min="1869" max="1869" width="13.1640625" style="217" bestFit="1" customWidth="1"/>
    <col min="1870" max="2084" width="9.33203125" style="217"/>
    <col min="2085" max="2085" width="10.33203125" style="217" customWidth="1"/>
    <col min="2086" max="2086" width="47" style="217" customWidth="1"/>
    <col min="2087" max="2088" width="19.1640625" style="217" customWidth="1"/>
    <col min="2089" max="2090" width="15.83203125" style="217" customWidth="1"/>
    <col min="2091" max="2093" width="12" style="217" customWidth="1"/>
    <col min="2094" max="2094" width="8.5" style="217" customWidth="1"/>
    <col min="2095" max="2095" width="4.6640625" style="217" bestFit="1" customWidth="1"/>
    <col min="2096" max="2096" width="6.6640625" style="217" customWidth="1"/>
    <col min="2097" max="2097" width="6.33203125" style="217" customWidth="1"/>
    <col min="2098" max="2098" width="7" style="217" customWidth="1"/>
    <col min="2099" max="2099" width="6.6640625" style="217" customWidth="1"/>
    <col min="2100" max="2100" width="6.33203125" style="217" customWidth="1"/>
    <col min="2101" max="2101" width="5.33203125" style="217" customWidth="1"/>
    <col min="2102" max="2102" width="9.1640625" style="217" customWidth="1"/>
    <col min="2103" max="2104" width="9" style="217" customWidth="1"/>
    <col min="2105" max="2105" width="2.33203125" style="217" customWidth="1"/>
    <col min="2106" max="2106" width="10.6640625" style="217" customWidth="1"/>
    <col min="2107" max="2107" width="6" style="217" customWidth="1"/>
    <col min="2108" max="2108" width="6.6640625" style="217" customWidth="1"/>
    <col min="2109" max="2109" width="6.83203125" style="217" customWidth="1"/>
    <col min="2110" max="2110" width="6.5" style="217" customWidth="1"/>
    <col min="2111" max="2112" width="7" style="217" customWidth="1"/>
    <col min="2113" max="2113" width="4.33203125" style="217" customWidth="1"/>
    <col min="2114" max="2114" width="3" style="217" customWidth="1"/>
    <col min="2115" max="2115" width="10" style="217" customWidth="1"/>
    <col min="2116" max="2116" width="7.5" style="217" customWidth="1"/>
    <col min="2117" max="2117" width="7" style="217" customWidth="1"/>
    <col min="2118" max="2121" width="10.6640625" style="217" customWidth="1"/>
    <col min="2122" max="2123" width="5.1640625" style="217" customWidth="1"/>
    <col min="2124" max="2124" width="9.33203125" style="217"/>
    <col min="2125" max="2125" width="13.1640625" style="217" bestFit="1" customWidth="1"/>
    <col min="2126" max="2340" width="9.33203125" style="217"/>
    <col min="2341" max="2341" width="10.33203125" style="217" customWidth="1"/>
    <col min="2342" max="2342" width="47" style="217" customWidth="1"/>
    <col min="2343" max="2344" width="19.1640625" style="217" customWidth="1"/>
    <col min="2345" max="2346" width="15.83203125" style="217" customWidth="1"/>
    <col min="2347" max="2349" width="12" style="217" customWidth="1"/>
    <col min="2350" max="2350" width="8.5" style="217" customWidth="1"/>
    <col min="2351" max="2351" width="4.6640625" style="217" bestFit="1" customWidth="1"/>
    <col min="2352" max="2352" width="6.6640625" style="217" customWidth="1"/>
    <col min="2353" max="2353" width="6.33203125" style="217" customWidth="1"/>
    <col min="2354" max="2354" width="7" style="217" customWidth="1"/>
    <col min="2355" max="2355" width="6.6640625" style="217" customWidth="1"/>
    <col min="2356" max="2356" width="6.33203125" style="217" customWidth="1"/>
    <col min="2357" max="2357" width="5.33203125" style="217" customWidth="1"/>
    <col min="2358" max="2358" width="9.1640625" style="217" customWidth="1"/>
    <col min="2359" max="2360" width="9" style="217" customWidth="1"/>
    <col min="2361" max="2361" width="2.33203125" style="217" customWidth="1"/>
    <col min="2362" max="2362" width="10.6640625" style="217" customWidth="1"/>
    <col min="2363" max="2363" width="6" style="217" customWidth="1"/>
    <col min="2364" max="2364" width="6.6640625" style="217" customWidth="1"/>
    <col min="2365" max="2365" width="6.83203125" style="217" customWidth="1"/>
    <col min="2366" max="2366" width="6.5" style="217" customWidth="1"/>
    <col min="2367" max="2368" width="7" style="217" customWidth="1"/>
    <col min="2369" max="2369" width="4.33203125" style="217" customWidth="1"/>
    <col min="2370" max="2370" width="3" style="217" customWidth="1"/>
    <col min="2371" max="2371" width="10" style="217" customWidth="1"/>
    <col min="2372" max="2372" width="7.5" style="217" customWidth="1"/>
    <col min="2373" max="2373" width="7" style="217" customWidth="1"/>
    <col min="2374" max="2377" width="10.6640625" style="217" customWidth="1"/>
    <col min="2378" max="2379" width="5.1640625" style="217" customWidth="1"/>
    <col min="2380" max="2380" width="9.33203125" style="217"/>
    <col min="2381" max="2381" width="13.1640625" style="217" bestFit="1" customWidth="1"/>
    <col min="2382" max="2596" width="9.33203125" style="217"/>
    <col min="2597" max="2597" width="10.33203125" style="217" customWidth="1"/>
    <col min="2598" max="2598" width="47" style="217" customWidth="1"/>
    <col min="2599" max="2600" width="19.1640625" style="217" customWidth="1"/>
    <col min="2601" max="2602" width="15.83203125" style="217" customWidth="1"/>
    <col min="2603" max="2605" width="12" style="217" customWidth="1"/>
    <col min="2606" max="2606" width="8.5" style="217" customWidth="1"/>
    <col min="2607" max="2607" width="4.6640625" style="217" bestFit="1" customWidth="1"/>
    <col min="2608" max="2608" width="6.6640625" style="217" customWidth="1"/>
    <col min="2609" max="2609" width="6.33203125" style="217" customWidth="1"/>
    <col min="2610" max="2610" width="7" style="217" customWidth="1"/>
    <col min="2611" max="2611" width="6.6640625" style="217" customWidth="1"/>
    <col min="2612" max="2612" width="6.33203125" style="217" customWidth="1"/>
    <col min="2613" max="2613" width="5.33203125" style="217" customWidth="1"/>
    <col min="2614" max="2614" width="9.1640625" style="217" customWidth="1"/>
    <col min="2615" max="2616" width="9" style="217" customWidth="1"/>
    <col min="2617" max="2617" width="2.33203125" style="217" customWidth="1"/>
    <col min="2618" max="2618" width="10.6640625" style="217" customWidth="1"/>
    <col min="2619" max="2619" width="6" style="217" customWidth="1"/>
    <col min="2620" max="2620" width="6.6640625" style="217" customWidth="1"/>
    <col min="2621" max="2621" width="6.83203125" style="217" customWidth="1"/>
    <col min="2622" max="2622" width="6.5" style="217" customWidth="1"/>
    <col min="2623" max="2624" width="7" style="217" customWidth="1"/>
    <col min="2625" max="2625" width="4.33203125" style="217" customWidth="1"/>
    <col min="2626" max="2626" width="3" style="217" customWidth="1"/>
    <col min="2627" max="2627" width="10" style="217" customWidth="1"/>
    <col min="2628" max="2628" width="7.5" style="217" customWidth="1"/>
    <col min="2629" max="2629" width="7" style="217" customWidth="1"/>
    <col min="2630" max="2633" width="10.6640625" style="217" customWidth="1"/>
    <col min="2634" max="2635" width="5.1640625" style="217" customWidth="1"/>
    <col min="2636" max="2636" width="9.33203125" style="217"/>
    <col min="2637" max="2637" width="13.1640625" style="217" bestFit="1" customWidth="1"/>
    <col min="2638" max="2852" width="9.33203125" style="217"/>
    <col min="2853" max="2853" width="10.33203125" style="217" customWidth="1"/>
    <col min="2854" max="2854" width="47" style="217" customWidth="1"/>
    <col min="2855" max="2856" width="19.1640625" style="217" customWidth="1"/>
    <col min="2857" max="2858" width="15.83203125" style="217" customWidth="1"/>
    <col min="2859" max="2861" width="12" style="217" customWidth="1"/>
    <col min="2862" max="2862" width="8.5" style="217" customWidth="1"/>
    <col min="2863" max="2863" width="4.6640625" style="217" bestFit="1" customWidth="1"/>
    <col min="2864" max="2864" width="6.6640625" style="217" customWidth="1"/>
    <col min="2865" max="2865" width="6.33203125" style="217" customWidth="1"/>
    <col min="2866" max="2866" width="7" style="217" customWidth="1"/>
    <col min="2867" max="2867" width="6.6640625" style="217" customWidth="1"/>
    <col min="2868" max="2868" width="6.33203125" style="217" customWidth="1"/>
    <col min="2869" max="2869" width="5.33203125" style="217" customWidth="1"/>
    <col min="2870" max="2870" width="9.1640625" style="217" customWidth="1"/>
    <col min="2871" max="2872" width="9" style="217" customWidth="1"/>
    <col min="2873" max="2873" width="2.33203125" style="217" customWidth="1"/>
    <col min="2874" max="2874" width="10.6640625" style="217" customWidth="1"/>
    <col min="2875" max="2875" width="6" style="217" customWidth="1"/>
    <col min="2876" max="2876" width="6.6640625" style="217" customWidth="1"/>
    <col min="2877" max="2877" width="6.83203125" style="217" customWidth="1"/>
    <col min="2878" max="2878" width="6.5" style="217" customWidth="1"/>
    <col min="2879" max="2880" width="7" style="217" customWidth="1"/>
    <col min="2881" max="2881" width="4.33203125" style="217" customWidth="1"/>
    <col min="2882" max="2882" width="3" style="217" customWidth="1"/>
    <col min="2883" max="2883" width="10" style="217" customWidth="1"/>
    <col min="2884" max="2884" width="7.5" style="217" customWidth="1"/>
    <col min="2885" max="2885" width="7" style="217" customWidth="1"/>
    <col min="2886" max="2889" width="10.6640625" style="217" customWidth="1"/>
    <col min="2890" max="2891" width="5.1640625" style="217" customWidth="1"/>
    <col min="2892" max="2892" width="9.33203125" style="217"/>
    <col min="2893" max="2893" width="13.1640625" style="217" bestFit="1" customWidth="1"/>
    <col min="2894" max="3108" width="9.33203125" style="217"/>
    <col min="3109" max="3109" width="10.33203125" style="217" customWidth="1"/>
    <col min="3110" max="3110" width="47" style="217" customWidth="1"/>
    <col min="3111" max="3112" width="19.1640625" style="217" customWidth="1"/>
    <col min="3113" max="3114" width="15.83203125" style="217" customWidth="1"/>
    <col min="3115" max="3117" width="12" style="217" customWidth="1"/>
    <col min="3118" max="3118" width="8.5" style="217" customWidth="1"/>
    <col min="3119" max="3119" width="4.6640625" style="217" bestFit="1" customWidth="1"/>
    <col min="3120" max="3120" width="6.6640625" style="217" customWidth="1"/>
    <col min="3121" max="3121" width="6.33203125" style="217" customWidth="1"/>
    <col min="3122" max="3122" width="7" style="217" customWidth="1"/>
    <col min="3123" max="3123" width="6.6640625" style="217" customWidth="1"/>
    <col min="3124" max="3124" width="6.33203125" style="217" customWidth="1"/>
    <col min="3125" max="3125" width="5.33203125" style="217" customWidth="1"/>
    <col min="3126" max="3126" width="9.1640625" style="217" customWidth="1"/>
    <col min="3127" max="3128" width="9" style="217" customWidth="1"/>
    <col min="3129" max="3129" width="2.33203125" style="217" customWidth="1"/>
    <col min="3130" max="3130" width="10.6640625" style="217" customWidth="1"/>
    <col min="3131" max="3131" width="6" style="217" customWidth="1"/>
    <col min="3132" max="3132" width="6.6640625" style="217" customWidth="1"/>
    <col min="3133" max="3133" width="6.83203125" style="217" customWidth="1"/>
    <col min="3134" max="3134" width="6.5" style="217" customWidth="1"/>
    <col min="3135" max="3136" width="7" style="217" customWidth="1"/>
    <col min="3137" max="3137" width="4.33203125" style="217" customWidth="1"/>
    <col min="3138" max="3138" width="3" style="217" customWidth="1"/>
    <col min="3139" max="3139" width="10" style="217" customWidth="1"/>
    <col min="3140" max="3140" width="7.5" style="217" customWidth="1"/>
    <col min="3141" max="3141" width="7" style="217" customWidth="1"/>
    <col min="3142" max="3145" width="10.6640625" style="217" customWidth="1"/>
    <col min="3146" max="3147" width="5.1640625" style="217" customWidth="1"/>
    <col min="3148" max="3148" width="9.33203125" style="217"/>
    <col min="3149" max="3149" width="13.1640625" style="217" bestFit="1" customWidth="1"/>
    <col min="3150" max="3364" width="9.33203125" style="217"/>
    <col min="3365" max="3365" width="10.33203125" style="217" customWidth="1"/>
    <col min="3366" max="3366" width="47" style="217" customWidth="1"/>
    <col min="3367" max="3368" width="19.1640625" style="217" customWidth="1"/>
    <col min="3369" max="3370" width="15.83203125" style="217" customWidth="1"/>
    <col min="3371" max="3373" width="12" style="217" customWidth="1"/>
    <col min="3374" max="3374" width="8.5" style="217" customWidth="1"/>
    <col min="3375" max="3375" width="4.6640625" style="217" bestFit="1" customWidth="1"/>
    <col min="3376" max="3376" width="6.6640625" style="217" customWidth="1"/>
    <col min="3377" max="3377" width="6.33203125" style="217" customWidth="1"/>
    <col min="3378" max="3378" width="7" style="217" customWidth="1"/>
    <col min="3379" max="3379" width="6.6640625" style="217" customWidth="1"/>
    <col min="3380" max="3380" width="6.33203125" style="217" customWidth="1"/>
    <col min="3381" max="3381" width="5.33203125" style="217" customWidth="1"/>
    <col min="3382" max="3382" width="9.1640625" style="217" customWidth="1"/>
    <col min="3383" max="3384" width="9" style="217" customWidth="1"/>
    <col min="3385" max="3385" width="2.33203125" style="217" customWidth="1"/>
    <col min="3386" max="3386" width="10.6640625" style="217" customWidth="1"/>
    <col min="3387" max="3387" width="6" style="217" customWidth="1"/>
    <col min="3388" max="3388" width="6.6640625" style="217" customWidth="1"/>
    <col min="3389" max="3389" width="6.83203125" style="217" customWidth="1"/>
    <col min="3390" max="3390" width="6.5" style="217" customWidth="1"/>
    <col min="3391" max="3392" width="7" style="217" customWidth="1"/>
    <col min="3393" max="3393" width="4.33203125" style="217" customWidth="1"/>
    <col min="3394" max="3394" width="3" style="217" customWidth="1"/>
    <col min="3395" max="3395" width="10" style="217" customWidth="1"/>
    <col min="3396" max="3396" width="7.5" style="217" customWidth="1"/>
    <col min="3397" max="3397" width="7" style="217" customWidth="1"/>
    <col min="3398" max="3401" width="10.6640625" style="217" customWidth="1"/>
    <col min="3402" max="3403" width="5.1640625" style="217" customWidth="1"/>
    <col min="3404" max="3404" width="9.33203125" style="217"/>
    <col min="3405" max="3405" width="13.1640625" style="217" bestFit="1" customWidth="1"/>
    <col min="3406" max="3620" width="9.33203125" style="217"/>
    <col min="3621" max="3621" width="10.33203125" style="217" customWidth="1"/>
    <col min="3622" max="3622" width="47" style="217" customWidth="1"/>
    <col min="3623" max="3624" width="19.1640625" style="217" customWidth="1"/>
    <col min="3625" max="3626" width="15.83203125" style="217" customWidth="1"/>
    <col min="3627" max="3629" width="12" style="217" customWidth="1"/>
    <col min="3630" max="3630" width="8.5" style="217" customWidth="1"/>
    <col min="3631" max="3631" width="4.6640625" style="217" bestFit="1" customWidth="1"/>
    <col min="3632" max="3632" width="6.6640625" style="217" customWidth="1"/>
    <col min="3633" max="3633" width="6.33203125" style="217" customWidth="1"/>
    <col min="3634" max="3634" width="7" style="217" customWidth="1"/>
    <col min="3635" max="3635" width="6.6640625" style="217" customWidth="1"/>
    <col min="3636" max="3636" width="6.33203125" style="217" customWidth="1"/>
    <col min="3637" max="3637" width="5.33203125" style="217" customWidth="1"/>
    <col min="3638" max="3638" width="9.1640625" style="217" customWidth="1"/>
    <col min="3639" max="3640" width="9" style="217" customWidth="1"/>
    <col min="3641" max="3641" width="2.33203125" style="217" customWidth="1"/>
    <col min="3642" max="3642" width="10.6640625" style="217" customWidth="1"/>
    <col min="3643" max="3643" width="6" style="217" customWidth="1"/>
    <col min="3644" max="3644" width="6.6640625" style="217" customWidth="1"/>
    <col min="3645" max="3645" width="6.83203125" style="217" customWidth="1"/>
    <col min="3646" max="3646" width="6.5" style="217" customWidth="1"/>
    <col min="3647" max="3648" width="7" style="217" customWidth="1"/>
    <col min="3649" max="3649" width="4.33203125" style="217" customWidth="1"/>
    <col min="3650" max="3650" width="3" style="217" customWidth="1"/>
    <col min="3651" max="3651" width="10" style="217" customWidth="1"/>
    <col min="3652" max="3652" width="7.5" style="217" customWidth="1"/>
    <col min="3653" max="3653" width="7" style="217" customWidth="1"/>
    <col min="3654" max="3657" width="10.6640625" style="217" customWidth="1"/>
    <col min="3658" max="3659" width="5.1640625" style="217" customWidth="1"/>
    <col min="3660" max="3660" width="9.33203125" style="217"/>
    <col min="3661" max="3661" width="13.1640625" style="217" bestFit="1" customWidth="1"/>
    <col min="3662" max="3876" width="9.33203125" style="217"/>
    <col min="3877" max="3877" width="10.33203125" style="217" customWidth="1"/>
    <col min="3878" max="3878" width="47" style="217" customWidth="1"/>
    <col min="3879" max="3880" width="19.1640625" style="217" customWidth="1"/>
    <col min="3881" max="3882" width="15.83203125" style="217" customWidth="1"/>
    <col min="3883" max="3885" width="12" style="217" customWidth="1"/>
    <col min="3886" max="3886" width="8.5" style="217" customWidth="1"/>
    <col min="3887" max="3887" width="4.6640625" style="217" bestFit="1" customWidth="1"/>
    <col min="3888" max="3888" width="6.6640625" style="217" customWidth="1"/>
    <col min="3889" max="3889" width="6.33203125" style="217" customWidth="1"/>
    <col min="3890" max="3890" width="7" style="217" customWidth="1"/>
    <col min="3891" max="3891" width="6.6640625" style="217" customWidth="1"/>
    <col min="3892" max="3892" width="6.33203125" style="217" customWidth="1"/>
    <col min="3893" max="3893" width="5.33203125" style="217" customWidth="1"/>
    <col min="3894" max="3894" width="9.1640625" style="217" customWidth="1"/>
    <col min="3895" max="3896" width="9" style="217" customWidth="1"/>
    <col min="3897" max="3897" width="2.33203125" style="217" customWidth="1"/>
    <col min="3898" max="3898" width="10.6640625" style="217" customWidth="1"/>
    <col min="3899" max="3899" width="6" style="217" customWidth="1"/>
    <col min="3900" max="3900" width="6.6640625" style="217" customWidth="1"/>
    <col min="3901" max="3901" width="6.83203125" style="217" customWidth="1"/>
    <col min="3902" max="3902" width="6.5" style="217" customWidth="1"/>
    <col min="3903" max="3904" width="7" style="217" customWidth="1"/>
    <col min="3905" max="3905" width="4.33203125" style="217" customWidth="1"/>
    <col min="3906" max="3906" width="3" style="217" customWidth="1"/>
    <col min="3907" max="3907" width="10" style="217" customWidth="1"/>
    <col min="3908" max="3908" width="7.5" style="217" customWidth="1"/>
    <col min="3909" max="3909" width="7" style="217" customWidth="1"/>
    <col min="3910" max="3913" width="10.6640625" style="217" customWidth="1"/>
    <col min="3914" max="3915" width="5.1640625" style="217" customWidth="1"/>
    <col min="3916" max="3916" width="9.33203125" style="217"/>
    <col min="3917" max="3917" width="13.1640625" style="217" bestFit="1" customWidth="1"/>
    <col min="3918" max="4132" width="9.33203125" style="217"/>
    <col min="4133" max="4133" width="10.33203125" style="217" customWidth="1"/>
    <col min="4134" max="4134" width="47" style="217" customWidth="1"/>
    <col min="4135" max="4136" width="19.1640625" style="217" customWidth="1"/>
    <col min="4137" max="4138" width="15.83203125" style="217" customWidth="1"/>
    <col min="4139" max="4141" width="12" style="217" customWidth="1"/>
    <col min="4142" max="4142" width="8.5" style="217" customWidth="1"/>
    <col min="4143" max="4143" width="4.6640625" style="217" bestFit="1" customWidth="1"/>
    <col min="4144" max="4144" width="6.6640625" style="217" customWidth="1"/>
    <col min="4145" max="4145" width="6.33203125" style="217" customWidth="1"/>
    <col min="4146" max="4146" width="7" style="217" customWidth="1"/>
    <col min="4147" max="4147" width="6.6640625" style="217" customWidth="1"/>
    <col min="4148" max="4148" width="6.33203125" style="217" customWidth="1"/>
    <col min="4149" max="4149" width="5.33203125" style="217" customWidth="1"/>
    <col min="4150" max="4150" width="9.1640625" style="217" customWidth="1"/>
    <col min="4151" max="4152" width="9" style="217" customWidth="1"/>
    <col min="4153" max="4153" width="2.33203125" style="217" customWidth="1"/>
    <col min="4154" max="4154" width="10.6640625" style="217" customWidth="1"/>
    <col min="4155" max="4155" width="6" style="217" customWidth="1"/>
    <col min="4156" max="4156" width="6.6640625" style="217" customWidth="1"/>
    <col min="4157" max="4157" width="6.83203125" style="217" customWidth="1"/>
    <col min="4158" max="4158" width="6.5" style="217" customWidth="1"/>
    <col min="4159" max="4160" width="7" style="217" customWidth="1"/>
    <col min="4161" max="4161" width="4.33203125" style="217" customWidth="1"/>
    <col min="4162" max="4162" width="3" style="217" customWidth="1"/>
    <col min="4163" max="4163" width="10" style="217" customWidth="1"/>
    <col min="4164" max="4164" width="7.5" style="217" customWidth="1"/>
    <col min="4165" max="4165" width="7" style="217" customWidth="1"/>
    <col min="4166" max="4169" width="10.6640625" style="217" customWidth="1"/>
    <col min="4170" max="4171" width="5.1640625" style="217" customWidth="1"/>
    <col min="4172" max="4172" width="9.33203125" style="217"/>
    <col min="4173" max="4173" width="13.1640625" style="217" bestFit="1" customWidth="1"/>
    <col min="4174" max="4388" width="9.33203125" style="217"/>
    <col min="4389" max="4389" width="10.33203125" style="217" customWidth="1"/>
    <col min="4390" max="4390" width="47" style="217" customWidth="1"/>
    <col min="4391" max="4392" width="19.1640625" style="217" customWidth="1"/>
    <col min="4393" max="4394" width="15.83203125" style="217" customWidth="1"/>
    <col min="4395" max="4397" width="12" style="217" customWidth="1"/>
    <col min="4398" max="4398" width="8.5" style="217" customWidth="1"/>
    <col min="4399" max="4399" width="4.6640625" style="217" bestFit="1" customWidth="1"/>
    <col min="4400" max="4400" width="6.6640625" style="217" customWidth="1"/>
    <col min="4401" max="4401" width="6.33203125" style="217" customWidth="1"/>
    <col min="4402" max="4402" width="7" style="217" customWidth="1"/>
    <col min="4403" max="4403" width="6.6640625" style="217" customWidth="1"/>
    <col min="4404" max="4404" width="6.33203125" style="217" customWidth="1"/>
    <col min="4405" max="4405" width="5.33203125" style="217" customWidth="1"/>
    <col min="4406" max="4406" width="9.1640625" style="217" customWidth="1"/>
    <col min="4407" max="4408" width="9" style="217" customWidth="1"/>
    <col min="4409" max="4409" width="2.33203125" style="217" customWidth="1"/>
    <col min="4410" max="4410" width="10.6640625" style="217" customWidth="1"/>
    <col min="4411" max="4411" width="6" style="217" customWidth="1"/>
    <col min="4412" max="4412" width="6.6640625" style="217" customWidth="1"/>
    <col min="4413" max="4413" width="6.83203125" style="217" customWidth="1"/>
    <col min="4414" max="4414" width="6.5" style="217" customWidth="1"/>
    <col min="4415" max="4416" width="7" style="217" customWidth="1"/>
    <col min="4417" max="4417" width="4.33203125" style="217" customWidth="1"/>
    <col min="4418" max="4418" width="3" style="217" customWidth="1"/>
    <col min="4419" max="4419" width="10" style="217" customWidth="1"/>
    <col min="4420" max="4420" width="7.5" style="217" customWidth="1"/>
    <col min="4421" max="4421" width="7" style="217" customWidth="1"/>
    <col min="4422" max="4425" width="10.6640625" style="217" customWidth="1"/>
    <col min="4426" max="4427" width="5.1640625" style="217" customWidth="1"/>
    <col min="4428" max="4428" width="9.33203125" style="217"/>
    <col min="4429" max="4429" width="13.1640625" style="217" bestFit="1" customWidth="1"/>
    <col min="4430" max="4644" width="9.33203125" style="217"/>
    <col min="4645" max="4645" width="10.33203125" style="217" customWidth="1"/>
    <col min="4646" max="4646" width="47" style="217" customWidth="1"/>
    <col min="4647" max="4648" width="19.1640625" style="217" customWidth="1"/>
    <col min="4649" max="4650" width="15.83203125" style="217" customWidth="1"/>
    <col min="4651" max="4653" width="12" style="217" customWidth="1"/>
    <col min="4654" max="4654" width="8.5" style="217" customWidth="1"/>
    <col min="4655" max="4655" width="4.6640625" style="217" bestFit="1" customWidth="1"/>
    <col min="4656" max="4656" width="6.6640625" style="217" customWidth="1"/>
    <col min="4657" max="4657" width="6.33203125" style="217" customWidth="1"/>
    <col min="4658" max="4658" width="7" style="217" customWidth="1"/>
    <col min="4659" max="4659" width="6.6640625" style="217" customWidth="1"/>
    <col min="4660" max="4660" width="6.33203125" style="217" customWidth="1"/>
    <col min="4661" max="4661" width="5.33203125" style="217" customWidth="1"/>
    <col min="4662" max="4662" width="9.1640625" style="217" customWidth="1"/>
    <col min="4663" max="4664" width="9" style="217" customWidth="1"/>
    <col min="4665" max="4665" width="2.33203125" style="217" customWidth="1"/>
    <col min="4666" max="4666" width="10.6640625" style="217" customWidth="1"/>
    <col min="4667" max="4667" width="6" style="217" customWidth="1"/>
    <col min="4668" max="4668" width="6.6640625" style="217" customWidth="1"/>
    <col min="4669" max="4669" width="6.83203125" style="217" customWidth="1"/>
    <col min="4670" max="4670" width="6.5" style="217" customWidth="1"/>
    <col min="4671" max="4672" width="7" style="217" customWidth="1"/>
    <col min="4673" max="4673" width="4.33203125" style="217" customWidth="1"/>
    <col min="4674" max="4674" width="3" style="217" customWidth="1"/>
    <col min="4675" max="4675" width="10" style="217" customWidth="1"/>
    <col min="4676" max="4676" width="7.5" style="217" customWidth="1"/>
    <col min="4677" max="4677" width="7" style="217" customWidth="1"/>
    <col min="4678" max="4681" width="10.6640625" style="217" customWidth="1"/>
    <col min="4682" max="4683" width="5.1640625" style="217" customWidth="1"/>
    <col min="4684" max="4684" width="9.33203125" style="217"/>
    <col min="4685" max="4685" width="13.1640625" style="217" bestFit="1" customWidth="1"/>
    <col min="4686" max="4900" width="9.33203125" style="217"/>
    <col min="4901" max="4901" width="10.33203125" style="217" customWidth="1"/>
    <col min="4902" max="4902" width="47" style="217" customWidth="1"/>
    <col min="4903" max="4904" width="19.1640625" style="217" customWidth="1"/>
    <col min="4905" max="4906" width="15.83203125" style="217" customWidth="1"/>
    <col min="4907" max="4909" width="12" style="217" customWidth="1"/>
    <col min="4910" max="4910" width="8.5" style="217" customWidth="1"/>
    <col min="4911" max="4911" width="4.6640625" style="217" bestFit="1" customWidth="1"/>
    <col min="4912" max="4912" width="6.6640625" style="217" customWidth="1"/>
    <col min="4913" max="4913" width="6.33203125" style="217" customWidth="1"/>
    <col min="4914" max="4914" width="7" style="217" customWidth="1"/>
    <col min="4915" max="4915" width="6.6640625" style="217" customWidth="1"/>
    <col min="4916" max="4916" width="6.33203125" style="217" customWidth="1"/>
    <col min="4917" max="4917" width="5.33203125" style="217" customWidth="1"/>
    <col min="4918" max="4918" width="9.1640625" style="217" customWidth="1"/>
    <col min="4919" max="4920" width="9" style="217" customWidth="1"/>
    <col min="4921" max="4921" width="2.33203125" style="217" customWidth="1"/>
    <col min="4922" max="4922" width="10.6640625" style="217" customWidth="1"/>
    <col min="4923" max="4923" width="6" style="217" customWidth="1"/>
    <col min="4924" max="4924" width="6.6640625" style="217" customWidth="1"/>
    <col min="4925" max="4925" width="6.83203125" style="217" customWidth="1"/>
    <col min="4926" max="4926" width="6.5" style="217" customWidth="1"/>
    <col min="4927" max="4928" width="7" style="217" customWidth="1"/>
    <col min="4929" max="4929" width="4.33203125" style="217" customWidth="1"/>
    <col min="4930" max="4930" width="3" style="217" customWidth="1"/>
    <col min="4931" max="4931" width="10" style="217" customWidth="1"/>
    <col min="4932" max="4932" width="7.5" style="217" customWidth="1"/>
    <col min="4933" max="4933" width="7" style="217" customWidth="1"/>
    <col min="4934" max="4937" width="10.6640625" style="217" customWidth="1"/>
    <col min="4938" max="4939" width="5.1640625" style="217" customWidth="1"/>
    <col min="4940" max="4940" width="9.33203125" style="217"/>
    <col min="4941" max="4941" width="13.1640625" style="217" bestFit="1" customWidth="1"/>
    <col min="4942" max="5156" width="9.33203125" style="217"/>
    <col min="5157" max="5157" width="10.33203125" style="217" customWidth="1"/>
    <col min="5158" max="5158" width="47" style="217" customWidth="1"/>
    <col min="5159" max="5160" width="19.1640625" style="217" customWidth="1"/>
    <col min="5161" max="5162" width="15.83203125" style="217" customWidth="1"/>
    <col min="5163" max="5165" width="12" style="217" customWidth="1"/>
    <col min="5166" max="5166" width="8.5" style="217" customWidth="1"/>
    <col min="5167" max="5167" width="4.6640625" style="217" bestFit="1" customWidth="1"/>
    <col min="5168" max="5168" width="6.6640625" style="217" customWidth="1"/>
    <col min="5169" max="5169" width="6.33203125" style="217" customWidth="1"/>
    <col min="5170" max="5170" width="7" style="217" customWidth="1"/>
    <col min="5171" max="5171" width="6.6640625" style="217" customWidth="1"/>
    <col min="5172" max="5172" width="6.33203125" style="217" customWidth="1"/>
    <col min="5173" max="5173" width="5.33203125" style="217" customWidth="1"/>
    <col min="5174" max="5174" width="9.1640625" style="217" customWidth="1"/>
    <col min="5175" max="5176" width="9" style="217" customWidth="1"/>
    <col min="5177" max="5177" width="2.33203125" style="217" customWidth="1"/>
    <col min="5178" max="5178" width="10.6640625" style="217" customWidth="1"/>
    <col min="5179" max="5179" width="6" style="217" customWidth="1"/>
    <col min="5180" max="5180" width="6.6640625" style="217" customWidth="1"/>
    <col min="5181" max="5181" width="6.83203125" style="217" customWidth="1"/>
    <col min="5182" max="5182" width="6.5" style="217" customWidth="1"/>
    <col min="5183" max="5184" width="7" style="217" customWidth="1"/>
    <col min="5185" max="5185" width="4.33203125" style="217" customWidth="1"/>
    <col min="5186" max="5186" width="3" style="217" customWidth="1"/>
    <col min="5187" max="5187" width="10" style="217" customWidth="1"/>
    <col min="5188" max="5188" width="7.5" style="217" customWidth="1"/>
    <col min="5189" max="5189" width="7" style="217" customWidth="1"/>
    <col min="5190" max="5193" width="10.6640625" style="217" customWidth="1"/>
    <col min="5194" max="5195" width="5.1640625" style="217" customWidth="1"/>
    <col min="5196" max="5196" width="9.33203125" style="217"/>
    <col min="5197" max="5197" width="13.1640625" style="217" bestFit="1" customWidth="1"/>
    <col min="5198" max="5412" width="9.33203125" style="217"/>
    <col min="5413" max="5413" width="10.33203125" style="217" customWidth="1"/>
    <col min="5414" max="5414" width="47" style="217" customWidth="1"/>
    <col min="5415" max="5416" width="19.1640625" style="217" customWidth="1"/>
    <col min="5417" max="5418" width="15.83203125" style="217" customWidth="1"/>
    <col min="5419" max="5421" width="12" style="217" customWidth="1"/>
    <col min="5422" max="5422" width="8.5" style="217" customWidth="1"/>
    <col min="5423" max="5423" width="4.6640625" style="217" bestFit="1" customWidth="1"/>
    <col min="5424" max="5424" width="6.6640625" style="217" customWidth="1"/>
    <col min="5425" max="5425" width="6.33203125" style="217" customWidth="1"/>
    <col min="5426" max="5426" width="7" style="217" customWidth="1"/>
    <col min="5427" max="5427" width="6.6640625" style="217" customWidth="1"/>
    <col min="5428" max="5428" width="6.33203125" style="217" customWidth="1"/>
    <col min="5429" max="5429" width="5.33203125" style="217" customWidth="1"/>
    <col min="5430" max="5430" width="9.1640625" style="217" customWidth="1"/>
    <col min="5431" max="5432" width="9" style="217" customWidth="1"/>
    <col min="5433" max="5433" width="2.33203125" style="217" customWidth="1"/>
    <col min="5434" max="5434" width="10.6640625" style="217" customWidth="1"/>
    <col min="5435" max="5435" width="6" style="217" customWidth="1"/>
    <col min="5436" max="5436" width="6.6640625" style="217" customWidth="1"/>
    <col min="5437" max="5437" width="6.83203125" style="217" customWidth="1"/>
    <col min="5438" max="5438" width="6.5" style="217" customWidth="1"/>
    <col min="5439" max="5440" width="7" style="217" customWidth="1"/>
    <col min="5441" max="5441" width="4.33203125" style="217" customWidth="1"/>
    <col min="5442" max="5442" width="3" style="217" customWidth="1"/>
    <col min="5443" max="5443" width="10" style="217" customWidth="1"/>
    <col min="5444" max="5444" width="7.5" style="217" customWidth="1"/>
    <col min="5445" max="5445" width="7" style="217" customWidth="1"/>
    <col min="5446" max="5449" width="10.6640625" style="217" customWidth="1"/>
    <col min="5450" max="5451" width="5.1640625" style="217" customWidth="1"/>
    <col min="5452" max="5452" width="9.33203125" style="217"/>
    <col min="5453" max="5453" width="13.1640625" style="217" bestFit="1" customWidth="1"/>
    <col min="5454" max="5668" width="9.33203125" style="217"/>
    <col min="5669" max="5669" width="10.33203125" style="217" customWidth="1"/>
    <col min="5670" max="5670" width="47" style="217" customWidth="1"/>
    <col min="5671" max="5672" width="19.1640625" style="217" customWidth="1"/>
    <col min="5673" max="5674" width="15.83203125" style="217" customWidth="1"/>
    <col min="5675" max="5677" width="12" style="217" customWidth="1"/>
    <col min="5678" max="5678" width="8.5" style="217" customWidth="1"/>
    <col min="5679" max="5679" width="4.6640625" style="217" bestFit="1" customWidth="1"/>
    <col min="5680" max="5680" width="6.6640625" style="217" customWidth="1"/>
    <col min="5681" max="5681" width="6.33203125" style="217" customWidth="1"/>
    <col min="5682" max="5682" width="7" style="217" customWidth="1"/>
    <col min="5683" max="5683" width="6.6640625" style="217" customWidth="1"/>
    <col min="5684" max="5684" width="6.33203125" style="217" customWidth="1"/>
    <col min="5685" max="5685" width="5.33203125" style="217" customWidth="1"/>
    <col min="5686" max="5686" width="9.1640625" style="217" customWidth="1"/>
    <col min="5687" max="5688" width="9" style="217" customWidth="1"/>
    <col min="5689" max="5689" width="2.33203125" style="217" customWidth="1"/>
    <col min="5690" max="5690" width="10.6640625" style="217" customWidth="1"/>
    <col min="5691" max="5691" width="6" style="217" customWidth="1"/>
    <col min="5692" max="5692" width="6.6640625" style="217" customWidth="1"/>
    <col min="5693" max="5693" width="6.83203125" style="217" customWidth="1"/>
    <col min="5694" max="5694" width="6.5" style="217" customWidth="1"/>
    <col min="5695" max="5696" width="7" style="217" customWidth="1"/>
    <col min="5697" max="5697" width="4.33203125" style="217" customWidth="1"/>
    <col min="5698" max="5698" width="3" style="217" customWidth="1"/>
    <col min="5699" max="5699" width="10" style="217" customWidth="1"/>
    <col min="5700" max="5700" width="7.5" style="217" customWidth="1"/>
    <col min="5701" max="5701" width="7" style="217" customWidth="1"/>
    <col min="5702" max="5705" width="10.6640625" style="217" customWidth="1"/>
    <col min="5706" max="5707" width="5.1640625" style="217" customWidth="1"/>
    <col min="5708" max="5708" width="9.33203125" style="217"/>
    <col min="5709" max="5709" width="13.1640625" style="217" bestFit="1" customWidth="1"/>
    <col min="5710" max="5924" width="9.33203125" style="217"/>
    <col min="5925" max="5925" width="10.33203125" style="217" customWidth="1"/>
    <col min="5926" max="5926" width="47" style="217" customWidth="1"/>
    <col min="5927" max="5928" width="19.1640625" style="217" customWidth="1"/>
    <col min="5929" max="5930" width="15.83203125" style="217" customWidth="1"/>
    <col min="5931" max="5933" width="12" style="217" customWidth="1"/>
    <col min="5934" max="5934" width="8.5" style="217" customWidth="1"/>
    <col min="5935" max="5935" width="4.6640625" style="217" bestFit="1" customWidth="1"/>
    <col min="5936" max="5936" width="6.6640625" style="217" customWidth="1"/>
    <col min="5937" max="5937" width="6.33203125" style="217" customWidth="1"/>
    <col min="5938" max="5938" width="7" style="217" customWidth="1"/>
    <col min="5939" max="5939" width="6.6640625" style="217" customWidth="1"/>
    <col min="5940" max="5940" width="6.33203125" style="217" customWidth="1"/>
    <col min="5941" max="5941" width="5.33203125" style="217" customWidth="1"/>
    <col min="5942" max="5942" width="9.1640625" style="217" customWidth="1"/>
    <col min="5943" max="5944" width="9" style="217" customWidth="1"/>
    <col min="5945" max="5945" width="2.33203125" style="217" customWidth="1"/>
    <col min="5946" max="5946" width="10.6640625" style="217" customWidth="1"/>
    <col min="5947" max="5947" width="6" style="217" customWidth="1"/>
    <col min="5948" max="5948" width="6.6640625" style="217" customWidth="1"/>
    <col min="5949" max="5949" width="6.83203125" style="217" customWidth="1"/>
    <col min="5950" max="5950" width="6.5" style="217" customWidth="1"/>
    <col min="5951" max="5952" width="7" style="217" customWidth="1"/>
    <col min="5953" max="5953" width="4.33203125" style="217" customWidth="1"/>
    <col min="5954" max="5954" width="3" style="217" customWidth="1"/>
    <col min="5955" max="5955" width="10" style="217" customWidth="1"/>
    <col min="5956" max="5956" width="7.5" style="217" customWidth="1"/>
    <col min="5957" max="5957" width="7" style="217" customWidth="1"/>
    <col min="5958" max="5961" width="10.6640625" style="217" customWidth="1"/>
    <col min="5962" max="5963" width="5.1640625" style="217" customWidth="1"/>
    <col min="5964" max="5964" width="9.33203125" style="217"/>
    <col min="5965" max="5965" width="13.1640625" style="217" bestFit="1" customWidth="1"/>
    <col min="5966" max="6180" width="9.33203125" style="217"/>
    <col min="6181" max="6181" width="10.33203125" style="217" customWidth="1"/>
    <col min="6182" max="6182" width="47" style="217" customWidth="1"/>
    <col min="6183" max="6184" width="19.1640625" style="217" customWidth="1"/>
    <col min="6185" max="6186" width="15.83203125" style="217" customWidth="1"/>
    <col min="6187" max="6189" width="12" style="217" customWidth="1"/>
    <col min="6190" max="6190" width="8.5" style="217" customWidth="1"/>
    <col min="6191" max="6191" width="4.6640625" style="217" bestFit="1" customWidth="1"/>
    <col min="6192" max="6192" width="6.6640625" style="217" customWidth="1"/>
    <col min="6193" max="6193" width="6.33203125" style="217" customWidth="1"/>
    <col min="6194" max="6194" width="7" style="217" customWidth="1"/>
    <col min="6195" max="6195" width="6.6640625" style="217" customWidth="1"/>
    <col min="6196" max="6196" width="6.33203125" style="217" customWidth="1"/>
    <col min="6197" max="6197" width="5.33203125" style="217" customWidth="1"/>
    <col min="6198" max="6198" width="9.1640625" style="217" customWidth="1"/>
    <col min="6199" max="6200" width="9" style="217" customWidth="1"/>
    <col min="6201" max="6201" width="2.33203125" style="217" customWidth="1"/>
    <col min="6202" max="6202" width="10.6640625" style="217" customWidth="1"/>
    <col min="6203" max="6203" width="6" style="217" customWidth="1"/>
    <col min="6204" max="6204" width="6.6640625" style="217" customWidth="1"/>
    <col min="6205" max="6205" width="6.83203125" style="217" customWidth="1"/>
    <col min="6206" max="6206" width="6.5" style="217" customWidth="1"/>
    <col min="6207" max="6208" width="7" style="217" customWidth="1"/>
    <col min="6209" max="6209" width="4.33203125" style="217" customWidth="1"/>
    <col min="6210" max="6210" width="3" style="217" customWidth="1"/>
    <col min="6211" max="6211" width="10" style="217" customWidth="1"/>
    <col min="6212" max="6212" width="7.5" style="217" customWidth="1"/>
    <col min="6213" max="6213" width="7" style="217" customWidth="1"/>
    <col min="6214" max="6217" width="10.6640625" style="217" customWidth="1"/>
    <col min="6218" max="6219" width="5.1640625" style="217" customWidth="1"/>
    <col min="6220" max="6220" width="9.33203125" style="217"/>
    <col min="6221" max="6221" width="13.1640625" style="217" bestFit="1" customWidth="1"/>
    <col min="6222" max="6436" width="9.33203125" style="217"/>
    <col min="6437" max="6437" width="10.33203125" style="217" customWidth="1"/>
    <col min="6438" max="6438" width="47" style="217" customWidth="1"/>
    <col min="6439" max="6440" width="19.1640625" style="217" customWidth="1"/>
    <col min="6441" max="6442" width="15.83203125" style="217" customWidth="1"/>
    <col min="6443" max="6445" width="12" style="217" customWidth="1"/>
    <col min="6446" max="6446" width="8.5" style="217" customWidth="1"/>
    <col min="6447" max="6447" width="4.6640625" style="217" bestFit="1" customWidth="1"/>
    <col min="6448" max="6448" width="6.6640625" style="217" customWidth="1"/>
    <col min="6449" max="6449" width="6.33203125" style="217" customWidth="1"/>
    <col min="6450" max="6450" width="7" style="217" customWidth="1"/>
    <col min="6451" max="6451" width="6.6640625" style="217" customWidth="1"/>
    <col min="6452" max="6452" width="6.33203125" style="217" customWidth="1"/>
    <col min="6453" max="6453" width="5.33203125" style="217" customWidth="1"/>
    <col min="6454" max="6454" width="9.1640625" style="217" customWidth="1"/>
    <col min="6455" max="6456" width="9" style="217" customWidth="1"/>
    <col min="6457" max="6457" width="2.33203125" style="217" customWidth="1"/>
    <col min="6458" max="6458" width="10.6640625" style="217" customWidth="1"/>
    <col min="6459" max="6459" width="6" style="217" customWidth="1"/>
    <col min="6460" max="6460" width="6.6640625" style="217" customWidth="1"/>
    <col min="6461" max="6461" width="6.83203125" style="217" customWidth="1"/>
    <col min="6462" max="6462" width="6.5" style="217" customWidth="1"/>
    <col min="6463" max="6464" width="7" style="217" customWidth="1"/>
    <col min="6465" max="6465" width="4.33203125" style="217" customWidth="1"/>
    <col min="6466" max="6466" width="3" style="217" customWidth="1"/>
    <col min="6467" max="6467" width="10" style="217" customWidth="1"/>
    <col min="6468" max="6468" width="7.5" style="217" customWidth="1"/>
    <col min="6469" max="6469" width="7" style="217" customWidth="1"/>
    <col min="6470" max="6473" width="10.6640625" style="217" customWidth="1"/>
    <col min="6474" max="6475" width="5.1640625" style="217" customWidth="1"/>
    <col min="6476" max="6476" width="9.33203125" style="217"/>
    <col min="6477" max="6477" width="13.1640625" style="217" bestFit="1" customWidth="1"/>
    <col min="6478" max="6692" width="9.33203125" style="217"/>
    <col min="6693" max="6693" width="10.33203125" style="217" customWidth="1"/>
    <col min="6694" max="6694" width="47" style="217" customWidth="1"/>
    <col min="6695" max="6696" width="19.1640625" style="217" customWidth="1"/>
    <col min="6697" max="6698" width="15.83203125" style="217" customWidth="1"/>
    <col min="6699" max="6701" width="12" style="217" customWidth="1"/>
    <col min="6702" max="6702" width="8.5" style="217" customWidth="1"/>
    <col min="6703" max="6703" width="4.6640625" style="217" bestFit="1" customWidth="1"/>
    <col min="6704" max="6704" width="6.6640625" style="217" customWidth="1"/>
    <col min="6705" max="6705" width="6.33203125" style="217" customWidth="1"/>
    <col min="6706" max="6706" width="7" style="217" customWidth="1"/>
    <col min="6707" max="6707" width="6.6640625" style="217" customWidth="1"/>
    <col min="6708" max="6708" width="6.33203125" style="217" customWidth="1"/>
    <col min="6709" max="6709" width="5.33203125" style="217" customWidth="1"/>
    <col min="6710" max="6710" width="9.1640625" style="217" customWidth="1"/>
    <col min="6711" max="6712" width="9" style="217" customWidth="1"/>
    <col min="6713" max="6713" width="2.33203125" style="217" customWidth="1"/>
    <col min="6714" max="6714" width="10.6640625" style="217" customWidth="1"/>
    <col min="6715" max="6715" width="6" style="217" customWidth="1"/>
    <col min="6716" max="6716" width="6.6640625" style="217" customWidth="1"/>
    <col min="6717" max="6717" width="6.83203125" style="217" customWidth="1"/>
    <col min="6718" max="6718" width="6.5" style="217" customWidth="1"/>
    <col min="6719" max="6720" width="7" style="217" customWidth="1"/>
    <col min="6721" max="6721" width="4.33203125" style="217" customWidth="1"/>
    <col min="6722" max="6722" width="3" style="217" customWidth="1"/>
    <col min="6723" max="6723" width="10" style="217" customWidth="1"/>
    <col min="6724" max="6724" width="7.5" style="217" customWidth="1"/>
    <col min="6725" max="6725" width="7" style="217" customWidth="1"/>
    <col min="6726" max="6729" width="10.6640625" style="217" customWidth="1"/>
    <col min="6730" max="6731" width="5.1640625" style="217" customWidth="1"/>
    <col min="6732" max="6732" width="9.33203125" style="217"/>
    <col min="6733" max="6733" width="13.1640625" style="217" bestFit="1" customWidth="1"/>
    <col min="6734" max="6948" width="9.33203125" style="217"/>
    <col min="6949" max="6949" width="10.33203125" style="217" customWidth="1"/>
    <col min="6950" max="6950" width="47" style="217" customWidth="1"/>
    <col min="6951" max="6952" width="19.1640625" style="217" customWidth="1"/>
    <col min="6953" max="6954" width="15.83203125" style="217" customWidth="1"/>
    <col min="6955" max="6957" width="12" style="217" customWidth="1"/>
    <col min="6958" max="6958" width="8.5" style="217" customWidth="1"/>
    <col min="6959" max="6959" width="4.6640625" style="217" bestFit="1" customWidth="1"/>
    <col min="6960" max="6960" width="6.6640625" style="217" customWidth="1"/>
    <col min="6961" max="6961" width="6.33203125" style="217" customWidth="1"/>
    <col min="6962" max="6962" width="7" style="217" customWidth="1"/>
    <col min="6963" max="6963" width="6.6640625" style="217" customWidth="1"/>
    <col min="6964" max="6964" width="6.33203125" style="217" customWidth="1"/>
    <col min="6965" max="6965" width="5.33203125" style="217" customWidth="1"/>
    <col min="6966" max="6966" width="9.1640625" style="217" customWidth="1"/>
    <col min="6967" max="6968" width="9" style="217" customWidth="1"/>
    <col min="6969" max="6969" width="2.33203125" style="217" customWidth="1"/>
    <col min="6970" max="6970" width="10.6640625" style="217" customWidth="1"/>
    <col min="6971" max="6971" width="6" style="217" customWidth="1"/>
    <col min="6972" max="6972" width="6.6640625" style="217" customWidth="1"/>
    <col min="6973" max="6973" width="6.83203125" style="217" customWidth="1"/>
    <col min="6974" max="6974" width="6.5" style="217" customWidth="1"/>
    <col min="6975" max="6976" width="7" style="217" customWidth="1"/>
    <col min="6977" max="6977" width="4.33203125" style="217" customWidth="1"/>
    <col min="6978" max="6978" width="3" style="217" customWidth="1"/>
    <col min="6979" max="6979" width="10" style="217" customWidth="1"/>
    <col min="6980" max="6980" width="7.5" style="217" customWidth="1"/>
    <col min="6981" max="6981" width="7" style="217" customWidth="1"/>
    <col min="6982" max="6985" width="10.6640625" style="217" customWidth="1"/>
    <col min="6986" max="6987" width="5.1640625" style="217" customWidth="1"/>
    <col min="6988" max="6988" width="9.33203125" style="217"/>
    <col min="6989" max="6989" width="13.1640625" style="217" bestFit="1" customWidth="1"/>
    <col min="6990" max="7204" width="9.33203125" style="217"/>
    <col min="7205" max="7205" width="10.33203125" style="217" customWidth="1"/>
    <col min="7206" max="7206" width="47" style="217" customWidth="1"/>
    <col min="7207" max="7208" width="19.1640625" style="217" customWidth="1"/>
    <col min="7209" max="7210" width="15.83203125" style="217" customWidth="1"/>
    <col min="7211" max="7213" width="12" style="217" customWidth="1"/>
    <col min="7214" max="7214" width="8.5" style="217" customWidth="1"/>
    <col min="7215" max="7215" width="4.6640625" style="217" bestFit="1" customWidth="1"/>
    <col min="7216" max="7216" width="6.6640625" style="217" customWidth="1"/>
    <col min="7217" max="7217" width="6.33203125" style="217" customWidth="1"/>
    <col min="7218" max="7218" width="7" style="217" customWidth="1"/>
    <col min="7219" max="7219" width="6.6640625" style="217" customWidth="1"/>
    <col min="7220" max="7220" width="6.33203125" style="217" customWidth="1"/>
    <col min="7221" max="7221" width="5.33203125" style="217" customWidth="1"/>
    <col min="7222" max="7222" width="9.1640625" style="217" customWidth="1"/>
    <col min="7223" max="7224" width="9" style="217" customWidth="1"/>
    <col min="7225" max="7225" width="2.33203125" style="217" customWidth="1"/>
    <col min="7226" max="7226" width="10.6640625" style="217" customWidth="1"/>
    <col min="7227" max="7227" width="6" style="217" customWidth="1"/>
    <col min="7228" max="7228" width="6.6640625" style="217" customWidth="1"/>
    <col min="7229" max="7229" width="6.83203125" style="217" customWidth="1"/>
    <col min="7230" max="7230" width="6.5" style="217" customWidth="1"/>
    <col min="7231" max="7232" width="7" style="217" customWidth="1"/>
    <col min="7233" max="7233" width="4.33203125" style="217" customWidth="1"/>
    <col min="7234" max="7234" width="3" style="217" customWidth="1"/>
    <col min="7235" max="7235" width="10" style="217" customWidth="1"/>
    <col min="7236" max="7236" width="7.5" style="217" customWidth="1"/>
    <col min="7237" max="7237" width="7" style="217" customWidth="1"/>
    <col min="7238" max="7241" width="10.6640625" style="217" customWidth="1"/>
    <col min="7242" max="7243" width="5.1640625" style="217" customWidth="1"/>
    <col min="7244" max="7244" width="9.33203125" style="217"/>
    <col min="7245" max="7245" width="13.1640625" style="217" bestFit="1" customWidth="1"/>
    <col min="7246" max="7460" width="9.33203125" style="217"/>
    <col min="7461" max="7461" width="10.33203125" style="217" customWidth="1"/>
    <col min="7462" max="7462" width="47" style="217" customWidth="1"/>
    <col min="7463" max="7464" width="19.1640625" style="217" customWidth="1"/>
    <col min="7465" max="7466" width="15.83203125" style="217" customWidth="1"/>
    <col min="7467" max="7469" width="12" style="217" customWidth="1"/>
    <col min="7470" max="7470" width="8.5" style="217" customWidth="1"/>
    <col min="7471" max="7471" width="4.6640625" style="217" bestFit="1" customWidth="1"/>
    <col min="7472" max="7472" width="6.6640625" style="217" customWidth="1"/>
    <col min="7473" max="7473" width="6.33203125" style="217" customWidth="1"/>
    <col min="7474" max="7474" width="7" style="217" customWidth="1"/>
    <col min="7475" max="7475" width="6.6640625" style="217" customWidth="1"/>
    <col min="7476" max="7476" width="6.33203125" style="217" customWidth="1"/>
    <col min="7477" max="7477" width="5.33203125" style="217" customWidth="1"/>
    <col min="7478" max="7478" width="9.1640625" style="217" customWidth="1"/>
    <col min="7479" max="7480" width="9" style="217" customWidth="1"/>
    <col min="7481" max="7481" width="2.33203125" style="217" customWidth="1"/>
    <col min="7482" max="7482" width="10.6640625" style="217" customWidth="1"/>
    <col min="7483" max="7483" width="6" style="217" customWidth="1"/>
    <col min="7484" max="7484" width="6.6640625" style="217" customWidth="1"/>
    <col min="7485" max="7485" width="6.83203125" style="217" customWidth="1"/>
    <col min="7486" max="7486" width="6.5" style="217" customWidth="1"/>
    <col min="7487" max="7488" width="7" style="217" customWidth="1"/>
    <col min="7489" max="7489" width="4.33203125" style="217" customWidth="1"/>
    <col min="7490" max="7490" width="3" style="217" customWidth="1"/>
    <col min="7491" max="7491" width="10" style="217" customWidth="1"/>
    <col min="7492" max="7492" width="7.5" style="217" customWidth="1"/>
    <col min="7493" max="7493" width="7" style="217" customWidth="1"/>
    <col min="7494" max="7497" width="10.6640625" style="217" customWidth="1"/>
    <col min="7498" max="7499" width="5.1640625" style="217" customWidth="1"/>
    <col min="7500" max="7500" width="9.33203125" style="217"/>
    <col min="7501" max="7501" width="13.1640625" style="217" bestFit="1" customWidth="1"/>
    <col min="7502" max="7716" width="9.33203125" style="217"/>
    <col min="7717" max="7717" width="10.33203125" style="217" customWidth="1"/>
    <col min="7718" max="7718" width="47" style="217" customWidth="1"/>
    <col min="7719" max="7720" width="19.1640625" style="217" customWidth="1"/>
    <col min="7721" max="7722" width="15.83203125" style="217" customWidth="1"/>
    <col min="7723" max="7725" width="12" style="217" customWidth="1"/>
    <col min="7726" max="7726" width="8.5" style="217" customWidth="1"/>
    <col min="7727" max="7727" width="4.6640625" style="217" bestFit="1" customWidth="1"/>
    <col min="7728" max="7728" width="6.6640625" style="217" customWidth="1"/>
    <col min="7729" max="7729" width="6.33203125" style="217" customWidth="1"/>
    <col min="7730" max="7730" width="7" style="217" customWidth="1"/>
    <col min="7731" max="7731" width="6.6640625" style="217" customWidth="1"/>
    <col min="7732" max="7732" width="6.33203125" style="217" customWidth="1"/>
    <col min="7733" max="7733" width="5.33203125" style="217" customWidth="1"/>
    <col min="7734" max="7734" width="9.1640625" style="217" customWidth="1"/>
    <col min="7735" max="7736" width="9" style="217" customWidth="1"/>
    <col min="7737" max="7737" width="2.33203125" style="217" customWidth="1"/>
    <col min="7738" max="7738" width="10.6640625" style="217" customWidth="1"/>
    <col min="7739" max="7739" width="6" style="217" customWidth="1"/>
    <col min="7740" max="7740" width="6.6640625" style="217" customWidth="1"/>
    <col min="7741" max="7741" width="6.83203125" style="217" customWidth="1"/>
    <col min="7742" max="7742" width="6.5" style="217" customWidth="1"/>
    <col min="7743" max="7744" width="7" style="217" customWidth="1"/>
    <col min="7745" max="7745" width="4.33203125" style="217" customWidth="1"/>
    <col min="7746" max="7746" width="3" style="217" customWidth="1"/>
    <col min="7747" max="7747" width="10" style="217" customWidth="1"/>
    <col min="7748" max="7748" width="7.5" style="217" customWidth="1"/>
    <col min="7749" max="7749" width="7" style="217" customWidth="1"/>
    <col min="7750" max="7753" width="10.6640625" style="217" customWidth="1"/>
    <col min="7754" max="7755" width="5.1640625" style="217" customWidth="1"/>
    <col min="7756" max="7756" width="9.33203125" style="217"/>
    <col min="7757" max="7757" width="13.1640625" style="217" bestFit="1" customWidth="1"/>
    <col min="7758" max="7972" width="9.33203125" style="217"/>
    <col min="7973" max="7973" width="10.33203125" style="217" customWidth="1"/>
    <col min="7974" max="7974" width="47" style="217" customWidth="1"/>
    <col min="7975" max="7976" width="19.1640625" style="217" customWidth="1"/>
    <col min="7977" max="7978" width="15.83203125" style="217" customWidth="1"/>
    <col min="7979" max="7981" width="12" style="217" customWidth="1"/>
    <col min="7982" max="7982" width="8.5" style="217" customWidth="1"/>
    <col min="7983" max="7983" width="4.6640625" style="217" bestFit="1" customWidth="1"/>
    <col min="7984" max="7984" width="6.6640625" style="217" customWidth="1"/>
    <col min="7985" max="7985" width="6.33203125" style="217" customWidth="1"/>
    <col min="7986" max="7986" width="7" style="217" customWidth="1"/>
    <col min="7987" max="7987" width="6.6640625" style="217" customWidth="1"/>
    <col min="7988" max="7988" width="6.33203125" style="217" customWidth="1"/>
    <col min="7989" max="7989" width="5.33203125" style="217" customWidth="1"/>
    <col min="7990" max="7990" width="9.1640625" style="217" customWidth="1"/>
    <col min="7991" max="7992" width="9" style="217" customWidth="1"/>
    <col min="7993" max="7993" width="2.33203125" style="217" customWidth="1"/>
    <col min="7994" max="7994" width="10.6640625" style="217" customWidth="1"/>
    <col min="7995" max="7995" width="6" style="217" customWidth="1"/>
    <col min="7996" max="7996" width="6.6640625" style="217" customWidth="1"/>
    <col min="7997" max="7997" width="6.83203125" style="217" customWidth="1"/>
    <col min="7998" max="7998" width="6.5" style="217" customWidth="1"/>
    <col min="7999" max="8000" width="7" style="217" customWidth="1"/>
    <col min="8001" max="8001" width="4.33203125" style="217" customWidth="1"/>
    <col min="8002" max="8002" width="3" style="217" customWidth="1"/>
    <col min="8003" max="8003" width="10" style="217" customWidth="1"/>
    <col min="8004" max="8004" width="7.5" style="217" customWidth="1"/>
    <col min="8005" max="8005" width="7" style="217" customWidth="1"/>
    <col min="8006" max="8009" width="10.6640625" style="217" customWidth="1"/>
    <col min="8010" max="8011" width="5.1640625" style="217" customWidth="1"/>
    <col min="8012" max="8012" width="9.33203125" style="217"/>
    <col min="8013" max="8013" width="13.1640625" style="217" bestFit="1" customWidth="1"/>
    <col min="8014" max="8228" width="9.33203125" style="217"/>
    <col min="8229" max="8229" width="10.33203125" style="217" customWidth="1"/>
    <col min="8230" max="8230" width="47" style="217" customWidth="1"/>
    <col min="8231" max="8232" width="19.1640625" style="217" customWidth="1"/>
    <col min="8233" max="8234" width="15.83203125" style="217" customWidth="1"/>
    <col min="8235" max="8237" width="12" style="217" customWidth="1"/>
    <col min="8238" max="8238" width="8.5" style="217" customWidth="1"/>
    <col min="8239" max="8239" width="4.6640625" style="217" bestFit="1" customWidth="1"/>
    <col min="8240" max="8240" width="6.6640625" style="217" customWidth="1"/>
    <col min="8241" max="8241" width="6.33203125" style="217" customWidth="1"/>
    <col min="8242" max="8242" width="7" style="217" customWidth="1"/>
    <col min="8243" max="8243" width="6.6640625" style="217" customWidth="1"/>
    <col min="8244" max="8244" width="6.33203125" style="217" customWidth="1"/>
    <col min="8245" max="8245" width="5.33203125" style="217" customWidth="1"/>
    <col min="8246" max="8246" width="9.1640625" style="217" customWidth="1"/>
    <col min="8247" max="8248" width="9" style="217" customWidth="1"/>
    <col min="8249" max="8249" width="2.33203125" style="217" customWidth="1"/>
    <col min="8250" max="8250" width="10.6640625" style="217" customWidth="1"/>
    <col min="8251" max="8251" width="6" style="217" customWidth="1"/>
    <col min="8252" max="8252" width="6.6640625" style="217" customWidth="1"/>
    <col min="8253" max="8253" width="6.83203125" style="217" customWidth="1"/>
    <col min="8254" max="8254" width="6.5" style="217" customWidth="1"/>
    <col min="8255" max="8256" width="7" style="217" customWidth="1"/>
    <col min="8257" max="8257" width="4.33203125" style="217" customWidth="1"/>
    <col min="8258" max="8258" width="3" style="217" customWidth="1"/>
    <col min="8259" max="8259" width="10" style="217" customWidth="1"/>
    <col min="8260" max="8260" width="7.5" style="217" customWidth="1"/>
    <col min="8261" max="8261" width="7" style="217" customWidth="1"/>
    <col min="8262" max="8265" width="10.6640625" style="217" customWidth="1"/>
    <col min="8266" max="8267" width="5.1640625" style="217" customWidth="1"/>
    <col min="8268" max="8268" width="9.33203125" style="217"/>
    <col min="8269" max="8269" width="13.1640625" style="217" bestFit="1" customWidth="1"/>
    <col min="8270" max="8484" width="9.33203125" style="217"/>
    <col min="8485" max="8485" width="10.33203125" style="217" customWidth="1"/>
    <col min="8486" max="8486" width="47" style="217" customWidth="1"/>
    <col min="8487" max="8488" width="19.1640625" style="217" customWidth="1"/>
    <col min="8489" max="8490" width="15.83203125" style="217" customWidth="1"/>
    <col min="8491" max="8493" width="12" style="217" customWidth="1"/>
    <col min="8494" max="8494" width="8.5" style="217" customWidth="1"/>
    <col min="8495" max="8495" width="4.6640625" style="217" bestFit="1" customWidth="1"/>
    <col min="8496" max="8496" width="6.6640625" style="217" customWidth="1"/>
    <col min="8497" max="8497" width="6.33203125" style="217" customWidth="1"/>
    <col min="8498" max="8498" width="7" style="217" customWidth="1"/>
    <col min="8499" max="8499" width="6.6640625" style="217" customWidth="1"/>
    <col min="8500" max="8500" width="6.33203125" style="217" customWidth="1"/>
    <col min="8501" max="8501" width="5.33203125" style="217" customWidth="1"/>
    <col min="8502" max="8502" width="9.1640625" style="217" customWidth="1"/>
    <col min="8503" max="8504" width="9" style="217" customWidth="1"/>
    <col min="8505" max="8505" width="2.33203125" style="217" customWidth="1"/>
    <col min="8506" max="8506" width="10.6640625" style="217" customWidth="1"/>
    <col min="8507" max="8507" width="6" style="217" customWidth="1"/>
    <col min="8508" max="8508" width="6.6640625" style="217" customWidth="1"/>
    <col min="8509" max="8509" width="6.83203125" style="217" customWidth="1"/>
    <col min="8510" max="8510" width="6.5" style="217" customWidth="1"/>
    <col min="8511" max="8512" width="7" style="217" customWidth="1"/>
    <col min="8513" max="8513" width="4.33203125" style="217" customWidth="1"/>
    <col min="8514" max="8514" width="3" style="217" customWidth="1"/>
    <col min="8515" max="8515" width="10" style="217" customWidth="1"/>
    <col min="8516" max="8516" width="7.5" style="217" customWidth="1"/>
    <col min="8517" max="8517" width="7" style="217" customWidth="1"/>
    <col min="8518" max="8521" width="10.6640625" style="217" customWidth="1"/>
    <col min="8522" max="8523" width="5.1640625" style="217" customWidth="1"/>
    <col min="8524" max="8524" width="9.33203125" style="217"/>
    <col min="8525" max="8525" width="13.1640625" style="217" bestFit="1" customWidth="1"/>
    <col min="8526" max="8740" width="9.33203125" style="217"/>
    <col min="8741" max="8741" width="10.33203125" style="217" customWidth="1"/>
    <col min="8742" max="8742" width="47" style="217" customWidth="1"/>
    <col min="8743" max="8744" width="19.1640625" style="217" customWidth="1"/>
    <col min="8745" max="8746" width="15.83203125" style="217" customWidth="1"/>
    <col min="8747" max="8749" width="12" style="217" customWidth="1"/>
    <col min="8750" max="8750" width="8.5" style="217" customWidth="1"/>
    <col min="8751" max="8751" width="4.6640625" style="217" bestFit="1" customWidth="1"/>
    <col min="8752" max="8752" width="6.6640625" style="217" customWidth="1"/>
    <col min="8753" max="8753" width="6.33203125" style="217" customWidth="1"/>
    <col min="8754" max="8754" width="7" style="217" customWidth="1"/>
    <col min="8755" max="8755" width="6.6640625" style="217" customWidth="1"/>
    <col min="8756" max="8756" width="6.33203125" style="217" customWidth="1"/>
    <col min="8757" max="8757" width="5.33203125" style="217" customWidth="1"/>
    <col min="8758" max="8758" width="9.1640625" style="217" customWidth="1"/>
    <col min="8759" max="8760" width="9" style="217" customWidth="1"/>
    <col min="8761" max="8761" width="2.33203125" style="217" customWidth="1"/>
    <col min="8762" max="8762" width="10.6640625" style="217" customWidth="1"/>
    <col min="8763" max="8763" width="6" style="217" customWidth="1"/>
    <col min="8764" max="8764" width="6.6640625" style="217" customWidth="1"/>
    <col min="8765" max="8765" width="6.83203125" style="217" customWidth="1"/>
    <col min="8766" max="8766" width="6.5" style="217" customWidth="1"/>
    <col min="8767" max="8768" width="7" style="217" customWidth="1"/>
    <col min="8769" max="8769" width="4.33203125" style="217" customWidth="1"/>
    <col min="8770" max="8770" width="3" style="217" customWidth="1"/>
    <col min="8771" max="8771" width="10" style="217" customWidth="1"/>
    <col min="8772" max="8772" width="7.5" style="217" customWidth="1"/>
    <col min="8773" max="8773" width="7" style="217" customWidth="1"/>
    <col min="8774" max="8777" width="10.6640625" style="217" customWidth="1"/>
    <col min="8778" max="8779" width="5.1640625" style="217" customWidth="1"/>
    <col min="8780" max="8780" width="9.33203125" style="217"/>
    <col min="8781" max="8781" width="13.1640625" style="217" bestFit="1" customWidth="1"/>
    <col min="8782" max="8996" width="9.33203125" style="217"/>
    <col min="8997" max="8997" width="10.33203125" style="217" customWidth="1"/>
    <col min="8998" max="8998" width="47" style="217" customWidth="1"/>
    <col min="8999" max="9000" width="19.1640625" style="217" customWidth="1"/>
    <col min="9001" max="9002" width="15.83203125" style="217" customWidth="1"/>
    <col min="9003" max="9005" width="12" style="217" customWidth="1"/>
    <col min="9006" max="9006" width="8.5" style="217" customWidth="1"/>
    <col min="9007" max="9007" width="4.6640625" style="217" bestFit="1" customWidth="1"/>
    <col min="9008" max="9008" width="6.6640625" style="217" customWidth="1"/>
    <col min="9009" max="9009" width="6.33203125" style="217" customWidth="1"/>
    <col min="9010" max="9010" width="7" style="217" customWidth="1"/>
    <col min="9011" max="9011" width="6.6640625" style="217" customWidth="1"/>
    <col min="9012" max="9012" width="6.33203125" style="217" customWidth="1"/>
    <col min="9013" max="9013" width="5.33203125" style="217" customWidth="1"/>
    <col min="9014" max="9014" width="9.1640625" style="217" customWidth="1"/>
    <col min="9015" max="9016" width="9" style="217" customWidth="1"/>
    <col min="9017" max="9017" width="2.33203125" style="217" customWidth="1"/>
    <col min="9018" max="9018" width="10.6640625" style="217" customWidth="1"/>
    <col min="9019" max="9019" width="6" style="217" customWidth="1"/>
    <col min="9020" max="9020" width="6.6640625" style="217" customWidth="1"/>
    <col min="9021" max="9021" width="6.83203125" style="217" customWidth="1"/>
    <col min="9022" max="9022" width="6.5" style="217" customWidth="1"/>
    <col min="9023" max="9024" width="7" style="217" customWidth="1"/>
    <col min="9025" max="9025" width="4.33203125" style="217" customWidth="1"/>
    <col min="9026" max="9026" width="3" style="217" customWidth="1"/>
    <col min="9027" max="9027" width="10" style="217" customWidth="1"/>
    <col min="9028" max="9028" width="7.5" style="217" customWidth="1"/>
    <col min="9029" max="9029" width="7" style="217" customWidth="1"/>
    <col min="9030" max="9033" width="10.6640625" style="217" customWidth="1"/>
    <col min="9034" max="9035" width="5.1640625" style="217" customWidth="1"/>
    <col min="9036" max="9036" width="9.33203125" style="217"/>
    <col min="9037" max="9037" width="13.1640625" style="217" bestFit="1" customWidth="1"/>
    <col min="9038" max="9252" width="9.33203125" style="217"/>
    <col min="9253" max="9253" width="10.33203125" style="217" customWidth="1"/>
    <col min="9254" max="9254" width="47" style="217" customWidth="1"/>
    <col min="9255" max="9256" width="19.1640625" style="217" customWidth="1"/>
    <col min="9257" max="9258" width="15.83203125" style="217" customWidth="1"/>
    <col min="9259" max="9261" width="12" style="217" customWidth="1"/>
    <col min="9262" max="9262" width="8.5" style="217" customWidth="1"/>
    <col min="9263" max="9263" width="4.6640625" style="217" bestFit="1" customWidth="1"/>
    <col min="9264" max="9264" width="6.6640625" style="217" customWidth="1"/>
    <col min="9265" max="9265" width="6.33203125" style="217" customWidth="1"/>
    <col min="9266" max="9266" width="7" style="217" customWidth="1"/>
    <col min="9267" max="9267" width="6.6640625" style="217" customWidth="1"/>
    <col min="9268" max="9268" width="6.33203125" style="217" customWidth="1"/>
    <col min="9269" max="9269" width="5.33203125" style="217" customWidth="1"/>
    <col min="9270" max="9270" width="9.1640625" style="217" customWidth="1"/>
    <col min="9271" max="9272" width="9" style="217" customWidth="1"/>
    <col min="9273" max="9273" width="2.33203125" style="217" customWidth="1"/>
    <col min="9274" max="9274" width="10.6640625" style="217" customWidth="1"/>
    <col min="9275" max="9275" width="6" style="217" customWidth="1"/>
    <col min="9276" max="9276" width="6.6640625" style="217" customWidth="1"/>
    <col min="9277" max="9277" width="6.83203125" style="217" customWidth="1"/>
    <col min="9278" max="9278" width="6.5" style="217" customWidth="1"/>
    <col min="9279" max="9280" width="7" style="217" customWidth="1"/>
    <col min="9281" max="9281" width="4.33203125" style="217" customWidth="1"/>
    <col min="9282" max="9282" width="3" style="217" customWidth="1"/>
    <col min="9283" max="9283" width="10" style="217" customWidth="1"/>
    <col min="9284" max="9284" width="7.5" style="217" customWidth="1"/>
    <col min="9285" max="9285" width="7" style="217" customWidth="1"/>
    <col min="9286" max="9289" width="10.6640625" style="217" customWidth="1"/>
    <col min="9290" max="9291" width="5.1640625" style="217" customWidth="1"/>
    <col min="9292" max="9292" width="9.33203125" style="217"/>
    <col min="9293" max="9293" width="13.1640625" style="217" bestFit="1" customWidth="1"/>
    <col min="9294" max="9508" width="9.33203125" style="217"/>
    <col min="9509" max="9509" width="10.33203125" style="217" customWidth="1"/>
    <col min="9510" max="9510" width="47" style="217" customWidth="1"/>
    <col min="9511" max="9512" width="19.1640625" style="217" customWidth="1"/>
    <col min="9513" max="9514" width="15.83203125" style="217" customWidth="1"/>
    <col min="9515" max="9517" width="12" style="217" customWidth="1"/>
    <col min="9518" max="9518" width="8.5" style="217" customWidth="1"/>
    <col min="9519" max="9519" width="4.6640625" style="217" bestFit="1" customWidth="1"/>
    <col min="9520" max="9520" width="6.6640625" style="217" customWidth="1"/>
    <col min="9521" max="9521" width="6.33203125" style="217" customWidth="1"/>
    <col min="9522" max="9522" width="7" style="217" customWidth="1"/>
    <col min="9523" max="9523" width="6.6640625" style="217" customWidth="1"/>
    <col min="9524" max="9524" width="6.33203125" style="217" customWidth="1"/>
    <col min="9525" max="9525" width="5.33203125" style="217" customWidth="1"/>
    <col min="9526" max="9526" width="9.1640625" style="217" customWidth="1"/>
    <col min="9527" max="9528" width="9" style="217" customWidth="1"/>
    <col min="9529" max="9529" width="2.33203125" style="217" customWidth="1"/>
    <col min="9530" max="9530" width="10.6640625" style="217" customWidth="1"/>
    <col min="9531" max="9531" width="6" style="217" customWidth="1"/>
    <col min="9532" max="9532" width="6.6640625" style="217" customWidth="1"/>
    <col min="9533" max="9533" width="6.83203125" style="217" customWidth="1"/>
    <col min="9534" max="9534" width="6.5" style="217" customWidth="1"/>
    <col min="9535" max="9536" width="7" style="217" customWidth="1"/>
    <col min="9537" max="9537" width="4.33203125" style="217" customWidth="1"/>
    <col min="9538" max="9538" width="3" style="217" customWidth="1"/>
    <col min="9539" max="9539" width="10" style="217" customWidth="1"/>
    <col min="9540" max="9540" width="7.5" style="217" customWidth="1"/>
    <col min="9541" max="9541" width="7" style="217" customWidth="1"/>
    <col min="9542" max="9545" width="10.6640625" style="217" customWidth="1"/>
    <col min="9546" max="9547" width="5.1640625" style="217" customWidth="1"/>
    <col min="9548" max="9548" width="9.33203125" style="217"/>
    <col min="9549" max="9549" width="13.1640625" style="217" bestFit="1" customWidth="1"/>
    <col min="9550" max="9764" width="9.33203125" style="217"/>
    <col min="9765" max="9765" width="10.33203125" style="217" customWidth="1"/>
    <col min="9766" max="9766" width="47" style="217" customWidth="1"/>
    <col min="9767" max="9768" width="19.1640625" style="217" customWidth="1"/>
    <col min="9769" max="9770" width="15.83203125" style="217" customWidth="1"/>
    <col min="9771" max="9773" width="12" style="217" customWidth="1"/>
    <col min="9774" max="9774" width="8.5" style="217" customWidth="1"/>
    <col min="9775" max="9775" width="4.6640625" style="217" bestFit="1" customWidth="1"/>
    <col min="9776" max="9776" width="6.6640625" style="217" customWidth="1"/>
    <col min="9777" max="9777" width="6.33203125" style="217" customWidth="1"/>
    <col min="9778" max="9778" width="7" style="217" customWidth="1"/>
    <col min="9779" max="9779" width="6.6640625" style="217" customWidth="1"/>
    <col min="9780" max="9780" width="6.33203125" style="217" customWidth="1"/>
    <col min="9781" max="9781" width="5.33203125" style="217" customWidth="1"/>
    <col min="9782" max="9782" width="9.1640625" style="217" customWidth="1"/>
    <col min="9783" max="9784" width="9" style="217" customWidth="1"/>
    <col min="9785" max="9785" width="2.33203125" style="217" customWidth="1"/>
    <col min="9786" max="9786" width="10.6640625" style="217" customWidth="1"/>
    <col min="9787" max="9787" width="6" style="217" customWidth="1"/>
    <col min="9788" max="9788" width="6.6640625" style="217" customWidth="1"/>
    <col min="9789" max="9789" width="6.83203125" style="217" customWidth="1"/>
    <col min="9790" max="9790" width="6.5" style="217" customWidth="1"/>
    <col min="9791" max="9792" width="7" style="217" customWidth="1"/>
    <col min="9793" max="9793" width="4.33203125" style="217" customWidth="1"/>
    <col min="9794" max="9794" width="3" style="217" customWidth="1"/>
    <col min="9795" max="9795" width="10" style="217" customWidth="1"/>
    <col min="9796" max="9796" width="7.5" style="217" customWidth="1"/>
    <col min="9797" max="9797" width="7" style="217" customWidth="1"/>
    <col min="9798" max="9801" width="10.6640625" style="217" customWidth="1"/>
    <col min="9802" max="9803" width="5.1640625" style="217" customWidth="1"/>
    <col min="9804" max="9804" width="9.33203125" style="217"/>
    <col min="9805" max="9805" width="13.1640625" style="217" bestFit="1" customWidth="1"/>
    <col min="9806" max="10020" width="9.33203125" style="217"/>
    <col min="10021" max="10021" width="10.33203125" style="217" customWidth="1"/>
    <col min="10022" max="10022" width="47" style="217" customWidth="1"/>
    <col min="10023" max="10024" width="19.1640625" style="217" customWidth="1"/>
    <col min="10025" max="10026" width="15.83203125" style="217" customWidth="1"/>
    <col min="10027" max="10029" width="12" style="217" customWidth="1"/>
    <col min="10030" max="10030" width="8.5" style="217" customWidth="1"/>
    <col min="10031" max="10031" width="4.6640625" style="217" bestFit="1" customWidth="1"/>
    <col min="10032" max="10032" width="6.6640625" style="217" customWidth="1"/>
    <col min="10033" max="10033" width="6.33203125" style="217" customWidth="1"/>
    <col min="10034" max="10034" width="7" style="217" customWidth="1"/>
    <col min="10035" max="10035" width="6.6640625" style="217" customWidth="1"/>
    <col min="10036" max="10036" width="6.33203125" style="217" customWidth="1"/>
    <col min="10037" max="10037" width="5.33203125" style="217" customWidth="1"/>
    <col min="10038" max="10038" width="9.1640625" style="217" customWidth="1"/>
    <col min="10039" max="10040" width="9" style="217" customWidth="1"/>
    <col min="10041" max="10041" width="2.33203125" style="217" customWidth="1"/>
    <col min="10042" max="10042" width="10.6640625" style="217" customWidth="1"/>
    <col min="10043" max="10043" width="6" style="217" customWidth="1"/>
    <col min="10044" max="10044" width="6.6640625" style="217" customWidth="1"/>
    <col min="10045" max="10045" width="6.83203125" style="217" customWidth="1"/>
    <col min="10046" max="10046" width="6.5" style="217" customWidth="1"/>
    <col min="10047" max="10048" width="7" style="217" customWidth="1"/>
    <col min="10049" max="10049" width="4.33203125" style="217" customWidth="1"/>
    <col min="10050" max="10050" width="3" style="217" customWidth="1"/>
    <col min="10051" max="10051" width="10" style="217" customWidth="1"/>
    <col min="10052" max="10052" width="7.5" style="217" customWidth="1"/>
    <col min="10053" max="10053" width="7" style="217" customWidth="1"/>
    <col min="10054" max="10057" width="10.6640625" style="217" customWidth="1"/>
    <col min="10058" max="10059" width="5.1640625" style="217" customWidth="1"/>
    <col min="10060" max="10060" width="9.33203125" style="217"/>
    <col min="10061" max="10061" width="13.1640625" style="217" bestFit="1" customWidth="1"/>
    <col min="10062" max="10276" width="9.33203125" style="217"/>
    <col min="10277" max="10277" width="10.33203125" style="217" customWidth="1"/>
    <col min="10278" max="10278" width="47" style="217" customWidth="1"/>
    <col min="10279" max="10280" width="19.1640625" style="217" customWidth="1"/>
    <col min="10281" max="10282" width="15.83203125" style="217" customWidth="1"/>
    <col min="10283" max="10285" width="12" style="217" customWidth="1"/>
    <col min="10286" max="10286" width="8.5" style="217" customWidth="1"/>
    <col min="10287" max="10287" width="4.6640625" style="217" bestFit="1" customWidth="1"/>
    <col min="10288" max="10288" width="6.6640625" style="217" customWidth="1"/>
    <col min="10289" max="10289" width="6.33203125" style="217" customWidth="1"/>
    <col min="10290" max="10290" width="7" style="217" customWidth="1"/>
    <col min="10291" max="10291" width="6.6640625" style="217" customWidth="1"/>
    <col min="10292" max="10292" width="6.33203125" style="217" customWidth="1"/>
    <col min="10293" max="10293" width="5.33203125" style="217" customWidth="1"/>
    <col min="10294" max="10294" width="9.1640625" style="217" customWidth="1"/>
    <col min="10295" max="10296" width="9" style="217" customWidth="1"/>
    <col min="10297" max="10297" width="2.33203125" style="217" customWidth="1"/>
    <col min="10298" max="10298" width="10.6640625" style="217" customWidth="1"/>
    <col min="10299" max="10299" width="6" style="217" customWidth="1"/>
    <col min="10300" max="10300" width="6.6640625" style="217" customWidth="1"/>
    <col min="10301" max="10301" width="6.83203125" style="217" customWidth="1"/>
    <col min="10302" max="10302" width="6.5" style="217" customWidth="1"/>
    <col min="10303" max="10304" width="7" style="217" customWidth="1"/>
    <col min="10305" max="10305" width="4.33203125" style="217" customWidth="1"/>
    <col min="10306" max="10306" width="3" style="217" customWidth="1"/>
    <col min="10307" max="10307" width="10" style="217" customWidth="1"/>
    <col min="10308" max="10308" width="7.5" style="217" customWidth="1"/>
    <col min="10309" max="10309" width="7" style="217" customWidth="1"/>
    <col min="10310" max="10313" width="10.6640625" style="217" customWidth="1"/>
    <col min="10314" max="10315" width="5.1640625" style="217" customWidth="1"/>
    <col min="10316" max="10316" width="9.33203125" style="217"/>
    <col min="10317" max="10317" width="13.1640625" style="217" bestFit="1" customWidth="1"/>
    <col min="10318" max="10532" width="9.33203125" style="217"/>
    <col min="10533" max="10533" width="10.33203125" style="217" customWidth="1"/>
    <col min="10534" max="10534" width="47" style="217" customWidth="1"/>
    <col min="10535" max="10536" width="19.1640625" style="217" customWidth="1"/>
    <col min="10537" max="10538" width="15.83203125" style="217" customWidth="1"/>
    <col min="10539" max="10541" width="12" style="217" customWidth="1"/>
    <col min="10542" max="10542" width="8.5" style="217" customWidth="1"/>
    <col min="10543" max="10543" width="4.6640625" style="217" bestFit="1" customWidth="1"/>
    <col min="10544" max="10544" width="6.6640625" style="217" customWidth="1"/>
    <col min="10545" max="10545" width="6.33203125" style="217" customWidth="1"/>
    <col min="10546" max="10546" width="7" style="217" customWidth="1"/>
    <col min="10547" max="10547" width="6.6640625" style="217" customWidth="1"/>
    <col min="10548" max="10548" width="6.33203125" style="217" customWidth="1"/>
    <col min="10549" max="10549" width="5.33203125" style="217" customWidth="1"/>
    <col min="10550" max="10550" width="9.1640625" style="217" customWidth="1"/>
    <col min="10551" max="10552" width="9" style="217" customWidth="1"/>
    <col min="10553" max="10553" width="2.33203125" style="217" customWidth="1"/>
    <col min="10554" max="10554" width="10.6640625" style="217" customWidth="1"/>
    <col min="10555" max="10555" width="6" style="217" customWidth="1"/>
    <col min="10556" max="10556" width="6.6640625" style="217" customWidth="1"/>
    <col min="10557" max="10557" width="6.83203125" style="217" customWidth="1"/>
    <col min="10558" max="10558" width="6.5" style="217" customWidth="1"/>
    <col min="10559" max="10560" width="7" style="217" customWidth="1"/>
    <col min="10561" max="10561" width="4.33203125" style="217" customWidth="1"/>
    <col min="10562" max="10562" width="3" style="217" customWidth="1"/>
    <col min="10563" max="10563" width="10" style="217" customWidth="1"/>
    <col min="10564" max="10564" width="7.5" style="217" customWidth="1"/>
    <col min="10565" max="10565" width="7" style="217" customWidth="1"/>
    <col min="10566" max="10569" width="10.6640625" style="217" customWidth="1"/>
    <col min="10570" max="10571" width="5.1640625" style="217" customWidth="1"/>
    <col min="10572" max="10572" width="9.33203125" style="217"/>
    <col min="10573" max="10573" width="13.1640625" style="217" bestFit="1" customWidth="1"/>
    <col min="10574" max="10788" width="9.33203125" style="217"/>
    <col min="10789" max="10789" width="10.33203125" style="217" customWidth="1"/>
    <col min="10790" max="10790" width="47" style="217" customWidth="1"/>
    <col min="10791" max="10792" width="19.1640625" style="217" customWidth="1"/>
    <col min="10793" max="10794" width="15.83203125" style="217" customWidth="1"/>
    <col min="10795" max="10797" width="12" style="217" customWidth="1"/>
    <col min="10798" max="10798" width="8.5" style="217" customWidth="1"/>
    <col min="10799" max="10799" width="4.6640625" style="217" bestFit="1" customWidth="1"/>
    <col min="10800" max="10800" width="6.6640625" style="217" customWidth="1"/>
    <col min="10801" max="10801" width="6.33203125" style="217" customWidth="1"/>
    <col min="10802" max="10802" width="7" style="217" customWidth="1"/>
    <col min="10803" max="10803" width="6.6640625" style="217" customWidth="1"/>
    <col min="10804" max="10804" width="6.33203125" style="217" customWidth="1"/>
    <col min="10805" max="10805" width="5.33203125" style="217" customWidth="1"/>
    <col min="10806" max="10806" width="9.1640625" style="217" customWidth="1"/>
    <col min="10807" max="10808" width="9" style="217" customWidth="1"/>
    <col min="10809" max="10809" width="2.33203125" style="217" customWidth="1"/>
    <col min="10810" max="10810" width="10.6640625" style="217" customWidth="1"/>
    <col min="10811" max="10811" width="6" style="217" customWidth="1"/>
    <col min="10812" max="10812" width="6.6640625" style="217" customWidth="1"/>
    <col min="10813" max="10813" width="6.83203125" style="217" customWidth="1"/>
    <col min="10814" max="10814" width="6.5" style="217" customWidth="1"/>
    <col min="10815" max="10816" width="7" style="217" customWidth="1"/>
    <col min="10817" max="10817" width="4.33203125" style="217" customWidth="1"/>
    <col min="10818" max="10818" width="3" style="217" customWidth="1"/>
    <col min="10819" max="10819" width="10" style="217" customWidth="1"/>
    <col min="10820" max="10820" width="7.5" style="217" customWidth="1"/>
    <col min="10821" max="10821" width="7" style="217" customWidth="1"/>
    <col min="10822" max="10825" width="10.6640625" style="217" customWidth="1"/>
    <col min="10826" max="10827" width="5.1640625" style="217" customWidth="1"/>
    <col min="10828" max="10828" width="9.33203125" style="217"/>
    <col min="10829" max="10829" width="13.1640625" style="217" bestFit="1" customWidth="1"/>
    <col min="10830" max="11044" width="9.33203125" style="217"/>
    <col min="11045" max="11045" width="10.33203125" style="217" customWidth="1"/>
    <col min="11046" max="11046" width="47" style="217" customWidth="1"/>
    <col min="11047" max="11048" width="19.1640625" style="217" customWidth="1"/>
    <col min="11049" max="11050" width="15.83203125" style="217" customWidth="1"/>
    <col min="11051" max="11053" width="12" style="217" customWidth="1"/>
    <col min="11054" max="11054" width="8.5" style="217" customWidth="1"/>
    <col min="11055" max="11055" width="4.6640625" style="217" bestFit="1" customWidth="1"/>
    <col min="11056" max="11056" width="6.6640625" style="217" customWidth="1"/>
    <col min="11057" max="11057" width="6.33203125" style="217" customWidth="1"/>
    <col min="11058" max="11058" width="7" style="217" customWidth="1"/>
    <col min="11059" max="11059" width="6.6640625" style="217" customWidth="1"/>
    <col min="11060" max="11060" width="6.33203125" style="217" customWidth="1"/>
    <col min="11061" max="11061" width="5.33203125" style="217" customWidth="1"/>
    <col min="11062" max="11062" width="9.1640625" style="217" customWidth="1"/>
    <col min="11063" max="11064" width="9" style="217" customWidth="1"/>
    <col min="11065" max="11065" width="2.33203125" style="217" customWidth="1"/>
    <col min="11066" max="11066" width="10.6640625" style="217" customWidth="1"/>
    <col min="11067" max="11067" width="6" style="217" customWidth="1"/>
    <col min="11068" max="11068" width="6.6640625" style="217" customWidth="1"/>
    <col min="11069" max="11069" width="6.83203125" style="217" customWidth="1"/>
    <col min="11070" max="11070" width="6.5" style="217" customWidth="1"/>
    <col min="11071" max="11072" width="7" style="217" customWidth="1"/>
    <col min="11073" max="11073" width="4.33203125" style="217" customWidth="1"/>
    <col min="11074" max="11074" width="3" style="217" customWidth="1"/>
    <col min="11075" max="11075" width="10" style="217" customWidth="1"/>
    <col min="11076" max="11076" width="7.5" style="217" customWidth="1"/>
    <col min="11077" max="11077" width="7" style="217" customWidth="1"/>
    <col min="11078" max="11081" width="10.6640625" style="217" customWidth="1"/>
    <col min="11082" max="11083" width="5.1640625" style="217" customWidth="1"/>
    <col min="11084" max="11084" width="9.33203125" style="217"/>
    <col min="11085" max="11085" width="13.1640625" style="217" bestFit="1" customWidth="1"/>
    <col min="11086" max="11300" width="9.33203125" style="217"/>
    <col min="11301" max="11301" width="10.33203125" style="217" customWidth="1"/>
    <col min="11302" max="11302" width="47" style="217" customWidth="1"/>
    <col min="11303" max="11304" width="19.1640625" style="217" customWidth="1"/>
    <col min="11305" max="11306" width="15.83203125" style="217" customWidth="1"/>
    <col min="11307" max="11309" width="12" style="217" customWidth="1"/>
    <col min="11310" max="11310" width="8.5" style="217" customWidth="1"/>
    <col min="11311" max="11311" width="4.6640625" style="217" bestFit="1" customWidth="1"/>
    <col min="11312" max="11312" width="6.6640625" style="217" customWidth="1"/>
    <col min="11313" max="11313" width="6.33203125" style="217" customWidth="1"/>
    <col min="11314" max="11314" width="7" style="217" customWidth="1"/>
    <col min="11315" max="11315" width="6.6640625" style="217" customWidth="1"/>
    <col min="11316" max="11316" width="6.33203125" style="217" customWidth="1"/>
    <col min="11317" max="11317" width="5.33203125" style="217" customWidth="1"/>
    <col min="11318" max="11318" width="9.1640625" style="217" customWidth="1"/>
    <col min="11319" max="11320" width="9" style="217" customWidth="1"/>
    <col min="11321" max="11321" width="2.33203125" style="217" customWidth="1"/>
    <col min="11322" max="11322" width="10.6640625" style="217" customWidth="1"/>
    <col min="11323" max="11323" width="6" style="217" customWidth="1"/>
    <col min="11324" max="11324" width="6.6640625" style="217" customWidth="1"/>
    <col min="11325" max="11325" width="6.83203125" style="217" customWidth="1"/>
    <col min="11326" max="11326" width="6.5" style="217" customWidth="1"/>
    <col min="11327" max="11328" width="7" style="217" customWidth="1"/>
    <col min="11329" max="11329" width="4.33203125" style="217" customWidth="1"/>
    <col min="11330" max="11330" width="3" style="217" customWidth="1"/>
    <col min="11331" max="11331" width="10" style="217" customWidth="1"/>
    <col min="11332" max="11332" width="7.5" style="217" customWidth="1"/>
    <col min="11333" max="11333" width="7" style="217" customWidth="1"/>
    <col min="11334" max="11337" width="10.6640625" style="217" customWidth="1"/>
    <col min="11338" max="11339" width="5.1640625" style="217" customWidth="1"/>
    <col min="11340" max="11340" width="9.33203125" style="217"/>
    <col min="11341" max="11341" width="13.1640625" style="217" bestFit="1" customWidth="1"/>
    <col min="11342" max="11556" width="9.33203125" style="217"/>
    <col min="11557" max="11557" width="10.33203125" style="217" customWidth="1"/>
    <col min="11558" max="11558" width="47" style="217" customWidth="1"/>
    <col min="11559" max="11560" width="19.1640625" style="217" customWidth="1"/>
    <col min="11561" max="11562" width="15.83203125" style="217" customWidth="1"/>
    <col min="11563" max="11565" width="12" style="217" customWidth="1"/>
    <col min="11566" max="11566" width="8.5" style="217" customWidth="1"/>
    <col min="11567" max="11567" width="4.6640625" style="217" bestFit="1" customWidth="1"/>
    <col min="11568" max="11568" width="6.6640625" style="217" customWidth="1"/>
    <col min="11569" max="11569" width="6.33203125" style="217" customWidth="1"/>
    <col min="11570" max="11570" width="7" style="217" customWidth="1"/>
    <col min="11571" max="11571" width="6.6640625" style="217" customWidth="1"/>
    <col min="11572" max="11572" width="6.33203125" style="217" customWidth="1"/>
    <col min="11573" max="11573" width="5.33203125" style="217" customWidth="1"/>
    <col min="11574" max="11574" width="9.1640625" style="217" customWidth="1"/>
    <col min="11575" max="11576" width="9" style="217" customWidth="1"/>
    <col min="11577" max="11577" width="2.33203125" style="217" customWidth="1"/>
    <col min="11578" max="11578" width="10.6640625" style="217" customWidth="1"/>
    <col min="11579" max="11579" width="6" style="217" customWidth="1"/>
    <col min="11580" max="11580" width="6.6640625" style="217" customWidth="1"/>
    <col min="11581" max="11581" width="6.83203125" style="217" customWidth="1"/>
    <col min="11582" max="11582" width="6.5" style="217" customWidth="1"/>
    <col min="11583" max="11584" width="7" style="217" customWidth="1"/>
    <col min="11585" max="11585" width="4.33203125" style="217" customWidth="1"/>
    <col min="11586" max="11586" width="3" style="217" customWidth="1"/>
    <col min="11587" max="11587" width="10" style="217" customWidth="1"/>
    <col min="11588" max="11588" width="7.5" style="217" customWidth="1"/>
    <col min="11589" max="11589" width="7" style="217" customWidth="1"/>
    <col min="11590" max="11593" width="10.6640625" style="217" customWidth="1"/>
    <col min="11594" max="11595" width="5.1640625" style="217" customWidth="1"/>
    <col min="11596" max="11596" width="9.33203125" style="217"/>
    <col min="11597" max="11597" width="13.1640625" style="217" bestFit="1" customWidth="1"/>
    <col min="11598" max="11812" width="9.33203125" style="217"/>
    <col min="11813" max="11813" width="10.33203125" style="217" customWidth="1"/>
    <col min="11814" max="11814" width="47" style="217" customWidth="1"/>
    <col min="11815" max="11816" width="19.1640625" style="217" customWidth="1"/>
    <col min="11817" max="11818" width="15.83203125" style="217" customWidth="1"/>
    <col min="11819" max="11821" width="12" style="217" customWidth="1"/>
    <col min="11822" max="11822" width="8.5" style="217" customWidth="1"/>
    <col min="11823" max="11823" width="4.6640625" style="217" bestFit="1" customWidth="1"/>
    <col min="11824" max="11824" width="6.6640625" style="217" customWidth="1"/>
    <col min="11825" max="11825" width="6.33203125" style="217" customWidth="1"/>
    <col min="11826" max="11826" width="7" style="217" customWidth="1"/>
    <col min="11827" max="11827" width="6.6640625" style="217" customWidth="1"/>
    <col min="11828" max="11828" width="6.33203125" style="217" customWidth="1"/>
    <col min="11829" max="11829" width="5.33203125" style="217" customWidth="1"/>
    <col min="11830" max="11830" width="9.1640625" style="217" customWidth="1"/>
    <col min="11831" max="11832" width="9" style="217" customWidth="1"/>
    <col min="11833" max="11833" width="2.33203125" style="217" customWidth="1"/>
    <col min="11834" max="11834" width="10.6640625" style="217" customWidth="1"/>
    <col min="11835" max="11835" width="6" style="217" customWidth="1"/>
    <col min="11836" max="11836" width="6.6640625" style="217" customWidth="1"/>
    <col min="11837" max="11837" width="6.83203125" style="217" customWidth="1"/>
    <col min="11838" max="11838" width="6.5" style="217" customWidth="1"/>
    <col min="11839" max="11840" width="7" style="217" customWidth="1"/>
    <col min="11841" max="11841" width="4.33203125" style="217" customWidth="1"/>
    <col min="11842" max="11842" width="3" style="217" customWidth="1"/>
    <col min="11843" max="11843" width="10" style="217" customWidth="1"/>
    <col min="11844" max="11844" width="7.5" style="217" customWidth="1"/>
    <col min="11845" max="11845" width="7" style="217" customWidth="1"/>
    <col min="11846" max="11849" width="10.6640625" style="217" customWidth="1"/>
    <col min="11850" max="11851" width="5.1640625" style="217" customWidth="1"/>
    <col min="11852" max="11852" width="9.33203125" style="217"/>
    <col min="11853" max="11853" width="13.1640625" style="217" bestFit="1" customWidth="1"/>
    <col min="11854" max="12068" width="9.33203125" style="217"/>
    <col min="12069" max="12069" width="10.33203125" style="217" customWidth="1"/>
    <col min="12070" max="12070" width="47" style="217" customWidth="1"/>
    <col min="12071" max="12072" width="19.1640625" style="217" customWidth="1"/>
    <col min="12073" max="12074" width="15.83203125" style="217" customWidth="1"/>
    <col min="12075" max="12077" width="12" style="217" customWidth="1"/>
    <col min="12078" max="12078" width="8.5" style="217" customWidth="1"/>
    <col min="12079" max="12079" width="4.6640625" style="217" bestFit="1" customWidth="1"/>
    <col min="12080" max="12080" width="6.6640625" style="217" customWidth="1"/>
    <col min="12081" max="12081" width="6.33203125" style="217" customWidth="1"/>
    <col min="12082" max="12082" width="7" style="217" customWidth="1"/>
    <col min="12083" max="12083" width="6.6640625" style="217" customWidth="1"/>
    <col min="12084" max="12084" width="6.33203125" style="217" customWidth="1"/>
    <col min="12085" max="12085" width="5.33203125" style="217" customWidth="1"/>
    <col min="12086" max="12086" width="9.1640625" style="217" customWidth="1"/>
    <col min="12087" max="12088" width="9" style="217" customWidth="1"/>
    <col min="12089" max="12089" width="2.33203125" style="217" customWidth="1"/>
    <col min="12090" max="12090" width="10.6640625" style="217" customWidth="1"/>
    <col min="12091" max="12091" width="6" style="217" customWidth="1"/>
    <col min="12092" max="12092" width="6.6640625" style="217" customWidth="1"/>
    <col min="12093" max="12093" width="6.83203125" style="217" customWidth="1"/>
    <col min="12094" max="12094" width="6.5" style="217" customWidth="1"/>
    <col min="12095" max="12096" width="7" style="217" customWidth="1"/>
    <col min="12097" max="12097" width="4.33203125" style="217" customWidth="1"/>
    <col min="12098" max="12098" width="3" style="217" customWidth="1"/>
    <col min="12099" max="12099" width="10" style="217" customWidth="1"/>
    <col min="12100" max="12100" width="7.5" style="217" customWidth="1"/>
    <col min="12101" max="12101" width="7" style="217" customWidth="1"/>
    <col min="12102" max="12105" width="10.6640625" style="217" customWidth="1"/>
    <col min="12106" max="12107" width="5.1640625" style="217" customWidth="1"/>
    <col min="12108" max="12108" width="9.33203125" style="217"/>
    <col min="12109" max="12109" width="13.1640625" style="217" bestFit="1" customWidth="1"/>
    <col min="12110" max="12324" width="9.33203125" style="217"/>
    <col min="12325" max="12325" width="10.33203125" style="217" customWidth="1"/>
    <col min="12326" max="12326" width="47" style="217" customWidth="1"/>
    <col min="12327" max="12328" width="19.1640625" style="217" customWidth="1"/>
    <col min="12329" max="12330" width="15.83203125" style="217" customWidth="1"/>
    <col min="12331" max="12333" width="12" style="217" customWidth="1"/>
    <col min="12334" max="12334" width="8.5" style="217" customWidth="1"/>
    <col min="12335" max="12335" width="4.6640625" style="217" bestFit="1" customWidth="1"/>
    <col min="12336" max="12336" width="6.6640625" style="217" customWidth="1"/>
    <col min="12337" max="12337" width="6.33203125" style="217" customWidth="1"/>
    <col min="12338" max="12338" width="7" style="217" customWidth="1"/>
    <col min="12339" max="12339" width="6.6640625" style="217" customWidth="1"/>
    <col min="12340" max="12340" width="6.33203125" style="217" customWidth="1"/>
    <col min="12341" max="12341" width="5.33203125" style="217" customWidth="1"/>
    <col min="12342" max="12342" width="9.1640625" style="217" customWidth="1"/>
    <col min="12343" max="12344" width="9" style="217" customWidth="1"/>
    <col min="12345" max="12345" width="2.33203125" style="217" customWidth="1"/>
    <col min="12346" max="12346" width="10.6640625" style="217" customWidth="1"/>
    <col min="12347" max="12347" width="6" style="217" customWidth="1"/>
    <col min="12348" max="12348" width="6.6640625" style="217" customWidth="1"/>
    <col min="12349" max="12349" width="6.83203125" style="217" customWidth="1"/>
    <col min="12350" max="12350" width="6.5" style="217" customWidth="1"/>
    <col min="12351" max="12352" width="7" style="217" customWidth="1"/>
    <col min="12353" max="12353" width="4.33203125" style="217" customWidth="1"/>
    <col min="12354" max="12354" width="3" style="217" customWidth="1"/>
    <col min="12355" max="12355" width="10" style="217" customWidth="1"/>
    <col min="12356" max="12356" width="7.5" style="217" customWidth="1"/>
    <col min="12357" max="12357" width="7" style="217" customWidth="1"/>
    <col min="12358" max="12361" width="10.6640625" style="217" customWidth="1"/>
    <col min="12362" max="12363" width="5.1640625" style="217" customWidth="1"/>
    <col min="12364" max="12364" width="9.33203125" style="217"/>
    <col min="12365" max="12365" width="13.1640625" style="217" bestFit="1" customWidth="1"/>
    <col min="12366" max="12580" width="9.33203125" style="217"/>
    <col min="12581" max="12581" width="10.33203125" style="217" customWidth="1"/>
    <col min="12582" max="12582" width="47" style="217" customWidth="1"/>
    <col min="12583" max="12584" width="19.1640625" style="217" customWidth="1"/>
    <col min="12585" max="12586" width="15.83203125" style="217" customWidth="1"/>
    <col min="12587" max="12589" width="12" style="217" customWidth="1"/>
    <col min="12590" max="12590" width="8.5" style="217" customWidth="1"/>
    <col min="12591" max="12591" width="4.6640625" style="217" bestFit="1" customWidth="1"/>
    <col min="12592" max="12592" width="6.6640625" style="217" customWidth="1"/>
    <col min="12593" max="12593" width="6.33203125" style="217" customWidth="1"/>
    <col min="12594" max="12594" width="7" style="217" customWidth="1"/>
    <col min="12595" max="12595" width="6.6640625" style="217" customWidth="1"/>
    <col min="12596" max="12596" width="6.33203125" style="217" customWidth="1"/>
    <col min="12597" max="12597" width="5.33203125" style="217" customWidth="1"/>
    <col min="12598" max="12598" width="9.1640625" style="217" customWidth="1"/>
    <col min="12599" max="12600" width="9" style="217" customWidth="1"/>
    <col min="12601" max="12601" width="2.33203125" style="217" customWidth="1"/>
    <col min="12602" max="12602" width="10.6640625" style="217" customWidth="1"/>
    <col min="12603" max="12603" width="6" style="217" customWidth="1"/>
    <col min="12604" max="12604" width="6.6640625" style="217" customWidth="1"/>
    <col min="12605" max="12605" width="6.83203125" style="217" customWidth="1"/>
    <col min="12606" max="12606" width="6.5" style="217" customWidth="1"/>
    <col min="12607" max="12608" width="7" style="217" customWidth="1"/>
    <col min="12609" max="12609" width="4.33203125" style="217" customWidth="1"/>
    <col min="12610" max="12610" width="3" style="217" customWidth="1"/>
    <col min="12611" max="12611" width="10" style="217" customWidth="1"/>
    <col min="12612" max="12612" width="7.5" style="217" customWidth="1"/>
    <col min="12613" max="12613" width="7" style="217" customWidth="1"/>
    <col min="12614" max="12617" width="10.6640625" style="217" customWidth="1"/>
    <col min="12618" max="12619" width="5.1640625" style="217" customWidth="1"/>
    <col min="12620" max="12620" width="9.33203125" style="217"/>
    <col min="12621" max="12621" width="13.1640625" style="217" bestFit="1" customWidth="1"/>
    <col min="12622" max="12836" width="9.33203125" style="217"/>
    <col min="12837" max="12837" width="10.33203125" style="217" customWidth="1"/>
    <col min="12838" max="12838" width="47" style="217" customWidth="1"/>
    <col min="12839" max="12840" width="19.1640625" style="217" customWidth="1"/>
    <col min="12841" max="12842" width="15.83203125" style="217" customWidth="1"/>
    <col min="12843" max="12845" width="12" style="217" customWidth="1"/>
    <col min="12846" max="12846" width="8.5" style="217" customWidth="1"/>
    <col min="12847" max="12847" width="4.6640625" style="217" bestFit="1" customWidth="1"/>
    <col min="12848" max="12848" width="6.6640625" style="217" customWidth="1"/>
    <col min="12849" max="12849" width="6.33203125" style="217" customWidth="1"/>
    <col min="12850" max="12850" width="7" style="217" customWidth="1"/>
    <col min="12851" max="12851" width="6.6640625" style="217" customWidth="1"/>
    <col min="12852" max="12852" width="6.33203125" style="217" customWidth="1"/>
    <col min="12853" max="12853" width="5.33203125" style="217" customWidth="1"/>
    <col min="12854" max="12854" width="9.1640625" style="217" customWidth="1"/>
    <col min="12855" max="12856" width="9" style="217" customWidth="1"/>
    <col min="12857" max="12857" width="2.33203125" style="217" customWidth="1"/>
    <col min="12858" max="12858" width="10.6640625" style="217" customWidth="1"/>
    <col min="12859" max="12859" width="6" style="217" customWidth="1"/>
    <col min="12860" max="12860" width="6.6640625" style="217" customWidth="1"/>
    <col min="12861" max="12861" width="6.83203125" style="217" customWidth="1"/>
    <col min="12862" max="12862" width="6.5" style="217" customWidth="1"/>
    <col min="12863" max="12864" width="7" style="217" customWidth="1"/>
    <col min="12865" max="12865" width="4.33203125" style="217" customWidth="1"/>
    <col min="12866" max="12866" width="3" style="217" customWidth="1"/>
    <col min="12867" max="12867" width="10" style="217" customWidth="1"/>
    <col min="12868" max="12868" width="7.5" style="217" customWidth="1"/>
    <col min="12869" max="12869" width="7" style="217" customWidth="1"/>
    <col min="12870" max="12873" width="10.6640625" style="217" customWidth="1"/>
    <col min="12874" max="12875" width="5.1640625" style="217" customWidth="1"/>
    <col min="12876" max="12876" width="9.33203125" style="217"/>
    <col min="12877" max="12877" width="13.1640625" style="217" bestFit="1" customWidth="1"/>
    <col min="12878" max="13092" width="9.33203125" style="217"/>
    <col min="13093" max="13093" width="10.33203125" style="217" customWidth="1"/>
    <col min="13094" max="13094" width="47" style="217" customWidth="1"/>
    <col min="13095" max="13096" width="19.1640625" style="217" customWidth="1"/>
    <col min="13097" max="13098" width="15.83203125" style="217" customWidth="1"/>
    <col min="13099" max="13101" width="12" style="217" customWidth="1"/>
    <col min="13102" max="13102" width="8.5" style="217" customWidth="1"/>
    <col min="13103" max="13103" width="4.6640625" style="217" bestFit="1" customWidth="1"/>
    <col min="13104" max="13104" width="6.6640625" style="217" customWidth="1"/>
    <col min="13105" max="13105" width="6.33203125" style="217" customWidth="1"/>
    <col min="13106" max="13106" width="7" style="217" customWidth="1"/>
    <col min="13107" max="13107" width="6.6640625" style="217" customWidth="1"/>
    <col min="13108" max="13108" width="6.33203125" style="217" customWidth="1"/>
    <col min="13109" max="13109" width="5.33203125" style="217" customWidth="1"/>
    <col min="13110" max="13110" width="9.1640625" style="217" customWidth="1"/>
    <col min="13111" max="13112" width="9" style="217" customWidth="1"/>
    <col min="13113" max="13113" width="2.33203125" style="217" customWidth="1"/>
    <col min="13114" max="13114" width="10.6640625" style="217" customWidth="1"/>
    <col min="13115" max="13115" width="6" style="217" customWidth="1"/>
    <col min="13116" max="13116" width="6.6640625" style="217" customWidth="1"/>
    <col min="13117" max="13117" width="6.83203125" style="217" customWidth="1"/>
    <col min="13118" max="13118" width="6.5" style="217" customWidth="1"/>
    <col min="13119" max="13120" width="7" style="217" customWidth="1"/>
    <col min="13121" max="13121" width="4.33203125" style="217" customWidth="1"/>
    <col min="13122" max="13122" width="3" style="217" customWidth="1"/>
    <col min="13123" max="13123" width="10" style="217" customWidth="1"/>
    <col min="13124" max="13124" width="7.5" style="217" customWidth="1"/>
    <col min="13125" max="13125" width="7" style="217" customWidth="1"/>
    <col min="13126" max="13129" width="10.6640625" style="217" customWidth="1"/>
    <col min="13130" max="13131" width="5.1640625" style="217" customWidth="1"/>
    <col min="13132" max="13132" width="9.33203125" style="217"/>
    <col min="13133" max="13133" width="13.1640625" style="217" bestFit="1" customWidth="1"/>
    <col min="13134" max="13348" width="9.33203125" style="217"/>
    <col min="13349" max="13349" width="10.33203125" style="217" customWidth="1"/>
    <col min="13350" max="13350" width="47" style="217" customWidth="1"/>
    <col min="13351" max="13352" width="19.1640625" style="217" customWidth="1"/>
    <col min="13353" max="13354" width="15.83203125" style="217" customWidth="1"/>
    <col min="13355" max="13357" width="12" style="217" customWidth="1"/>
    <col min="13358" max="13358" width="8.5" style="217" customWidth="1"/>
    <col min="13359" max="13359" width="4.6640625" style="217" bestFit="1" customWidth="1"/>
    <col min="13360" max="13360" width="6.6640625" style="217" customWidth="1"/>
    <col min="13361" max="13361" width="6.33203125" style="217" customWidth="1"/>
    <col min="13362" max="13362" width="7" style="217" customWidth="1"/>
    <col min="13363" max="13363" width="6.6640625" style="217" customWidth="1"/>
    <col min="13364" max="13364" width="6.33203125" style="217" customWidth="1"/>
    <col min="13365" max="13365" width="5.33203125" style="217" customWidth="1"/>
    <col min="13366" max="13366" width="9.1640625" style="217" customWidth="1"/>
    <col min="13367" max="13368" width="9" style="217" customWidth="1"/>
    <col min="13369" max="13369" width="2.33203125" style="217" customWidth="1"/>
    <col min="13370" max="13370" width="10.6640625" style="217" customWidth="1"/>
    <col min="13371" max="13371" width="6" style="217" customWidth="1"/>
    <col min="13372" max="13372" width="6.6640625" style="217" customWidth="1"/>
    <col min="13373" max="13373" width="6.83203125" style="217" customWidth="1"/>
    <col min="13374" max="13374" width="6.5" style="217" customWidth="1"/>
    <col min="13375" max="13376" width="7" style="217" customWidth="1"/>
    <col min="13377" max="13377" width="4.33203125" style="217" customWidth="1"/>
    <col min="13378" max="13378" width="3" style="217" customWidth="1"/>
    <col min="13379" max="13379" width="10" style="217" customWidth="1"/>
    <col min="13380" max="13380" width="7.5" style="217" customWidth="1"/>
    <col min="13381" max="13381" width="7" style="217" customWidth="1"/>
    <col min="13382" max="13385" width="10.6640625" style="217" customWidth="1"/>
    <col min="13386" max="13387" width="5.1640625" style="217" customWidth="1"/>
    <col min="13388" max="13388" width="9.33203125" style="217"/>
    <col min="13389" max="13389" width="13.1640625" style="217" bestFit="1" customWidth="1"/>
    <col min="13390" max="13604" width="9.33203125" style="217"/>
    <col min="13605" max="13605" width="10.33203125" style="217" customWidth="1"/>
    <col min="13606" max="13606" width="47" style="217" customWidth="1"/>
    <col min="13607" max="13608" width="19.1640625" style="217" customWidth="1"/>
    <col min="13609" max="13610" width="15.83203125" style="217" customWidth="1"/>
    <col min="13611" max="13613" width="12" style="217" customWidth="1"/>
    <col min="13614" max="13614" width="8.5" style="217" customWidth="1"/>
    <col min="13615" max="13615" width="4.6640625" style="217" bestFit="1" customWidth="1"/>
    <col min="13616" max="13616" width="6.6640625" style="217" customWidth="1"/>
    <col min="13617" max="13617" width="6.33203125" style="217" customWidth="1"/>
    <col min="13618" max="13618" width="7" style="217" customWidth="1"/>
    <col min="13619" max="13619" width="6.6640625" style="217" customWidth="1"/>
    <col min="13620" max="13620" width="6.33203125" style="217" customWidth="1"/>
    <col min="13621" max="13621" width="5.33203125" style="217" customWidth="1"/>
    <col min="13622" max="13622" width="9.1640625" style="217" customWidth="1"/>
    <col min="13623" max="13624" width="9" style="217" customWidth="1"/>
    <col min="13625" max="13625" width="2.33203125" style="217" customWidth="1"/>
    <col min="13626" max="13626" width="10.6640625" style="217" customWidth="1"/>
    <col min="13627" max="13627" width="6" style="217" customWidth="1"/>
    <col min="13628" max="13628" width="6.6640625" style="217" customWidth="1"/>
    <col min="13629" max="13629" width="6.83203125" style="217" customWidth="1"/>
    <col min="13630" max="13630" width="6.5" style="217" customWidth="1"/>
    <col min="13631" max="13632" width="7" style="217" customWidth="1"/>
    <col min="13633" max="13633" width="4.33203125" style="217" customWidth="1"/>
    <col min="13634" max="13634" width="3" style="217" customWidth="1"/>
    <col min="13635" max="13635" width="10" style="217" customWidth="1"/>
    <col min="13636" max="13636" width="7.5" style="217" customWidth="1"/>
    <col min="13637" max="13637" width="7" style="217" customWidth="1"/>
    <col min="13638" max="13641" width="10.6640625" style="217" customWidth="1"/>
    <col min="13642" max="13643" width="5.1640625" style="217" customWidth="1"/>
    <col min="13644" max="13644" width="9.33203125" style="217"/>
    <col min="13645" max="13645" width="13.1640625" style="217" bestFit="1" customWidth="1"/>
    <col min="13646" max="13860" width="9.33203125" style="217"/>
    <col min="13861" max="13861" width="10.33203125" style="217" customWidth="1"/>
    <col min="13862" max="13862" width="47" style="217" customWidth="1"/>
    <col min="13863" max="13864" width="19.1640625" style="217" customWidth="1"/>
    <col min="13865" max="13866" width="15.83203125" style="217" customWidth="1"/>
    <col min="13867" max="13869" width="12" style="217" customWidth="1"/>
    <col min="13870" max="13870" width="8.5" style="217" customWidth="1"/>
    <col min="13871" max="13871" width="4.6640625" style="217" bestFit="1" customWidth="1"/>
    <col min="13872" max="13872" width="6.6640625" style="217" customWidth="1"/>
    <col min="13873" max="13873" width="6.33203125" style="217" customWidth="1"/>
    <col min="13874" max="13874" width="7" style="217" customWidth="1"/>
    <col min="13875" max="13875" width="6.6640625" style="217" customWidth="1"/>
    <col min="13876" max="13876" width="6.33203125" style="217" customWidth="1"/>
    <col min="13877" max="13877" width="5.33203125" style="217" customWidth="1"/>
    <col min="13878" max="13878" width="9.1640625" style="217" customWidth="1"/>
    <col min="13879" max="13880" width="9" style="217" customWidth="1"/>
    <col min="13881" max="13881" width="2.33203125" style="217" customWidth="1"/>
    <col min="13882" max="13882" width="10.6640625" style="217" customWidth="1"/>
    <col min="13883" max="13883" width="6" style="217" customWidth="1"/>
    <col min="13884" max="13884" width="6.6640625" style="217" customWidth="1"/>
    <col min="13885" max="13885" width="6.83203125" style="217" customWidth="1"/>
    <col min="13886" max="13886" width="6.5" style="217" customWidth="1"/>
    <col min="13887" max="13888" width="7" style="217" customWidth="1"/>
    <col min="13889" max="13889" width="4.33203125" style="217" customWidth="1"/>
    <col min="13890" max="13890" width="3" style="217" customWidth="1"/>
    <col min="13891" max="13891" width="10" style="217" customWidth="1"/>
    <col min="13892" max="13892" width="7.5" style="217" customWidth="1"/>
    <col min="13893" max="13893" width="7" style="217" customWidth="1"/>
    <col min="13894" max="13897" width="10.6640625" style="217" customWidth="1"/>
    <col min="13898" max="13899" width="5.1640625" style="217" customWidth="1"/>
    <col min="13900" max="13900" width="9.33203125" style="217"/>
    <col min="13901" max="13901" width="13.1640625" style="217" bestFit="1" customWidth="1"/>
    <col min="13902" max="14116" width="9.33203125" style="217"/>
    <col min="14117" max="14117" width="10.33203125" style="217" customWidth="1"/>
    <col min="14118" max="14118" width="47" style="217" customWidth="1"/>
    <col min="14119" max="14120" width="19.1640625" style="217" customWidth="1"/>
    <col min="14121" max="14122" width="15.83203125" style="217" customWidth="1"/>
    <col min="14123" max="14125" width="12" style="217" customWidth="1"/>
    <col min="14126" max="14126" width="8.5" style="217" customWidth="1"/>
    <col min="14127" max="14127" width="4.6640625" style="217" bestFit="1" customWidth="1"/>
    <col min="14128" max="14128" width="6.6640625" style="217" customWidth="1"/>
    <col min="14129" max="14129" width="6.33203125" style="217" customWidth="1"/>
    <col min="14130" max="14130" width="7" style="217" customWidth="1"/>
    <col min="14131" max="14131" width="6.6640625" style="217" customWidth="1"/>
    <col min="14132" max="14132" width="6.33203125" style="217" customWidth="1"/>
    <col min="14133" max="14133" width="5.33203125" style="217" customWidth="1"/>
    <col min="14134" max="14134" width="9.1640625" style="217" customWidth="1"/>
    <col min="14135" max="14136" width="9" style="217" customWidth="1"/>
    <col min="14137" max="14137" width="2.33203125" style="217" customWidth="1"/>
    <col min="14138" max="14138" width="10.6640625" style="217" customWidth="1"/>
    <col min="14139" max="14139" width="6" style="217" customWidth="1"/>
    <col min="14140" max="14140" width="6.6640625" style="217" customWidth="1"/>
    <col min="14141" max="14141" width="6.83203125" style="217" customWidth="1"/>
    <col min="14142" max="14142" width="6.5" style="217" customWidth="1"/>
    <col min="14143" max="14144" width="7" style="217" customWidth="1"/>
    <col min="14145" max="14145" width="4.33203125" style="217" customWidth="1"/>
    <col min="14146" max="14146" width="3" style="217" customWidth="1"/>
    <col min="14147" max="14147" width="10" style="217" customWidth="1"/>
    <col min="14148" max="14148" width="7.5" style="217" customWidth="1"/>
    <col min="14149" max="14149" width="7" style="217" customWidth="1"/>
    <col min="14150" max="14153" width="10.6640625" style="217" customWidth="1"/>
    <col min="14154" max="14155" width="5.1640625" style="217" customWidth="1"/>
    <col min="14156" max="14156" width="9.33203125" style="217"/>
    <col min="14157" max="14157" width="13.1640625" style="217" bestFit="1" customWidth="1"/>
    <col min="14158" max="14372" width="9.33203125" style="217"/>
    <col min="14373" max="14373" width="10.33203125" style="217" customWidth="1"/>
    <col min="14374" max="14374" width="47" style="217" customWidth="1"/>
    <col min="14375" max="14376" width="19.1640625" style="217" customWidth="1"/>
    <col min="14377" max="14378" width="15.83203125" style="217" customWidth="1"/>
    <col min="14379" max="14381" width="12" style="217" customWidth="1"/>
    <col min="14382" max="14382" width="8.5" style="217" customWidth="1"/>
    <col min="14383" max="14383" width="4.6640625" style="217" bestFit="1" customWidth="1"/>
    <col min="14384" max="14384" width="6.6640625" style="217" customWidth="1"/>
    <col min="14385" max="14385" width="6.33203125" style="217" customWidth="1"/>
    <col min="14386" max="14386" width="7" style="217" customWidth="1"/>
    <col min="14387" max="14387" width="6.6640625" style="217" customWidth="1"/>
    <col min="14388" max="14388" width="6.33203125" style="217" customWidth="1"/>
    <col min="14389" max="14389" width="5.33203125" style="217" customWidth="1"/>
    <col min="14390" max="14390" width="9.1640625" style="217" customWidth="1"/>
    <col min="14391" max="14392" width="9" style="217" customWidth="1"/>
    <col min="14393" max="14393" width="2.33203125" style="217" customWidth="1"/>
    <col min="14394" max="14394" width="10.6640625" style="217" customWidth="1"/>
    <col min="14395" max="14395" width="6" style="217" customWidth="1"/>
    <col min="14396" max="14396" width="6.6640625" style="217" customWidth="1"/>
    <col min="14397" max="14397" width="6.83203125" style="217" customWidth="1"/>
    <col min="14398" max="14398" width="6.5" style="217" customWidth="1"/>
    <col min="14399" max="14400" width="7" style="217" customWidth="1"/>
    <col min="14401" max="14401" width="4.33203125" style="217" customWidth="1"/>
    <col min="14402" max="14402" width="3" style="217" customWidth="1"/>
    <col min="14403" max="14403" width="10" style="217" customWidth="1"/>
    <col min="14404" max="14404" width="7.5" style="217" customWidth="1"/>
    <col min="14405" max="14405" width="7" style="217" customWidth="1"/>
    <col min="14406" max="14409" width="10.6640625" style="217" customWidth="1"/>
    <col min="14410" max="14411" width="5.1640625" style="217" customWidth="1"/>
    <col min="14412" max="14412" width="9.33203125" style="217"/>
    <col min="14413" max="14413" width="13.1640625" style="217" bestFit="1" customWidth="1"/>
    <col min="14414" max="14628" width="9.33203125" style="217"/>
    <col min="14629" max="14629" width="10.33203125" style="217" customWidth="1"/>
    <col min="14630" max="14630" width="47" style="217" customWidth="1"/>
    <col min="14631" max="14632" width="19.1640625" style="217" customWidth="1"/>
    <col min="14633" max="14634" width="15.83203125" style="217" customWidth="1"/>
    <col min="14635" max="14637" width="12" style="217" customWidth="1"/>
    <col min="14638" max="14638" width="8.5" style="217" customWidth="1"/>
    <col min="14639" max="14639" width="4.6640625" style="217" bestFit="1" customWidth="1"/>
    <col min="14640" max="14640" width="6.6640625" style="217" customWidth="1"/>
    <col min="14641" max="14641" width="6.33203125" style="217" customWidth="1"/>
    <col min="14642" max="14642" width="7" style="217" customWidth="1"/>
    <col min="14643" max="14643" width="6.6640625" style="217" customWidth="1"/>
    <col min="14644" max="14644" width="6.33203125" style="217" customWidth="1"/>
    <col min="14645" max="14645" width="5.33203125" style="217" customWidth="1"/>
    <col min="14646" max="14646" width="9.1640625" style="217" customWidth="1"/>
    <col min="14647" max="14648" width="9" style="217" customWidth="1"/>
    <col min="14649" max="14649" width="2.33203125" style="217" customWidth="1"/>
    <col min="14650" max="14650" width="10.6640625" style="217" customWidth="1"/>
    <col min="14651" max="14651" width="6" style="217" customWidth="1"/>
    <col min="14652" max="14652" width="6.6640625" style="217" customWidth="1"/>
    <col min="14653" max="14653" width="6.83203125" style="217" customWidth="1"/>
    <col min="14654" max="14654" width="6.5" style="217" customWidth="1"/>
    <col min="14655" max="14656" width="7" style="217" customWidth="1"/>
    <col min="14657" max="14657" width="4.33203125" style="217" customWidth="1"/>
    <col min="14658" max="14658" width="3" style="217" customWidth="1"/>
    <col min="14659" max="14659" width="10" style="217" customWidth="1"/>
    <col min="14660" max="14660" width="7.5" style="217" customWidth="1"/>
    <col min="14661" max="14661" width="7" style="217" customWidth="1"/>
    <col min="14662" max="14665" width="10.6640625" style="217" customWidth="1"/>
    <col min="14666" max="14667" width="5.1640625" style="217" customWidth="1"/>
    <col min="14668" max="14668" width="9.33203125" style="217"/>
    <col min="14669" max="14669" width="13.1640625" style="217" bestFit="1" customWidth="1"/>
    <col min="14670" max="14884" width="9.33203125" style="217"/>
    <col min="14885" max="14885" width="10.33203125" style="217" customWidth="1"/>
    <col min="14886" max="14886" width="47" style="217" customWidth="1"/>
    <col min="14887" max="14888" width="19.1640625" style="217" customWidth="1"/>
    <col min="14889" max="14890" width="15.83203125" style="217" customWidth="1"/>
    <col min="14891" max="14893" width="12" style="217" customWidth="1"/>
    <col min="14894" max="14894" width="8.5" style="217" customWidth="1"/>
    <col min="14895" max="14895" width="4.6640625" style="217" bestFit="1" customWidth="1"/>
    <col min="14896" max="14896" width="6.6640625" style="217" customWidth="1"/>
    <col min="14897" max="14897" width="6.33203125" style="217" customWidth="1"/>
    <col min="14898" max="14898" width="7" style="217" customWidth="1"/>
    <col min="14899" max="14899" width="6.6640625" style="217" customWidth="1"/>
    <col min="14900" max="14900" width="6.33203125" style="217" customWidth="1"/>
    <col min="14901" max="14901" width="5.33203125" style="217" customWidth="1"/>
    <col min="14902" max="14902" width="9.1640625" style="217" customWidth="1"/>
    <col min="14903" max="14904" width="9" style="217" customWidth="1"/>
    <col min="14905" max="14905" width="2.33203125" style="217" customWidth="1"/>
    <col min="14906" max="14906" width="10.6640625" style="217" customWidth="1"/>
    <col min="14907" max="14907" width="6" style="217" customWidth="1"/>
    <col min="14908" max="14908" width="6.6640625" style="217" customWidth="1"/>
    <col min="14909" max="14909" width="6.83203125" style="217" customWidth="1"/>
    <col min="14910" max="14910" width="6.5" style="217" customWidth="1"/>
    <col min="14911" max="14912" width="7" style="217" customWidth="1"/>
    <col min="14913" max="14913" width="4.33203125" style="217" customWidth="1"/>
    <col min="14914" max="14914" width="3" style="217" customWidth="1"/>
    <col min="14915" max="14915" width="10" style="217" customWidth="1"/>
    <col min="14916" max="14916" width="7.5" style="217" customWidth="1"/>
    <col min="14917" max="14917" width="7" style="217" customWidth="1"/>
    <col min="14918" max="14921" width="10.6640625" style="217" customWidth="1"/>
    <col min="14922" max="14923" width="5.1640625" style="217" customWidth="1"/>
    <col min="14924" max="14924" width="9.33203125" style="217"/>
    <col min="14925" max="14925" width="13.1640625" style="217" bestFit="1" customWidth="1"/>
    <col min="14926" max="15140" width="9.33203125" style="217"/>
    <col min="15141" max="15141" width="10.33203125" style="217" customWidth="1"/>
    <col min="15142" max="15142" width="47" style="217" customWidth="1"/>
    <col min="15143" max="15144" width="19.1640625" style="217" customWidth="1"/>
    <col min="15145" max="15146" width="15.83203125" style="217" customWidth="1"/>
    <col min="15147" max="15149" width="12" style="217" customWidth="1"/>
    <col min="15150" max="15150" width="8.5" style="217" customWidth="1"/>
    <col min="15151" max="15151" width="4.6640625" style="217" bestFit="1" customWidth="1"/>
    <col min="15152" max="15152" width="6.6640625" style="217" customWidth="1"/>
    <col min="15153" max="15153" width="6.33203125" style="217" customWidth="1"/>
    <col min="15154" max="15154" width="7" style="217" customWidth="1"/>
    <col min="15155" max="15155" width="6.6640625" style="217" customWidth="1"/>
    <col min="15156" max="15156" width="6.33203125" style="217" customWidth="1"/>
    <col min="15157" max="15157" width="5.33203125" style="217" customWidth="1"/>
    <col min="15158" max="15158" width="9.1640625" style="217" customWidth="1"/>
    <col min="15159" max="15160" width="9" style="217" customWidth="1"/>
    <col min="15161" max="15161" width="2.33203125" style="217" customWidth="1"/>
    <col min="15162" max="15162" width="10.6640625" style="217" customWidth="1"/>
    <col min="15163" max="15163" width="6" style="217" customWidth="1"/>
    <col min="15164" max="15164" width="6.6640625" style="217" customWidth="1"/>
    <col min="15165" max="15165" width="6.83203125" style="217" customWidth="1"/>
    <col min="15166" max="15166" width="6.5" style="217" customWidth="1"/>
    <col min="15167" max="15168" width="7" style="217" customWidth="1"/>
    <col min="15169" max="15169" width="4.33203125" style="217" customWidth="1"/>
    <col min="15170" max="15170" width="3" style="217" customWidth="1"/>
    <col min="15171" max="15171" width="10" style="217" customWidth="1"/>
    <col min="15172" max="15172" width="7.5" style="217" customWidth="1"/>
    <col min="15173" max="15173" width="7" style="217" customWidth="1"/>
    <col min="15174" max="15177" width="10.6640625" style="217" customWidth="1"/>
    <col min="15178" max="15179" width="5.1640625" style="217" customWidth="1"/>
    <col min="15180" max="15180" width="9.33203125" style="217"/>
    <col min="15181" max="15181" width="13.1640625" style="217" bestFit="1" customWidth="1"/>
    <col min="15182" max="15396" width="9.33203125" style="217"/>
    <col min="15397" max="15397" width="10.33203125" style="217" customWidth="1"/>
    <col min="15398" max="15398" width="47" style="217" customWidth="1"/>
    <col min="15399" max="15400" width="19.1640625" style="217" customWidth="1"/>
    <col min="15401" max="15402" width="15.83203125" style="217" customWidth="1"/>
    <col min="15403" max="15405" width="12" style="217" customWidth="1"/>
    <col min="15406" max="15406" width="8.5" style="217" customWidth="1"/>
    <col min="15407" max="15407" width="4.6640625" style="217" bestFit="1" customWidth="1"/>
    <col min="15408" max="15408" width="6.6640625" style="217" customWidth="1"/>
    <col min="15409" max="15409" width="6.33203125" style="217" customWidth="1"/>
    <col min="15410" max="15410" width="7" style="217" customWidth="1"/>
    <col min="15411" max="15411" width="6.6640625" style="217" customWidth="1"/>
    <col min="15412" max="15412" width="6.33203125" style="217" customWidth="1"/>
    <col min="15413" max="15413" width="5.33203125" style="217" customWidth="1"/>
    <col min="15414" max="15414" width="9.1640625" style="217" customWidth="1"/>
    <col min="15415" max="15416" width="9" style="217" customWidth="1"/>
    <col min="15417" max="15417" width="2.33203125" style="217" customWidth="1"/>
    <col min="15418" max="15418" width="10.6640625" style="217" customWidth="1"/>
    <col min="15419" max="15419" width="6" style="217" customWidth="1"/>
    <col min="15420" max="15420" width="6.6640625" style="217" customWidth="1"/>
    <col min="15421" max="15421" width="6.83203125" style="217" customWidth="1"/>
    <col min="15422" max="15422" width="6.5" style="217" customWidth="1"/>
    <col min="15423" max="15424" width="7" style="217" customWidth="1"/>
    <col min="15425" max="15425" width="4.33203125" style="217" customWidth="1"/>
    <col min="15426" max="15426" width="3" style="217" customWidth="1"/>
    <col min="15427" max="15427" width="10" style="217" customWidth="1"/>
    <col min="15428" max="15428" width="7.5" style="217" customWidth="1"/>
    <col min="15429" max="15429" width="7" style="217" customWidth="1"/>
    <col min="15430" max="15433" width="10.6640625" style="217" customWidth="1"/>
    <col min="15434" max="15435" width="5.1640625" style="217" customWidth="1"/>
    <col min="15436" max="15436" width="9.33203125" style="217"/>
    <col min="15437" max="15437" width="13.1640625" style="217" bestFit="1" customWidth="1"/>
    <col min="15438" max="15652" width="9.33203125" style="217"/>
    <col min="15653" max="15653" width="10.33203125" style="217" customWidth="1"/>
    <col min="15654" max="15654" width="47" style="217" customWidth="1"/>
    <col min="15655" max="15656" width="19.1640625" style="217" customWidth="1"/>
    <col min="15657" max="15658" width="15.83203125" style="217" customWidth="1"/>
    <col min="15659" max="15661" width="12" style="217" customWidth="1"/>
    <col min="15662" max="15662" width="8.5" style="217" customWidth="1"/>
    <col min="15663" max="15663" width="4.6640625" style="217" bestFit="1" customWidth="1"/>
    <col min="15664" max="15664" width="6.6640625" style="217" customWidth="1"/>
    <col min="15665" max="15665" width="6.33203125" style="217" customWidth="1"/>
    <col min="15666" max="15666" width="7" style="217" customWidth="1"/>
    <col min="15667" max="15667" width="6.6640625" style="217" customWidth="1"/>
    <col min="15668" max="15668" width="6.33203125" style="217" customWidth="1"/>
    <col min="15669" max="15669" width="5.33203125" style="217" customWidth="1"/>
    <col min="15670" max="15670" width="9.1640625" style="217" customWidth="1"/>
    <col min="15671" max="15672" width="9" style="217" customWidth="1"/>
    <col min="15673" max="15673" width="2.33203125" style="217" customWidth="1"/>
    <col min="15674" max="15674" width="10.6640625" style="217" customWidth="1"/>
    <col min="15675" max="15675" width="6" style="217" customWidth="1"/>
    <col min="15676" max="15676" width="6.6640625" style="217" customWidth="1"/>
    <col min="15677" max="15677" width="6.83203125" style="217" customWidth="1"/>
    <col min="15678" max="15678" width="6.5" style="217" customWidth="1"/>
    <col min="15679" max="15680" width="7" style="217" customWidth="1"/>
    <col min="15681" max="15681" width="4.33203125" style="217" customWidth="1"/>
    <col min="15682" max="15682" width="3" style="217" customWidth="1"/>
    <col min="15683" max="15683" width="10" style="217" customWidth="1"/>
    <col min="15684" max="15684" width="7.5" style="217" customWidth="1"/>
    <col min="15685" max="15685" width="7" style="217" customWidth="1"/>
    <col min="15686" max="15689" width="10.6640625" style="217" customWidth="1"/>
    <col min="15690" max="15691" width="5.1640625" style="217" customWidth="1"/>
    <col min="15692" max="15692" width="9.33203125" style="217"/>
    <col min="15693" max="15693" width="13.1640625" style="217" bestFit="1" customWidth="1"/>
    <col min="15694" max="15908" width="9.33203125" style="217"/>
    <col min="15909" max="15909" width="10.33203125" style="217" customWidth="1"/>
    <col min="15910" max="15910" width="47" style="217" customWidth="1"/>
    <col min="15911" max="15912" width="19.1640625" style="217" customWidth="1"/>
    <col min="15913" max="15914" width="15.83203125" style="217" customWidth="1"/>
    <col min="15915" max="15917" width="12" style="217" customWidth="1"/>
    <col min="15918" max="15918" width="8.5" style="217" customWidth="1"/>
    <col min="15919" max="15919" width="4.6640625" style="217" bestFit="1" customWidth="1"/>
    <col min="15920" max="15920" width="6.6640625" style="217" customWidth="1"/>
    <col min="15921" max="15921" width="6.33203125" style="217" customWidth="1"/>
    <col min="15922" max="15922" width="7" style="217" customWidth="1"/>
    <col min="15923" max="15923" width="6.6640625" style="217" customWidth="1"/>
    <col min="15924" max="15924" width="6.33203125" style="217" customWidth="1"/>
    <col min="15925" max="15925" width="5.33203125" style="217" customWidth="1"/>
    <col min="15926" max="15926" width="9.1640625" style="217" customWidth="1"/>
    <col min="15927" max="15928" width="9" style="217" customWidth="1"/>
    <col min="15929" max="15929" width="2.33203125" style="217" customWidth="1"/>
    <col min="15930" max="15930" width="10.6640625" style="217" customWidth="1"/>
    <col min="15931" max="15931" width="6" style="217" customWidth="1"/>
    <col min="15932" max="15932" width="6.6640625" style="217" customWidth="1"/>
    <col min="15933" max="15933" width="6.83203125" style="217" customWidth="1"/>
    <col min="15934" max="15934" width="6.5" style="217" customWidth="1"/>
    <col min="15935" max="15936" width="7" style="217" customWidth="1"/>
    <col min="15937" max="15937" width="4.33203125" style="217" customWidth="1"/>
    <col min="15938" max="15938" width="3" style="217" customWidth="1"/>
    <col min="15939" max="15939" width="10" style="217" customWidth="1"/>
    <col min="15940" max="15940" width="7.5" style="217" customWidth="1"/>
    <col min="15941" max="15941" width="7" style="217" customWidth="1"/>
    <col min="15942" max="15945" width="10.6640625" style="217" customWidth="1"/>
    <col min="15946" max="15947" width="5.1640625" style="217" customWidth="1"/>
    <col min="15948" max="15948" width="9.33203125" style="217"/>
    <col min="15949" max="15949" width="13.1640625" style="217" bestFit="1" customWidth="1"/>
    <col min="15950" max="16384" width="9.33203125" style="217"/>
  </cols>
  <sheetData>
    <row r="1" spans="1:12" ht="15.75" customHeight="1" x14ac:dyDescent="0.2">
      <c r="A1" s="209" t="s">
        <v>162</v>
      </c>
      <c r="B1" s="209"/>
      <c r="C1" s="210"/>
      <c r="D1" s="210"/>
      <c r="E1" s="211"/>
      <c r="F1" s="212" t="s">
        <v>161</v>
      </c>
      <c r="G1" s="213"/>
      <c r="H1" s="214" t="s">
        <v>3</v>
      </c>
      <c r="I1" s="215"/>
      <c r="J1" s="216" t="s">
        <v>4</v>
      </c>
      <c r="K1" s="673" t="s">
        <v>5</v>
      </c>
      <c r="L1" s="674"/>
    </row>
    <row r="2" spans="1:12" s="228" customFormat="1" ht="25.5" customHeight="1" x14ac:dyDescent="0.2">
      <c r="A2" s="218" t="s">
        <v>163</v>
      </c>
      <c r="B2" s="218" t="s">
        <v>164</v>
      </c>
      <c r="C2" s="219" t="s">
        <v>165</v>
      </c>
      <c r="D2" s="219" t="s">
        <v>166</v>
      </c>
      <c r="E2" s="220" t="s">
        <v>167</v>
      </c>
      <c r="F2" s="221" t="s">
        <v>10</v>
      </c>
      <c r="G2" s="222" t="s">
        <v>11</v>
      </c>
      <c r="H2" s="223" t="s">
        <v>168</v>
      </c>
      <c r="I2" s="224" t="s">
        <v>169</v>
      </c>
      <c r="J2" s="225" t="s">
        <v>170</v>
      </c>
      <c r="K2" s="226" t="s">
        <v>15</v>
      </c>
      <c r="L2" s="227" t="s">
        <v>16</v>
      </c>
    </row>
    <row r="3" spans="1:12" ht="12.75" customHeight="1" thickBot="1" x14ac:dyDescent="0.25">
      <c r="A3" s="29" t="s">
        <v>1</v>
      </c>
      <c r="B3" s="29" t="s">
        <v>1</v>
      </c>
      <c r="C3" s="30" t="s">
        <v>1</v>
      </c>
      <c r="D3" s="30" t="s">
        <v>1</v>
      </c>
      <c r="E3" s="229" t="s">
        <v>171</v>
      </c>
      <c r="F3" s="230" t="s">
        <v>19</v>
      </c>
      <c r="G3" s="231" t="s">
        <v>20</v>
      </c>
      <c r="H3" s="232" t="s">
        <v>21</v>
      </c>
      <c r="I3" s="233" t="s">
        <v>21</v>
      </c>
      <c r="J3" s="234" t="s">
        <v>21</v>
      </c>
      <c r="K3" s="235" t="s">
        <v>21</v>
      </c>
      <c r="L3" s="236" t="s">
        <v>21</v>
      </c>
    </row>
    <row r="4" spans="1:12" ht="13.5" thickBot="1" x14ac:dyDescent="0.25">
      <c r="A4" s="237" t="s">
        <v>172</v>
      </c>
      <c r="B4" s="237" t="s">
        <v>172</v>
      </c>
      <c r="C4" s="238"/>
      <c r="D4" s="238"/>
      <c r="E4" s="239"/>
      <c r="F4" s="240"/>
      <c r="G4" s="241"/>
      <c r="H4" s="242"/>
      <c r="I4" s="243"/>
      <c r="J4" s="244"/>
      <c r="K4" s="245"/>
      <c r="L4" s="243"/>
    </row>
    <row r="5" spans="1:12" x14ac:dyDescent="0.2">
      <c r="A5" s="254" t="s">
        <v>173</v>
      </c>
      <c r="B5" s="254" t="s">
        <v>174</v>
      </c>
      <c r="C5" s="255" t="s">
        <v>175</v>
      </c>
      <c r="D5" s="254" t="s">
        <v>176</v>
      </c>
      <c r="E5" s="256" t="s">
        <v>177</v>
      </c>
      <c r="F5" s="250">
        <v>11.03</v>
      </c>
      <c r="G5" s="251">
        <v>51</v>
      </c>
      <c r="H5" s="257">
        <v>38700</v>
      </c>
      <c r="I5" s="258">
        <v>21500</v>
      </c>
      <c r="J5" s="252">
        <f>ROUND(12*1.36*(1/F5*H5+1/G5*I5)+L5,0)</f>
        <v>64863</v>
      </c>
      <c r="K5" s="253">
        <f t="shared" ref="K5:K6" si="0">ROUND(12*(1/F5*H5+1/G5*I5),0)</f>
        <v>47162</v>
      </c>
      <c r="L5" s="258">
        <v>722</v>
      </c>
    </row>
    <row r="6" spans="1:12" x14ac:dyDescent="0.2">
      <c r="A6" s="247" t="s">
        <v>178</v>
      </c>
      <c r="B6" s="247" t="s">
        <v>179</v>
      </c>
      <c r="C6" s="248" t="s">
        <v>175</v>
      </c>
      <c r="D6" s="247" t="s">
        <v>176</v>
      </c>
      <c r="E6" s="249" t="s">
        <v>180</v>
      </c>
      <c r="F6" s="259">
        <v>11.41</v>
      </c>
      <c r="G6" s="260">
        <v>51</v>
      </c>
      <c r="H6" s="264">
        <v>38700</v>
      </c>
      <c r="I6" s="265">
        <v>21500</v>
      </c>
      <c r="J6" s="261">
        <f t="shared" ref="J6:J14" si="1">ROUND(12*1.36*(1/F6*H6+1/G6*I6)+L6,0)</f>
        <v>62956</v>
      </c>
      <c r="K6" s="262">
        <f t="shared" si="0"/>
        <v>45760</v>
      </c>
      <c r="L6" s="266">
        <v>722</v>
      </c>
    </row>
    <row r="7" spans="1:12" x14ac:dyDescent="0.2">
      <c r="A7" s="267" t="s">
        <v>181</v>
      </c>
      <c r="B7" s="267" t="s">
        <v>174</v>
      </c>
      <c r="C7" s="268" t="s">
        <v>182</v>
      </c>
      <c r="D7" s="267" t="s">
        <v>176</v>
      </c>
      <c r="E7" s="269" t="s">
        <v>183</v>
      </c>
      <c r="F7" s="270">
        <v>13.43</v>
      </c>
      <c r="G7" s="271">
        <v>51</v>
      </c>
      <c r="H7" s="264">
        <v>38700</v>
      </c>
      <c r="I7" s="265">
        <v>21500</v>
      </c>
      <c r="J7" s="261">
        <f t="shared" si="1"/>
        <v>54630</v>
      </c>
      <c r="K7" s="272">
        <f>ROUND(12*(1/F7*H7+1/G7*I7),0)</f>
        <v>39638</v>
      </c>
      <c r="L7" s="265">
        <v>722</v>
      </c>
    </row>
    <row r="8" spans="1:12" x14ac:dyDescent="0.2">
      <c r="A8" s="267" t="s">
        <v>181</v>
      </c>
      <c r="B8" s="267" t="s">
        <v>174</v>
      </c>
      <c r="C8" s="268" t="s">
        <v>182</v>
      </c>
      <c r="D8" s="267" t="s">
        <v>176</v>
      </c>
      <c r="E8" s="269" t="s">
        <v>184</v>
      </c>
      <c r="F8" s="270">
        <v>11.41</v>
      </c>
      <c r="G8" s="271">
        <v>51</v>
      </c>
      <c r="H8" s="264">
        <v>38700</v>
      </c>
      <c r="I8" s="265">
        <v>21500</v>
      </c>
      <c r="J8" s="261">
        <f t="shared" si="1"/>
        <v>62956</v>
      </c>
      <c r="K8" s="272">
        <f>ROUND(12*(1/F8*H8+1/G8*I8),0)</f>
        <v>45760</v>
      </c>
      <c r="L8" s="266">
        <v>722</v>
      </c>
    </row>
    <row r="9" spans="1:12" x14ac:dyDescent="0.2">
      <c r="A9" s="267" t="s">
        <v>185</v>
      </c>
      <c r="B9" s="267" t="s">
        <v>186</v>
      </c>
      <c r="C9" s="268" t="s">
        <v>182</v>
      </c>
      <c r="D9" s="267" t="s">
        <v>176</v>
      </c>
      <c r="E9" s="269" t="s">
        <v>187</v>
      </c>
      <c r="F9" s="270">
        <v>13.43</v>
      </c>
      <c r="G9" s="271">
        <v>51</v>
      </c>
      <c r="H9" s="264">
        <v>38700</v>
      </c>
      <c r="I9" s="265">
        <v>21500</v>
      </c>
      <c r="J9" s="261">
        <f t="shared" si="1"/>
        <v>54630</v>
      </c>
      <c r="K9" s="272">
        <f t="shared" ref="K9:K12" si="2">ROUND(12*(1/F9*H9+1/G9*I9),0)</f>
        <v>39638</v>
      </c>
      <c r="L9" s="266">
        <v>722</v>
      </c>
    </row>
    <row r="10" spans="1:12" x14ac:dyDescent="0.2">
      <c r="A10" s="267" t="s">
        <v>185</v>
      </c>
      <c r="B10" s="267" t="s">
        <v>186</v>
      </c>
      <c r="C10" s="268" t="s">
        <v>182</v>
      </c>
      <c r="D10" s="267" t="s">
        <v>176</v>
      </c>
      <c r="E10" s="269" t="s">
        <v>188</v>
      </c>
      <c r="F10" s="270">
        <v>11.41</v>
      </c>
      <c r="G10" s="271">
        <v>51</v>
      </c>
      <c r="H10" s="264">
        <v>38700</v>
      </c>
      <c r="I10" s="265">
        <v>21500</v>
      </c>
      <c r="J10" s="261">
        <f t="shared" si="1"/>
        <v>62956</v>
      </c>
      <c r="K10" s="272">
        <f t="shared" si="2"/>
        <v>45760</v>
      </c>
      <c r="L10" s="266">
        <v>722</v>
      </c>
    </row>
    <row r="11" spans="1:12" x14ac:dyDescent="0.2">
      <c r="A11" s="267" t="s">
        <v>189</v>
      </c>
      <c r="B11" s="267" t="s">
        <v>174</v>
      </c>
      <c r="C11" s="268" t="s">
        <v>190</v>
      </c>
      <c r="D11" s="267" t="s">
        <v>176</v>
      </c>
      <c r="E11" s="269" t="s">
        <v>191</v>
      </c>
      <c r="F11" s="270">
        <v>13.43</v>
      </c>
      <c r="G11" s="271">
        <v>51</v>
      </c>
      <c r="H11" s="264">
        <v>38700</v>
      </c>
      <c r="I11" s="265">
        <v>21500</v>
      </c>
      <c r="J11" s="261">
        <f t="shared" si="1"/>
        <v>54630</v>
      </c>
      <c r="K11" s="272">
        <f t="shared" si="2"/>
        <v>39638</v>
      </c>
      <c r="L11" s="265">
        <v>722</v>
      </c>
    </row>
    <row r="12" spans="1:12" x14ac:dyDescent="0.2">
      <c r="A12" s="267" t="s">
        <v>189</v>
      </c>
      <c r="B12" s="267" t="s">
        <v>174</v>
      </c>
      <c r="C12" s="268" t="s">
        <v>190</v>
      </c>
      <c r="D12" s="267" t="s">
        <v>176</v>
      </c>
      <c r="E12" s="269" t="s">
        <v>192</v>
      </c>
      <c r="F12" s="270">
        <v>11.41</v>
      </c>
      <c r="G12" s="271">
        <v>51</v>
      </c>
      <c r="H12" s="264">
        <v>38700</v>
      </c>
      <c r="I12" s="265">
        <v>21500</v>
      </c>
      <c r="J12" s="261">
        <f t="shared" si="1"/>
        <v>62956</v>
      </c>
      <c r="K12" s="272">
        <f t="shared" si="2"/>
        <v>45760</v>
      </c>
      <c r="L12" s="266">
        <v>722</v>
      </c>
    </row>
    <row r="13" spans="1:12" x14ac:dyDescent="0.2">
      <c r="A13" s="267" t="s">
        <v>193</v>
      </c>
      <c r="B13" s="267" t="s">
        <v>174</v>
      </c>
      <c r="C13" s="268" t="s">
        <v>194</v>
      </c>
      <c r="D13" s="267" t="s">
        <v>176</v>
      </c>
      <c r="E13" s="269" t="s">
        <v>195</v>
      </c>
      <c r="F13" s="270">
        <v>13.43</v>
      </c>
      <c r="G13" s="271">
        <v>51</v>
      </c>
      <c r="H13" s="264">
        <v>38700</v>
      </c>
      <c r="I13" s="265">
        <v>21500</v>
      </c>
      <c r="J13" s="261">
        <f t="shared" si="1"/>
        <v>54630</v>
      </c>
      <c r="K13" s="272">
        <f>ROUND(12*(1/F13*H13+1/G13*I13),0)</f>
        <v>39638</v>
      </c>
      <c r="L13" s="265">
        <v>722</v>
      </c>
    </row>
    <row r="14" spans="1:12" ht="13.5" thickBot="1" x14ac:dyDescent="0.25">
      <c r="A14" s="277" t="s">
        <v>193</v>
      </c>
      <c r="B14" s="277" t="s">
        <v>174</v>
      </c>
      <c r="C14" s="278" t="s">
        <v>194</v>
      </c>
      <c r="D14" s="277" t="s">
        <v>176</v>
      </c>
      <c r="E14" s="279" t="s">
        <v>196</v>
      </c>
      <c r="F14" s="273">
        <v>11.41</v>
      </c>
      <c r="G14" s="274">
        <v>51</v>
      </c>
      <c r="H14" s="280">
        <v>38700</v>
      </c>
      <c r="I14" s="281">
        <v>21500</v>
      </c>
      <c r="J14" s="275">
        <f t="shared" si="1"/>
        <v>62956</v>
      </c>
      <c r="K14" s="276">
        <f>ROUND(12*(1/F14*H14+1/G14*I14),0)</f>
        <v>45760</v>
      </c>
      <c r="L14" s="282">
        <v>722</v>
      </c>
    </row>
    <row r="15" spans="1:12" ht="13.5" thickBot="1" x14ac:dyDescent="0.25">
      <c r="A15" s="283"/>
      <c r="B15" s="283"/>
      <c r="C15" s="284"/>
      <c r="D15" s="284"/>
      <c r="E15" s="285"/>
      <c r="F15" s="286"/>
      <c r="G15" s="286"/>
      <c r="H15" s="263"/>
      <c r="I15" s="263"/>
      <c r="J15" s="263"/>
      <c r="K15" s="263"/>
      <c r="L15" s="287"/>
    </row>
    <row r="16" spans="1:12" ht="13.5" thickBot="1" x14ac:dyDescent="0.25">
      <c r="A16" s="288" t="s">
        <v>197</v>
      </c>
      <c r="B16" s="288" t="s">
        <v>197</v>
      </c>
      <c r="C16" s="289"/>
      <c r="D16" s="289"/>
      <c r="E16" s="290"/>
      <c r="F16" s="291"/>
      <c r="G16" s="291"/>
      <c r="H16" s="292"/>
      <c r="I16" s="292"/>
      <c r="J16" s="293"/>
      <c r="K16" s="292"/>
      <c r="L16" s="294"/>
    </row>
    <row r="17" spans="1:12" x14ac:dyDescent="0.2">
      <c r="A17" s="267" t="s">
        <v>198</v>
      </c>
      <c r="B17" s="267" t="s">
        <v>199</v>
      </c>
      <c r="C17" s="268" t="s">
        <v>200</v>
      </c>
      <c r="D17" s="267" t="s">
        <v>201</v>
      </c>
      <c r="E17" s="269" t="s">
        <v>202</v>
      </c>
      <c r="F17" s="270">
        <v>3.51</v>
      </c>
      <c r="G17" s="271">
        <v>20</v>
      </c>
      <c r="H17" s="257">
        <v>39400</v>
      </c>
      <c r="I17" s="258">
        <v>22390</v>
      </c>
      <c r="J17" s="252">
        <f>ROUND(12*1.36*(1/F17*H17+1/G17*I17)+L17,0)</f>
        <v>202151</v>
      </c>
      <c r="K17" s="272">
        <f t="shared" ref="K17:K20" si="3">ROUND(12*(1/F17*H17+1/G17*I17),0)</f>
        <v>148135</v>
      </c>
      <c r="L17" s="265">
        <v>688</v>
      </c>
    </row>
    <row r="18" spans="1:12" x14ac:dyDescent="0.2">
      <c r="A18" s="267" t="s">
        <v>198</v>
      </c>
      <c r="B18" s="267" t="s">
        <v>199</v>
      </c>
      <c r="C18" s="268" t="s">
        <v>200</v>
      </c>
      <c r="D18" s="267" t="s">
        <v>201</v>
      </c>
      <c r="E18" s="269" t="s">
        <v>203</v>
      </c>
      <c r="F18" s="270">
        <v>7.02</v>
      </c>
      <c r="G18" s="271">
        <v>40</v>
      </c>
      <c r="H18" s="264">
        <v>39400</v>
      </c>
      <c r="I18" s="265">
        <v>22390</v>
      </c>
      <c r="J18" s="261">
        <f t="shared" ref="J18:J20" si="4">ROUND(12*1.36*(1/F18*H18+1/G18*I18)+L18,0)</f>
        <v>101420</v>
      </c>
      <c r="K18" s="272">
        <f t="shared" si="3"/>
        <v>74067</v>
      </c>
      <c r="L18" s="265">
        <v>688</v>
      </c>
    </row>
    <row r="19" spans="1:12" x14ac:dyDescent="0.2">
      <c r="A19" s="295" t="s">
        <v>204</v>
      </c>
      <c r="B19" s="295" t="s">
        <v>205</v>
      </c>
      <c r="C19" s="296" t="s">
        <v>200</v>
      </c>
      <c r="D19" s="295" t="s">
        <v>201</v>
      </c>
      <c r="E19" s="297" t="s">
        <v>206</v>
      </c>
      <c r="F19" s="298">
        <v>3.51</v>
      </c>
      <c r="G19" s="299">
        <v>20</v>
      </c>
      <c r="H19" s="264">
        <v>39400</v>
      </c>
      <c r="I19" s="265">
        <v>22390</v>
      </c>
      <c r="J19" s="261">
        <f t="shared" si="4"/>
        <v>202151</v>
      </c>
      <c r="K19" s="300">
        <f t="shared" si="3"/>
        <v>148135</v>
      </c>
      <c r="L19" s="301">
        <v>688</v>
      </c>
    </row>
    <row r="20" spans="1:12" ht="13.5" thickBot="1" x14ac:dyDescent="0.25">
      <c r="A20" s="277" t="s">
        <v>204</v>
      </c>
      <c r="B20" s="277" t="s">
        <v>205</v>
      </c>
      <c r="C20" s="278" t="s">
        <v>200</v>
      </c>
      <c r="D20" s="277" t="s">
        <v>201</v>
      </c>
      <c r="E20" s="279" t="s">
        <v>207</v>
      </c>
      <c r="F20" s="273">
        <v>7.02</v>
      </c>
      <c r="G20" s="274">
        <v>40</v>
      </c>
      <c r="H20" s="280">
        <v>39400</v>
      </c>
      <c r="I20" s="281">
        <v>22390</v>
      </c>
      <c r="J20" s="275">
        <f t="shared" si="4"/>
        <v>101420</v>
      </c>
      <c r="K20" s="276">
        <f t="shared" si="3"/>
        <v>74067</v>
      </c>
      <c r="L20" s="281">
        <v>688</v>
      </c>
    </row>
    <row r="21" spans="1:12" ht="13.5" thickBot="1" x14ac:dyDescent="0.25">
      <c r="A21" s="283"/>
      <c r="B21" s="283"/>
      <c r="C21" s="284"/>
      <c r="D21" s="284"/>
      <c r="E21" s="285"/>
      <c r="F21" s="286"/>
      <c r="G21" s="286"/>
      <c r="H21" s="263"/>
      <c r="I21" s="263"/>
      <c r="J21" s="263"/>
      <c r="K21" s="263"/>
      <c r="L21" s="287"/>
    </row>
    <row r="22" spans="1:12" ht="13.5" thickBot="1" x14ac:dyDescent="0.25">
      <c r="A22" s="288" t="s">
        <v>208</v>
      </c>
      <c r="B22" s="288" t="s">
        <v>208</v>
      </c>
      <c r="C22" s="289"/>
      <c r="D22" s="289"/>
      <c r="E22" s="290"/>
      <c r="F22" s="291"/>
      <c r="G22" s="291"/>
      <c r="H22" s="292"/>
      <c r="I22" s="292"/>
      <c r="J22" s="293"/>
      <c r="K22" s="292"/>
      <c r="L22" s="294"/>
    </row>
    <row r="23" spans="1:12" x14ac:dyDescent="0.2">
      <c r="A23" s="302" t="s">
        <v>209</v>
      </c>
      <c r="B23" s="302" t="s">
        <v>210</v>
      </c>
      <c r="C23" s="303" t="s">
        <v>211</v>
      </c>
      <c r="D23" s="302" t="s">
        <v>212</v>
      </c>
      <c r="E23" s="269" t="s">
        <v>213</v>
      </c>
      <c r="F23" s="270">
        <v>10.5</v>
      </c>
      <c r="G23" s="271">
        <v>53</v>
      </c>
      <c r="H23" s="257">
        <v>39400</v>
      </c>
      <c r="I23" s="258">
        <v>21400</v>
      </c>
      <c r="J23" s="252">
        <f>ROUND(12*1.36*(1/F23*H23+1/G23*I23)+L23,0)</f>
        <v>68381</v>
      </c>
      <c r="K23" s="272">
        <f t="shared" ref="K23:K42" si="5">ROUND(12*(1/F23*H23+1/G23*I23),0)</f>
        <v>49874</v>
      </c>
      <c r="L23" s="265">
        <v>553</v>
      </c>
    </row>
    <row r="24" spans="1:12" x14ac:dyDescent="0.2">
      <c r="A24" s="302" t="s">
        <v>214</v>
      </c>
      <c r="B24" s="302" t="s">
        <v>215</v>
      </c>
      <c r="C24" s="303" t="s">
        <v>216</v>
      </c>
      <c r="D24" s="302" t="s">
        <v>212</v>
      </c>
      <c r="E24" s="269" t="s">
        <v>217</v>
      </c>
      <c r="F24" s="270">
        <v>10.5</v>
      </c>
      <c r="G24" s="271">
        <v>53</v>
      </c>
      <c r="H24" s="264">
        <v>39400</v>
      </c>
      <c r="I24" s="265">
        <v>21400</v>
      </c>
      <c r="J24" s="261">
        <f t="shared" ref="J24:J42" si="6">ROUND(12*1.36*(1/F24*H24+1/G24*I24)+L24,0)</f>
        <v>68381</v>
      </c>
      <c r="K24" s="272">
        <f t="shared" si="5"/>
        <v>49874</v>
      </c>
      <c r="L24" s="265">
        <v>553</v>
      </c>
    </row>
    <row r="25" spans="1:12" x14ac:dyDescent="0.2">
      <c r="A25" s="302" t="s">
        <v>218</v>
      </c>
      <c r="B25" s="302" t="s">
        <v>215</v>
      </c>
      <c r="C25" s="303" t="s">
        <v>219</v>
      </c>
      <c r="D25" s="302" t="s">
        <v>212</v>
      </c>
      <c r="E25" s="269" t="s">
        <v>220</v>
      </c>
      <c r="F25" s="270">
        <v>15.23</v>
      </c>
      <c r="G25" s="271">
        <v>53</v>
      </c>
      <c r="H25" s="264">
        <v>39400</v>
      </c>
      <c r="I25" s="265">
        <v>21400</v>
      </c>
      <c r="J25" s="261">
        <f t="shared" si="6"/>
        <v>49362</v>
      </c>
      <c r="K25" s="272">
        <f t="shared" si="5"/>
        <v>35889</v>
      </c>
      <c r="L25" s="265">
        <v>553</v>
      </c>
    </row>
    <row r="26" spans="1:12" x14ac:dyDescent="0.2">
      <c r="A26" s="302" t="s">
        <v>221</v>
      </c>
      <c r="B26" s="302" t="s">
        <v>222</v>
      </c>
      <c r="C26" s="303" t="s">
        <v>223</v>
      </c>
      <c r="D26" s="302" t="s">
        <v>212</v>
      </c>
      <c r="E26" s="269" t="s">
        <v>224</v>
      </c>
      <c r="F26" s="270">
        <v>10.77</v>
      </c>
      <c r="G26" s="271">
        <v>53</v>
      </c>
      <c r="H26" s="264">
        <v>39400</v>
      </c>
      <c r="I26" s="265">
        <v>21400</v>
      </c>
      <c r="J26" s="261">
        <f t="shared" si="6"/>
        <v>66846</v>
      </c>
      <c r="K26" s="272">
        <f t="shared" si="5"/>
        <v>48745</v>
      </c>
      <c r="L26" s="265">
        <v>553</v>
      </c>
    </row>
    <row r="27" spans="1:12" x14ac:dyDescent="0.2">
      <c r="A27" s="302" t="s">
        <v>225</v>
      </c>
      <c r="B27" s="302" t="s">
        <v>226</v>
      </c>
      <c r="C27" s="303" t="s">
        <v>227</v>
      </c>
      <c r="D27" s="302" t="s">
        <v>212</v>
      </c>
      <c r="E27" s="269" t="s">
        <v>228</v>
      </c>
      <c r="F27" s="270">
        <v>10.77</v>
      </c>
      <c r="G27" s="271">
        <v>53</v>
      </c>
      <c r="H27" s="264">
        <v>39400</v>
      </c>
      <c r="I27" s="265">
        <v>21400</v>
      </c>
      <c r="J27" s="261">
        <f t="shared" si="6"/>
        <v>66846</v>
      </c>
      <c r="K27" s="272">
        <f t="shared" si="5"/>
        <v>48745</v>
      </c>
      <c r="L27" s="265">
        <v>553</v>
      </c>
    </row>
    <row r="28" spans="1:12" x14ac:dyDescent="0.2">
      <c r="A28" s="267" t="s">
        <v>229</v>
      </c>
      <c r="B28" s="267" t="s">
        <v>230</v>
      </c>
      <c r="C28" s="268" t="s">
        <v>231</v>
      </c>
      <c r="D28" s="267" t="s">
        <v>212</v>
      </c>
      <c r="E28" s="269" t="s">
        <v>232</v>
      </c>
      <c r="F28" s="270">
        <v>15.75</v>
      </c>
      <c r="G28" s="271">
        <v>53</v>
      </c>
      <c r="H28" s="264">
        <v>39400</v>
      </c>
      <c r="I28" s="265">
        <v>21400</v>
      </c>
      <c r="J28" s="261">
        <f t="shared" si="6"/>
        <v>47968</v>
      </c>
      <c r="K28" s="272">
        <f t="shared" si="5"/>
        <v>34864</v>
      </c>
      <c r="L28" s="265">
        <v>553</v>
      </c>
    </row>
    <row r="29" spans="1:12" x14ac:dyDescent="0.2">
      <c r="A29" s="267" t="s">
        <v>229</v>
      </c>
      <c r="B29" s="267" t="s">
        <v>230</v>
      </c>
      <c r="C29" s="268" t="s">
        <v>231</v>
      </c>
      <c r="D29" s="267" t="s">
        <v>212</v>
      </c>
      <c r="E29" s="269" t="s">
        <v>233</v>
      </c>
      <c r="F29" s="270">
        <v>45</v>
      </c>
      <c r="G29" s="271">
        <v>151.43</v>
      </c>
      <c r="H29" s="264">
        <v>39400</v>
      </c>
      <c r="I29" s="265">
        <v>21400</v>
      </c>
      <c r="J29" s="261">
        <f t="shared" si="6"/>
        <v>17148</v>
      </c>
      <c r="K29" s="272">
        <f t="shared" si="5"/>
        <v>12202</v>
      </c>
      <c r="L29" s="265">
        <v>553</v>
      </c>
    </row>
    <row r="30" spans="1:12" x14ac:dyDescent="0.2">
      <c r="A30" s="267" t="s">
        <v>234</v>
      </c>
      <c r="B30" s="267" t="s">
        <v>230</v>
      </c>
      <c r="C30" s="268" t="s">
        <v>235</v>
      </c>
      <c r="D30" s="267" t="s">
        <v>212</v>
      </c>
      <c r="E30" s="269" t="s">
        <v>236</v>
      </c>
      <c r="F30" s="270">
        <v>11.55</v>
      </c>
      <c r="G30" s="271">
        <v>53</v>
      </c>
      <c r="H30" s="264">
        <v>39400</v>
      </c>
      <c r="I30" s="265">
        <v>21400</v>
      </c>
      <c r="J30" s="261">
        <f t="shared" si="6"/>
        <v>62814</v>
      </c>
      <c r="K30" s="272">
        <f t="shared" si="5"/>
        <v>45780</v>
      </c>
      <c r="L30" s="265">
        <v>553</v>
      </c>
    </row>
    <row r="31" spans="1:12" x14ac:dyDescent="0.2">
      <c r="A31" s="267" t="s">
        <v>237</v>
      </c>
      <c r="B31" s="267" t="s">
        <v>230</v>
      </c>
      <c r="C31" s="268" t="s">
        <v>238</v>
      </c>
      <c r="D31" s="267" t="s">
        <v>212</v>
      </c>
      <c r="E31" s="269" t="s">
        <v>239</v>
      </c>
      <c r="F31" s="270">
        <v>11.55</v>
      </c>
      <c r="G31" s="271">
        <v>53</v>
      </c>
      <c r="H31" s="264">
        <v>39400</v>
      </c>
      <c r="I31" s="265">
        <v>21400</v>
      </c>
      <c r="J31" s="261">
        <f t="shared" si="6"/>
        <v>62814</v>
      </c>
      <c r="K31" s="272">
        <f t="shared" si="5"/>
        <v>45780</v>
      </c>
      <c r="L31" s="265">
        <v>553</v>
      </c>
    </row>
    <row r="32" spans="1:12" x14ac:dyDescent="0.2">
      <c r="A32" s="267" t="s">
        <v>240</v>
      </c>
      <c r="B32" s="267" t="s">
        <v>230</v>
      </c>
      <c r="C32" s="268" t="s">
        <v>175</v>
      </c>
      <c r="D32" s="267" t="s">
        <v>212</v>
      </c>
      <c r="E32" s="269" t="s">
        <v>241</v>
      </c>
      <c r="F32" s="270">
        <v>12.08</v>
      </c>
      <c r="G32" s="271">
        <v>53</v>
      </c>
      <c r="H32" s="264">
        <v>39400</v>
      </c>
      <c r="I32" s="265">
        <v>21400</v>
      </c>
      <c r="J32" s="261">
        <f t="shared" si="6"/>
        <v>60372</v>
      </c>
      <c r="K32" s="272">
        <f t="shared" si="5"/>
        <v>43984</v>
      </c>
      <c r="L32" s="265">
        <v>553</v>
      </c>
    </row>
    <row r="33" spans="1:12" x14ac:dyDescent="0.2">
      <c r="A33" s="267" t="s">
        <v>240</v>
      </c>
      <c r="B33" s="267" t="s">
        <v>230</v>
      </c>
      <c r="C33" s="268" t="s">
        <v>175</v>
      </c>
      <c r="D33" s="267" t="s">
        <v>212</v>
      </c>
      <c r="E33" s="269" t="s">
        <v>242</v>
      </c>
      <c r="F33" s="270">
        <v>34.51</v>
      </c>
      <c r="G33" s="271">
        <v>151.43</v>
      </c>
      <c r="H33" s="264">
        <v>39400</v>
      </c>
      <c r="I33" s="265">
        <v>21400</v>
      </c>
      <c r="J33" s="261">
        <f t="shared" si="6"/>
        <v>21492</v>
      </c>
      <c r="K33" s="272">
        <f t="shared" si="5"/>
        <v>15396</v>
      </c>
      <c r="L33" s="265">
        <v>553</v>
      </c>
    </row>
    <row r="34" spans="1:12" x14ac:dyDescent="0.2">
      <c r="A34" s="267" t="s">
        <v>243</v>
      </c>
      <c r="B34" s="267" t="s">
        <v>230</v>
      </c>
      <c r="C34" s="268" t="s">
        <v>244</v>
      </c>
      <c r="D34" s="267" t="s">
        <v>212</v>
      </c>
      <c r="E34" s="269" t="s">
        <v>245</v>
      </c>
      <c r="F34" s="270">
        <v>8.93</v>
      </c>
      <c r="G34" s="271">
        <v>53</v>
      </c>
      <c r="H34" s="264">
        <v>39400</v>
      </c>
      <c r="I34" s="265">
        <v>21400</v>
      </c>
      <c r="J34" s="261">
        <f t="shared" si="6"/>
        <v>79148</v>
      </c>
      <c r="K34" s="272">
        <f t="shared" si="5"/>
        <v>57790</v>
      </c>
      <c r="L34" s="265">
        <v>553</v>
      </c>
    </row>
    <row r="35" spans="1:12" x14ac:dyDescent="0.2">
      <c r="A35" s="267" t="s">
        <v>246</v>
      </c>
      <c r="B35" s="267" t="s">
        <v>247</v>
      </c>
      <c r="C35" s="268" t="s">
        <v>231</v>
      </c>
      <c r="D35" s="267" t="s">
        <v>212</v>
      </c>
      <c r="E35" s="269" t="s">
        <v>248</v>
      </c>
      <c r="F35" s="270">
        <v>10.5</v>
      </c>
      <c r="G35" s="271">
        <v>53</v>
      </c>
      <c r="H35" s="264">
        <v>39400</v>
      </c>
      <c r="I35" s="265">
        <v>21400</v>
      </c>
      <c r="J35" s="261">
        <f t="shared" si="6"/>
        <v>68381</v>
      </c>
      <c r="K35" s="272">
        <f t="shared" si="5"/>
        <v>49874</v>
      </c>
      <c r="L35" s="265">
        <v>553</v>
      </c>
    </row>
    <row r="36" spans="1:12" x14ac:dyDescent="0.2">
      <c r="A36" s="267" t="s">
        <v>249</v>
      </c>
      <c r="B36" s="267" t="s">
        <v>247</v>
      </c>
      <c r="C36" s="268" t="s">
        <v>235</v>
      </c>
      <c r="D36" s="267" t="s">
        <v>212</v>
      </c>
      <c r="E36" s="269" t="s">
        <v>250</v>
      </c>
      <c r="F36" s="270">
        <v>10.5</v>
      </c>
      <c r="G36" s="271">
        <v>53</v>
      </c>
      <c r="H36" s="264">
        <v>39400</v>
      </c>
      <c r="I36" s="265">
        <v>21400</v>
      </c>
      <c r="J36" s="261">
        <f t="shared" si="6"/>
        <v>68381</v>
      </c>
      <c r="K36" s="272">
        <f t="shared" si="5"/>
        <v>49874</v>
      </c>
      <c r="L36" s="265">
        <v>553</v>
      </c>
    </row>
    <row r="37" spans="1:12" x14ac:dyDescent="0.2">
      <c r="A37" s="267" t="s">
        <v>251</v>
      </c>
      <c r="B37" s="267" t="s">
        <v>252</v>
      </c>
      <c r="C37" s="268" t="s">
        <v>231</v>
      </c>
      <c r="D37" s="267" t="s">
        <v>212</v>
      </c>
      <c r="E37" s="269" t="s">
        <v>253</v>
      </c>
      <c r="F37" s="270">
        <v>10.5</v>
      </c>
      <c r="G37" s="271">
        <v>53</v>
      </c>
      <c r="H37" s="264">
        <v>39400</v>
      </c>
      <c r="I37" s="265">
        <v>21400</v>
      </c>
      <c r="J37" s="261">
        <f t="shared" si="6"/>
        <v>68381</v>
      </c>
      <c r="K37" s="272">
        <f t="shared" si="5"/>
        <v>49874</v>
      </c>
      <c r="L37" s="265">
        <v>553</v>
      </c>
    </row>
    <row r="38" spans="1:12" x14ac:dyDescent="0.2">
      <c r="A38" s="302" t="s">
        <v>254</v>
      </c>
      <c r="B38" s="302" t="s">
        <v>255</v>
      </c>
      <c r="C38" s="303" t="s">
        <v>227</v>
      </c>
      <c r="D38" s="302" t="s">
        <v>212</v>
      </c>
      <c r="E38" s="269" t="s">
        <v>256</v>
      </c>
      <c r="F38" s="270">
        <v>16.46</v>
      </c>
      <c r="G38" s="271">
        <v>53</v>
      </c>
      <c r="H38" s="264">
        <v>39400</v>
      </c>
      <c r="I38" s="265">
        <v>21400</v>
      </c>
      <c r="J38" s="261">
        <f t="shared" si="6"/>
        <v>46207</v>
      </c>
      <c r="K38" s="272">
        <f t="shared" si="5"/>
        <v>33569</v>
      </c>
      <c r="L38" s="265">
        <v>553</v>
      </c>
    </row>
    <row r="39" spans="1:12" x14ac:dyDescent="0.2">
      <c r="A39" s="302" t="s">
        <v>257</v>
      </c>
      <c r="B39" s="302" t="s">
        <v>255</v>
      </c>
      <c r="C39" s="303" t="s">
        <v>219</v>
      </c>
      <c r="D39" s="302" t="s">
        <v>212</v>
      </c>
      <c r="E39" s="269" t="s">
        <v>258</v>
      </c>
      <c r="F39" s="270">
        <v>12.16</v>
      </c>
      <c r="G39" s="271">
        <v>53</v>
      </c>
      <c r="H39" s="264">
        <v>39400</v>
      </c>
      <c r="I39" s="265">
        <v>21400</v>
      </c>
      <c r="J39" s="261">
        <f t="shared" si="6"/>
        <v>60022</v>
      </c>
      <c r="K39" s="272">
        <f t="shared" si="5"/>
        <v>43727</v>
      </c>
      <c r="L39" s="265">
        <v>553</v>
      </c>
    </row>
    <row r="40" spans="1:12" x14ac:dyDescent="0.2">
      <c r="A40" s="302" t="s">
        <v>257</v>
      </c>
      <c r="B40" s="302" t="s">
        <v>255</v>
      </c>
      <c r="C40" s="303" t="s">
        <v>219</v>
      </c>
      <c r="D40" s="302" t="s">
        <v>212</v>
      </c>
      <c r="E40" s="269" t="s">
        <v>259</v>
      </c>
      <c r="F40" s="270">
        <v>19</v>
      </c>
      <c r="G40" s="271">
        <v>82.81</v>
      </c>
      <c r="H40" s="264">
        <v>39400</v>
      </c>
      <c r="I40" s="265">
        <v>21400</v>
      </c>
      <c r="J40" s="261">
        <f t="shared" si="6"/>
        <v>38613</v>
      </c>
      <c r="K40" s="272">
        <f t="shared" si="5"/>
        <v>27985</v>
      </c>
      <c r="L40" s="265">
        <v>553</v>
      </c>
    </row>
    <row r="41" spans="1:12" x14ac:dyDescent="0.2">
      <c r="A41" s="304" t="s">
        <v>260</v>
      </c>
      <c r="B41" s="304" t="s">
        <v>261</v>
      </c>
      <c r="C41" s="305" t="s">
        <v>200</v>
      </c>
      <c r="D41" s="304" t="s">
        <v>212</v>
      </c>
      <c r="E41" s="297" t="s">
        <v>262</v>
      </c>
      <c r="F41" s="298">
        <v>15.2</v>
      </c>
      <c r="G41" s="299">
        <v>53</v>
      </c>
      <c r="H41" s="264">
        <v>39400</v>
      </c>
      <c r="I41" s="265">
        <v>21400</v>
      </c>
      <c r="J41" s="261">
        <f t="shared" si="6"/>
        <v>49446</v>
      </c>
      <c r="K41" s="272">
        <f t="shared" si="5"/>
        <v>35951</v>
      </c>
      <c r="L41" s="265">
        <v>553</v>
      </c>
    </row>
    <row r="42" spans="1:12" ht="13.5" thickBot="1" x14ac:dyDescent="0.25">
      <c r="A42" s="277" t="s">
        <v>260</v>
      </c>
      <c r="B42" s="277" t="s">
        <v>261</v>
      </c>
      <c r="C42" s="278" t="s">
        <v>200</v>
      </c>
      <c r="D42" s="277" t="s">
        <v>212</v>
      </c>
      <c r="E42" s="279" t="s">
        <v>263</v>
      </c>
      <c r="F42" s="273">
        <v>43.43</v>
      </c>
      <c r="G42" s="274">
        <v>151.43</v>
      </c>
      <c r="H42" s="280">
        <v>39400</v>
      </c>
      <c r="I42" s="281">
        <v>21400</v>
      </c>
      <c r="J42" s="275">
        <f t="shared" si="6"/>
        <v>17665</v>
      </c>
      <c r="K42" s="276">
        <f t="shared" si="5"/>
        <v>12582</v>
      </c>
      <c r="L42" s="281">
        <v>553</v>
      </c>
    </row>
    <row r="43" spans="1:12" ht="13.5" thickBot="1" x14ac:dyDescent="0.25">
      <c r="A43" s="288" t="s">
        <v>264</v>
      </c>
      <c r="B43" s="288"/>
      <c r="C43" s="289"/>
      <c r="D43" s="289"/>
      <c r="E43" s="290"/>
      <c r="F43" s="291"/>
      <c r="G43" s="291"/>
      <c r="H43" s="292"/>
      <c r="I43" s="292"/>
      <c r="J43" s="292"/>
      <c r="K43" s="292"/>
      <c r="L43" s="294"/>
    </row>
    <row r="44" spans="1:12" x14ac:dyDescent="0.2">
      <c r="A44" s="254" t="s">
        <v>265</v>
      </c>
      <c r="B44" s="254" t="s">
        <v>266</v>
      </c>
      <c r="C44" s="255" t="s">
        <v>200</v>
      </c>
      <c r="D44" s="254" t="s">
        <v>267</v>
      </c>
      <c r="E44" s="256" t="s">
        <v>268</v>
      </c>
      <c r="F44" s="250">
        <v>7.53</v>
      </c>
      <c r="G44" s="251">
        <v>22</v>
      </c>
      <c r="H44" s="257">
        <v>39500</v>
      </c>
      <c r="I44" s="258">
        <v>21960</v>
      </c>
      <c r="J44" s="252">
        <f>ROUND(12*1.36*(1/F44*H44+1/G44*I44)+L44,0)</f>
        <v>102448</v>
      </c>
      <c r="K44" s="253">
        <f t="shared" ref="K44:K110" si="7">ROUND(12*(1/F44*H44+1/G44*I44),0)</f>
        <v>74926</v>
      </c>
      <c r="L44" s="258">
        <v>548</v>
      </c>
    </row>
    <row r="45" spans="1:12" ht="13.5" thickBot="1" x14ac:dyDescent="0.25">
      <c r="A45" s="306" t="s">
        <v>269</v>
      </c>
      <c r="B45" s="306" t="s">
        <v>266</v>
      </c>
      <c r="C45" s="307" t="s">
        <v>270</v>
      </c>
      <c r="D45" s="306" t="s">
        <v>267</v>
      </c>
      <c r="E45" s="308" t="s">
        <v>271</v>
      </c>
      <c r="F45" s="309">
        <v>7.53</v>
      </c>
      <c r="G45" s="310">
        <v>22</v>
      </c>
      <c r="H45" s="280">
        <v>39500</v>
      </c>
      <c r="I45" s="281">
        <v>21960</v>
      </c>
      <c r="J45" s="311">
        <f>ROUND(12*1.36*(1/F45*H45+1/G45*I45)+L45,0)</f>
        <v>102448</v>
      </c>
      <c r="K45" s="312">
        <f t="shared" si="7"/>
        <v>74926</v>
      </c>
      <c r="L45" s="282">
        <v>548</v>
      </c>
    </row>
    <row r="46" spans="1:12" x14ac:dyDescent="0.2">
      <c r="A46" s="254" t="s">
        <v>272</v>
      </c>
      <c r="B46" s="254" t="s">
        <v>273</v>
      </c>
      <c r="C46" s="255" t="s">
        <v>200</v>
      </c>
      <c r="D46" s="254" t="s">
        <v>274</v>
      </c>
      <c r="E46" s="256" t="s">
        <v>275</v>
      </c>
      <c r="F46" s="250">
        <v>29.07</v>
      </c>
      <c r="G46" s="251">
        <v>66</v>
      </c>
      <c r="H46" s="257">
        <v>39500</v>
      </c>
      <c r="I46" s="258">
        <v>21960</v>
      </c>
      <c r="J46" s="252">
        <f>ROUND(12*1.36*(1/F46*H46+1/G46*I46)+L46,0)</f>
        <v>28154</v>
      </c>
      <c r="K46" s="253">
        <f t="shared" si="7"/>
        <v>20298</v>
      </c>
      <c r="L46" s="258">
        <v>548</v>
      </c>
    </row>
    <row r="47" spans="1:12" x14ac:dyDescent="0.2">
      <c r="A47" s="267" t="s">
        <v>276</v>
      </c>
      <c r="B47" s="267" t="s">
        <v>277</v>
      </c>
      <c r="C47" s="268" t="s">
        <v>200</v>
      </c>
      <c r="D47" s="267" t="s">
        <v>274</v>
      </c>
      <c r="E47" s="269" t="s">
        <v>278</v>
      </c>
      <c r="F47" s="270">
        <v>23.94</v>
      </c>
      <c r="G47" s="271">
        <v>66</v>
      </c>
      <c r="H47" s="264">
        <v>39500</v>
      </c>
      <c r="I47" s="265">
        <v>21960</v>
      </c>
      <c r="J47" s="261">
        <f t="shared" ref="J47:J106" si="8">ROUND(12*1.36*(1/F47*H47+1/G47*I47)+L47,0)</f>
        <v>32905</v>
      </c>
      <c r="K47" s="272">
        <f t="shared" si="7"/>
        <v>23792</v>
      </c>
      <c r="L47" s="266">
        <v>548</v>
      </c>
    </row>
    <row r="48" spans="1:12" x14ac:dyDescent="0.2">
      <c r="A48" s="267" t="s">
        <v>279</v>
      </c>
      <c r="B48" s="267" t="s">
        <v>280</v>
      </c>
      <c r="C48" s="268" t="s">
        <v>200</v>
      </c>
      <c r="D48" s="267" t="s">
        <v>274</v>
      </c>
      <c r="E48" s="269" t="s">
        <v>281</v>
      </c>
      <c r="F48" s="270">
        <v>22.67</v>
      </c>
      <c r="G48" s="271">
        <v>66</v>
      </c>
      <c r="H48" s="264">
        <v>39500</v>
      </c>
      <c r="I48" s="265">
        <v>21960</v>
      </c>
      <c r="J48" s="261">
        <f t="shared" si="8"/>
        <v>34414</v>
      </c>
      <c r="K48" s="272">
        <f t="shared" si="7"/>
        <v>24901</v>
      </c>
      <c r="L48" s="266">
        <v>548</v>
      </c>
    </row>
    <row r="49" spans="1:12" x14ac:dyDescent="0.2">
      <c r="A49" s="267" t="s">
        <v>282</v>
      </c>
      <c r="B49" s="267" t="s">
        <v>283</v>
      </c>
      <c r="C49" s="268" t="s">
        <v>200</v>
      </c>
      <c r="D49" s="267" t="s">
        <v>274</v>
      </c>
      <c r="E49" s="269" t="s">
        <v>284</v>
      </c>
      <c r="F49" s="270">
        <v>22.67</v>
      </c>
      <c r="G49" s="260">
        <v>66</v>
      </c>
      <c r="H49" s="264">
        <v>39500</v>
      </c>
      <c r="I49" s="265">
        <v>21960</v>
      </c>
      <c r="J49" s="261">
        <f t="shared" si="8"/>
        <v>34414</v>
      </c>
      <c r="K49" s="272">
        <f t="shared" si="7"/>
        <v>24901</v>
      </c>
      <c r="L49" s="266">
        <v>548</v>
      </c>
    </row>
    <row r="50" spans="1:12" x14ac:dyDescent="0.2">
      <c r="A50" s="267" t="s">
        <v>285</v>
      </c>
      <c r="B50" s="267" t="s">
        <v>286</v>
      </c>
      <c r="C50" s="268" t="s">
        <v>200</v>
      </c>
      <c r="D50" s="267" t="s">
        <v>274</v>
      </c>
      <c r="E50" s="269" t="s">
        <v>287</v>
      </c>
      <c r="F50" s="270">
        <v>22.67</v>
      </c>
      <c r="G50" s="271">
        <v>66</v>
      </c>
      <c r="H50" s="264">
        <v>39500</v>
      </c>
      <c r="I50" s="265">
        <v>21960</v>
      </c>
      <c r="J50" s="261">
        <f t="shared" si="8"/>
        <v>34414</v>
      </c>
      <c r="K50" s="272">
        <f t="shared" si="7"/>
        <v>24901</v>
      </c>
      <c r="L50" s="266">
        <v>548</v>
      </c>
    </row>
    <row r="51" spans="1:12" x14ac:dyDescent="0.2">
      <c r="A51" s="267" t="s">
        <v>288</v>
      </c>
      <c r="B51" s="267" t="s">
        <v>289</v>
      </c>
      <c r="C51" s="268" t="s">
        <v>200</v>
      </c>
      <c r="D51" s="267" t="s">
        <v>274</v>
      </c>
      <c r="E51" s="269" t="s">
        <v>290</v>
      </c>
      <c r="F51" s="270">
        <v>22.67</v>
      </c>
      <c r="G51" s="260">
        <v>66</v>
      </c>
      <c r="H51" s="264">
        <v>39500</v>
      </c>
      <c r="I51" s="265">
        <v>21960</v>
      </c>
      <c r="J51" s="261">
        <f t="shared" si="8"/>
        <v>34414</v>
      </c>
      <c r="K51" s="272">
        <f t="shared" si="7"/>
        <v>24901</v>
      </c>
      <c r="L51" s="266">
        <v>548</v>
      </c>
    </row>
    <row r="52" spans="1:12" x14ac:dyDescent="0.2">
      <c r="A52" s="267" t="s">
        <v>291</v>
      </c>
      <c r="B52" s="267" t="s">
        <v>292</v>
      </c>
      <c r="C52" s="268" t="s">
        <v>200</v>
      </c>
      <c r="D52" s="267" t="s">
        <v>274</v>
      </c>
      <c r="E52" s="269" t="s">
        <v>293</v>
      </c>
      <c r="F52" s="270">
        <v>20.52</v>
      </c>
      <c r="G52" s="260">
        <v>66</v>
      </c>
      <c r="H52" s="264">
        <v>39500</v>
      </c>
      <c r="I52" s="265">
        <v>21960</v>
      </c>
      <c r="J52" s="261">
        <f t="shared" si="8"/>
        <v>37393</v>
      </c>
      <c r="K52" s="272">
        <f t="shared" si="7"/>
        <v>27092</v>
      </c>
      <c r="L52" s="266">
        <v>548</v>
      </c>
    </row>
    <row r="53" spans="1:12" x14ac:dyDescent="0.2">
      <c r="A53" s="267" t="s">
        <v>294</v>
      </c>
      <c r="B53" s="267" t="s">
        <v>295</v>
      </c>
      <c r="C53" s="268" t="s">
        <v>200</v>
      </c>
      <c r="D53" s="267" t="s">
        <v>274</v>
      </c>
      <c r="E53" s="269" t="s">
        <v>296</v>
      </c>
      <c r="F53" s="270">
        <v>22.67</v>
      </c>
      <c r="G53" s="260">
        <v>66</v>
      </c>
      <c r="H53" s="264">
        <v>39500</v>
      </c>
      <c r="I53" s="265">
        <v>21960</v>
      </c>
      <c r="J53" s="261">
        <f t="shared" si="8"/>
        <v>34414</v>
      </c>
      <c r="K53" s="272">
        <f t="shared" si="7"/>
        <v>24901</v>
      </c>
      <c r="L53" s="266">
        <v>548</v>
      </c>
    </row>
    <row r="54" spans="1:12" x14ac:dyDescent="0.2">
      <c r="A54" s="267" t="s">
        <v>297</v>
      </c>
      <c r="B54" s="267" t="s">
        <v>295</v>
      </c>
      <c r="C54" s="268" t="s">
        <v>270</v>
      </c>
      <c r="D54" s="267" t="s">
        <v>274</v>
      </c>
      <c r="E54" s="269" t="s">
        <v>298</v>
      </c>
      <c r="F54" s="270">
        <v>22.67</v>
      </c>
      <c r="G54" s="260">
        <v>66</v>
      </c>
      <c r="H54" s="264">
        <v>39500</v>
      </c>
      <c r="I54" s="265">
        <v>21960</v>
      </c>
      <c r="J54" s="261">
        <f t="shared" si="8"/>
        <v>34414</v>
      </c>
      <c r="K54" s="272">
        <f t="shared" si="7"/>
        <v>24901</v>
      </c>
      <c r="L54" s="266">
        <v>548</v>
      </c>
    </row>
    <row r="55" spans="1:12" x14ac:dyDescent="0.2">
      <c r="A55" s="267" t="s">
        <v>299</v>
      </c>
      <c r="B55" s="267" t="s">
        <v>300</v>
      </c>
      <c r="C55" s="268" t="s">
        <v>200</v>
      </c>
      <c r="D55" s="267" t="s">
        <v>274</v>
      </c>
      <c r="E55" s="269" t="s">
        <v>301</v>
      </c>
      <c r="F55" s="270">
        <v>26.45</v>
      </c>
      <c r="G55" s="260">
        <v>66</v>
      </c>
      <c r="H55" s="264">
        <v>39500</v>
      </c>
      <c r="I55" s="265">
        <v>21960</v>
      </c>
      <c r="J55" s="261">
        <f t="shared" si="8"/>
        <v>30350</v>
      </c>
      <c r="K55" s="272">
        <f t="shared" si="7"/>
        <v>21913</v>
      </c>
      <c r="L55" s="266">
        <v>548</v>
      </c>
    </row>
    <row r="56" spans="1:12" x14ac:dyDescent="0.2">
      <c r="A56" s="267" t="s">
        <v>302</v>
      </c>
      <c r="B56" s="267" t="s">
        <v>303</v>
      </c>
      <c r="C56" s="268" t="s">
        <v>200</v>
      </c>
      <c r="D56" s="267" t="s">
        <v>274</v>
      </c>
      <c r="E56" s="269" t="s">
        <v>304</v>
      </c>
      <c r="F56" s="270">
        <v>28.34</v>
      </c>
      <c r="G56" s="260">
        <v>66</v>
      </c>
      <c r="H56" s="264">
        <v>39500</v>
      </c>
      <c r="I56" s="265">
        <v>21960</v>
      </c>
      <c r="J56" s="261">
        <f t="shared" si="8"/>
        <v>28725</v>
      </c>
      <c r="K56" s="272">
        <f t="shared" si="7"/>
        <v>20718</v>
      </c>
      <c r="L56" s="266">
        <v>548</v>
      </c>
    </row>
    <row r="57" spans="1:12" x14ac:dyDescent="0.2">
      <c r="A57" s="267" t="s">
        <v>305</v>
      </c>
      <c r="B57" s="267" t="s">
        <v>306</v>
      </c>
      <c r="C57" s="268" t="s">
        <v>200</v>
      </c>
      <c r="D57" s="267" t="s">
        <v>274</v>
      </c>
      <c r="E57" s="269" t="s">
        <v>307</v>
      </c>
      <c r="F57" s="270">
        <v>22.67</v>
      </c>
      <c r="G57" s="260">
        <v>66</v>
      </c>
      <c r="H57" s="264">
        <v>39500</v>
      </c>
      <c r="I57" s="265">
        <v>21960</v>
      </c>
      <c r="J57" s="261">
        <f t="shared" si="8"/>
        <v>34414</v>
      </c>
      <c r="K57" s="272">
        <f t="shared" si="7"/>
        <v>24901</v>
      </c>
      <c r="L57" s="266">
        <v>548</v>
      </c>
    </row>
    <row r="58" spans="1:12" x14ac:dyDescent="0.2">
      <c r="A58" s="267" t="s">
        <v>308</v>
      </c>
      <c r="B58" s="267" t="s">
        <v>309</v>
      </c>
      <c r="C58" s="268" t="s">
        <v>200</v>
      </c>
      <c r="D58" s="267" t="s">
        <v>274</v>
      </c>
      <c r="E58" s="269" t="s">
        <v>310</v>
      </c>
      <c r="F58" s="270">
        <v>28.34</v>
      </c>
      <c r="G58" s="260">
        <v>66</v>
      </c>
      <c r="H58" s="264">
        <v>39500</v>
      </c>
      <c r="I58" s="265">
        <v>21960</v>
      </c>
      <c r="J58" s="261">
        <f t="shared" si="8"/>
        <v>28725</v>
      </c>
      <c r="K58" s="272">
        <f t="shared" si="7"/>
        <v>20718</v>
      </c>
      <c r="L58" s="266">
        <v>548</v>
      </c>
    </row>
    <row r="59" spans="1:12" ht="13.5" thickBot="1" x14ac:dyDescent="0.25">
      <c r="A59" s="277" t="s">
        <v>311</v>
      </c>
      <c r="B59" s="277" t="s">
        <v>312</v>
      </c>
      <c r="C59" s="278" t="s">
        <v>200</v>
      </c>
      <c r="D59" s="277" t="s">
        <v>274</v>
      </c>
      <c r="E59" s="279" t="s">
        <v>313</v>
      </c>
      <c r="F59" s="273">
        <v>15.99</v>
      </c>
      <c r="G59" s="310">
        <v>66</v>
      </c>
      <c r="H59" s="280">
        <v>39500</v>
      </c>
      <c r="I59" s="281">
        <v>21960</v>
      </c>
      <c r="J59" s="275">
        <f t="shared" si="8"/>
        <v>46293</v>
      </c>
      <c r="K59" s="276">
        <f t="shared" si="7"/>
        <v>33636</v>
      </c>
      <c r="L59" s="282">
        <v>548</v>
      </c>
    </row>
    <row r="60" spans="1:12" x14ac:dyDescent="0.2">
      <c r="A60" s="254" t="s">
        <v>314</v>
      </c>
      <c r="B60" s="254" t="s">
        <v>315</v>
      </c>
      <c r="C60" s="255" t="s">
        <v>200</v>
      </c>
      <c r="D60" s="254" t="s">
        <v>316</v>
      </c>
      <c r="E60" s="256" t="s">
        <v>317</v>
      </c>
      <c r="F60" s="250">
        <v>19.09</v>
      </c>
      <c r="G60" s="251">
        <v>66</v>
      </c>
      <c r="H60" s="257">
        <v>39500</v>
      </c>
      <c r="I60" s="258">
        <v>21960</v>
      </c>
      <c r="J60" s="252">
        <f t="shared" si="8"/>
        <v>39747</v>
      </c>
      <c r="K60" s="253">
        <f t="shared" si="7"/>
        <v>28822</v>
      </c>
      <c r="L60" s="258">
        <v>548</v>
      </c>
    </row>
    <row r="61" spans="1:12" x14ac:dyDescent="0.2">
      <c r="A61" s="267" t="s">
        <v>318</v>
      </c>
      <c r="B61" s="267" t="s">
        <v>319</v>
      </c>
      <c r="C61" s="268" t="s">
        <v>200</v>
      </c>
      <c r="D61" s="267" t="s">
        <v>316</v>
      </c>
      <c r="E61" s="269" t="s">
        <v>320</v>
      </c>
      <c r="F61" s="270">
        <v>18.079999999999998</v>
      </c>
      <c r="G61" s="271">
        <v>66</v>
      </c>
      <c r="H61" s="264">
        <v>39500</v>
      </c>
      <c r="I61" s="265">
        <v>21960</v>
      </c>
      <c r="J61" s="261">
        <f t="shared" si="8"/>
        <v>41633</v>
      </c>
      <c r="K61" s="272">
        <f t="shared" si="7"/>
        <v>30210</v>
      </c>
      <c r="L61" s="266">
        <v>548</v>
      </c>
    </row>
    <row r="62" spans="1:12" x14ac:dyDescent="0.2">
      <c r="A62" s="267" t="s">
        <v>321</v>
      </c>
      <c r="B62" s="267" t="s">
        <v>319</v>
      </c>
      <c r="C62" s="268" t="s">
        <v>270</v>
      </c>
      <c r="D62" s="267" t="s">
        <v>316</v>
      </c>
      <c r="E62" s="269" t="s">
        <v>322</v>
      </c>
      <c r="F62" s="270">
        <v>22.1</v>
      </c>
      <c r="G62" s="271">
        <v>66</v>
      </c>
      <c r="H62" s="264">
        <v>39500</v>
      </c>
      <c r="I62" s="265">
        <v>21960</v>
      </c>
      <c r="J62" s="261">
        <f t="shared" si="8"/>
        <v>35147</v>
      </c>
      <c r="K62" s="272">
        <f t="shared" si="7"/>
        <v>25441</v>
      </c>
      <c r="L62" s="266">
        <v>548</v>
      </c>
    </row>
    <row r="63" spans="1:12" x14ac:dyDescent="0.2">
      <c r="A63" s="267" t="s">
        <v>323</v>
      </c>
      <c r="B63" s="267" t="s">
        <v>324</v>
      </c>
      <c r="C63" s="268" t="s">
        <v>200</v>
      </c>
      <c r="D63" s="267" t="s">
        <v>316</v>
      </c>
      <c r="E63" s="269" t="s">
        <v>325</v>
      </c>
      <c r="F63" s="270">
        <v>22.1</v>
      </c>
      <c r="G63" s="271">
        <v>66</v>
      </c>
      <c r="H63" s="264">
        <v>39500</v>
      </c>
      <c r="I63" s="265">
        <v>21960</v>
      </c>
      <c r="J63" s="261">
        <f t="shared" si="8"/>
        <v>35147</v>
      </c>
      <c r="K63" s="272">
        <f t="shared" si="7"/>
        <v>25441</v>
      </c>
      <c r="L63" s="266">
        <v>548</v>
      </c>
    </row>
    <row r="64" spans="1:12" x14ac:dyDescent="0.2">
      <c r="A64" s="267" t="s">
        <v>326</v>
      </c>
      <c r="B64" s="267" t="s">
        <v>327</v>
      </c>
      <c r="C64" s="268" t="s">
        <v>200</v>
      </c>
      <c r="D64" s="267" t="s">
        <v>316</v>
      </c>
      <c r="E64" s="269" t="s">
        <v>328</v>
      </c>
      <c r="F64" s="270">
        <v>20.09</v>
      </c>
      <c r="G64" s="271">
        <v>66</v>
      </c>
      <c r="H64" s="264">
        <v>39500</v>
      </c>
      <c r="I64" s="265">
        <v>21960</v>
      </c>
      <c r="J64" s="261">
        <f t="shared" si="8"/>
        <v>38066</v>
      </c>
      <c r="K64" s="272">
        <f t="shared" si="7"/>
        <v>27587</v>
      </c>
      <c r="L64" s="266">
        <v>548</v>
      </c>
    </row>
    <row r="65" spans="1:12" x14ac:dyDescent="0.2">
      <c r="A65" s="267" t="s">
        <v>329</v>
      </c>
      <c r="B65" s="267" t="s">
        <v>330</v>
      </c>
      <c r="C65" s="268" t="s">
        <v>200</v>
      </c>
      <c r="D65" s="267" t="s">
        <v>316</v>
      </c>
      <c r="E65" s="269" t="s">
        <v>331</v>
      </c>
      <c r="F65" s="270">
        <v>22.21</v>
      </c>
      <c r="G65" s="271">
        <v>66</v>
      </c>
      <c r="H65" s="264">
        <v>39500</v>
      </c>
      <c r="I65" s="265">
        <v>21960</v>
      </c>
      <c r="J65" s="261">
        <f t="shared" si="8"/>
        <v>35003</v>
      </c>
      <c r="K65" s="272">
        <f t="shared" si="7"/>
        <v>25334</v>
      </c>
      <c r="L65" s="266">
        <v>548</v>
      </c>
    </row>
    <row r="66" spans="1:12" x14ac:dyDescent="0.2">
      <c r="A66" s="267" t="s">
        <v>332</v>
      </c>
      <c r="B66" s="267" t="s">
        <v>333</v>
      </c>
      <c r="C66" s="268" t="s">
        <v>200</v>
      </c>
      <c r="D66" s="267" t="s">
        <v>316</v>
      </c>
      <c r="E66" s="269" t="s">
        <v>334</v>
      </c>
      <c r="F66" s="270">
        <v>18.940000000000001</v>
      </c>
      <c r="G66" s="271">
        <v>66</v>
      </c>
      <c r="H66" s="264">
        <v>39500</v>
      </c>
      <c r="I66" s="265">
        <v>21960</v>
      </c>
      <c r="J66" s="261">
        <f t="shared" si="8"/>
        <v>40014</v>
      </c>
      <c r="K66" s="272">
        <f t="shared" si="7"/>
        <v>29019</v>
      </c>
      <c r="L66" s="265">
        <v>548</v>
      </c>
    </row>
    <row r="67" spans="1:12" x14ac:dyDescent="0.2">
      <c r="A67" s="267" t="s">
        <v>335</v>
      </c>
      <c r="B67" s="267" t="s">
        <v>333</v>
      </c>
      <c r="C67" s="268" t="s">
        <v>270</v>
      </c>
      <c r="D67" s="267" t="s">
        <v>316</v>
      </c>
      <c r="E67" s="269" t="s">
        <v>336</v>
      </c>
      <c r="F67" s="270">
        <v>20.59</v>
      </c>
      <c r="G67" s="271">
        <v>66</v>
      </c>
      <c r="H67" s="264">
        <v>39500</v>
      </c>
      <c r="I67" s="265">
        <v>21960</v>
      </c>
      <c r="J67" s="261">
        <f t="shared" si="8"/>
        <v>37287</v>
      </c>
      <c r="K67" s="272">
        <f t="shared" si="7"/>
        <v>27014</v>
      </c>
      <c r="L67" s="265">
        <v>548</v>
      </c>
    </row>
    <row r="68" spans="1:12" x14ac:dyDescent="0.2">
      <c r="A68" s="267" t="s">
        <v>337</v>
      </c>
      <c r="B68" s="267" t="s">
        <v>338</v>
      </c>
      <c r="C68" s="268" t="s">
        <v>200</v>
      </c>
      <c r="D68" s="267" t="s">
        <v>316</v>
      </c>
      <c r="E68" s="269" t="s">
        <v>339</v>
      </c>
      <c r="F68" s="270">
        <v>18.940000000000001</v>
      </c>
      <c r="G68" s="271">
        <v>66</v>
      </c>
      <c r="H68" s="264">
        <v>39500</v>
      </c>
      <c r="I68" s="265">
        <v>21960</v>
      </c>
      <c r="J68" s="261">
        <f t="shared" si="8"/>
        <v>40014</v>
      </c>
      <c r="K68" s="272">
        <f t="shared" si="7"/>
        <v>29019</v>
      </c>
      <c r="L68" s="265">
        <v>548</v>
      </c>
    </row>
    <row r="69" spans="1:12" x14ac:dyDescent="0.2">
      <c r="A69" s="267" t="s">
        <v>340</v>
      </c>
      <c r="B69" s="267" t="s">
        <v>341</v>
      </c>
      <c r="C69" s="268" t="s">
        <v>200</v>
      </c>
      <c r="D69" s="267" t="s">
        <v>316</v>
      </c>
      <c r="E69" s="269" t="s">
        <v>342</v>
      </c>
      <c r="F69" s="270">
        <v>19.77</v>
      </c>
      <c r="G69" s="271">
        <v>66</v>
      </c>
      <c r="H69" s="264">
        <v>39500</v>
      </c>
      <c r="I69" s="265">
        <v>21960</v>
      </c>
      <c r="J69" s="261">
        <f t="shared" si="8"/>
        <v>38585</v>
      </c>
      <c r="K69" s="272">
        <f t="shared" si="7"/>
        <v>27968</v>
      </c>
      <c r="L69" s="265">
        <v>548</v>
      </c>
    </row>
    <row r="70" spans="1:12" x14ac:dyDescent="0.2">
      <c r="A70" s="267" t="s">
        <v>343</v>
      </c>
      <c r="B70" s="267" t="s">
        <v>344</v>
      </c>
      <c r="C70" s="268" t="s">
        <v>200</v>
      </c>
      <c r="D70" s="267" t="s">
        <v>316</v>
      </c>
      <c r="E70" s="269" t="s">
        <v>345</v>
      </c>
      <c r="F70" s="270">
        <v>19.77</v>
      </c>
      <c r="G70" s="271">
        <v>66</v>
      </c>
      <c r="H70" s="264">
        <v>39500</v>
      </c>
      <c r="I70" s="265">
        <v>21960</v>
      </c>
      <c r="J70" s="261">
        <f t="shared" si="8"/>
        <v>38585</v>
      </c>
      <c r="K70" s="272">
        <f t="shared" si="7"/>
        <v>27968</v>
      </c>
      <c r="L70" s="265">
        <v>548</v>
      </c>
    </row>
    <row r="71" spans="1:12" x14ac:dyDescent="0.2">
      <c r="A71" s="267" t="s">
        <v>346</v>
      </c>
      <c r="B71" s="267" t="s">
        <v>347</v>
      </c>
      <c r="C71" s="268" t="s">
        <v>200</v>
      </c>
      <c r="D71" s="267" t="s">
        <v>316</v>
      </c>
      <c r="E71" s="269" t="s">
        <v>348</v>
      </c>
      <c r="F71" s="270">
        <v>20.28</v>
      </c>
      <c r="G71" s="271">
        <v>66</v>
      </c>
      <c r="H71" s="264">
        <v>39500</v>
      </c>
      <c r="I71" s="265">
        <v>21960</v>
      </c>
      <c r="J71" s="261">
        <f t="shared" si="8"/>
        <v>37765</v>
      </c>
      <c r="K71" s="272">
        <f t="shared" si="7"/>
        <v>27366</v>
      </c>
      <c r="L71" s="265">
        <v>548</v>
      </c>
    </row>
    <row r="72" spans="1:12" x14ac:dyDescent="0.2">
      <c r="A72" s="267" t="s">
        <v>349</v>
      </c>
      <c r="B72" s="267" t="s">
        <v>350</v>
      </c>
      <c r="C72" s="268" t="s">
        <v>200</v>
      </c>
      <c r="D72" s="267" t="s">
        <v>316</v>
      </c>
      <c r="E72" s="269" t="s">
        <v>351</v>
      </c>
      <c r="F72" s="270">
        <v>22.72</v>
      </c>
      <c r="G72" s="271">
        <v>66</v>
      </c>
      <c r="H72" s="264">
        <v>39500</v>
      </c>
      <c r="I72" s="265">
        <v>21960</v>
      </c>
      <c r="J72" s="261">
        <f t="shared" si="8"/>
        <v>34351</v>
      </c>
      <c r="K72" s="272">
        <f t="shared" si="7"/>
        <v>24855</v>
      </c>
      <c r="L72" s="265">
        <v>548</v>
      </c>
    </row>
    <row r="73" spans="1:12" x14ac:dyDescent="0.2">
      <c r="A73" s="267" t="s">
        <v>352</v>
      </c>
      <c r="B73" s="267" t="s">
        <v>353</v>
      </c>
      <c r="C73" s="268" t="s">
        <v>200</v>
      </c>
      <c r="D73" s="267" t="s">
        <v>316</v>
      </c>
      <c r="E73" s="269" t="s">
        <v>354</v>
      </c>
      <c r="F73" s="270">
        <v>23.75</v>
      </c>
      <c r="G73" s="271">
        <v>66</v>
      </c>
      <c r="H73" s="264">
        <v>39500</v>
      </c>
      <c r="I73" s="265">
        <v>21960</v>
      </c>
      <c r="J73" s="261">
        <f t="shared" si="8"/>
        <v>33121</v>
      </c>
      <c r="K73" s="272">
        <f t="shared" si="7"/>
        <v>23951</v>
      </c>
      <c r="L73" s="265">
        <v>548</v>
      </c>
    </row>
    <row r="74" spans="1:12" x14ac:dyDescent="0.2">
      <c r="A74" s="267" t="s">
        <v>355</v>
      </c>
      <c r="B74" s="267" t="s">
        <v>356</v>
      </c>
      <c r="C74" s="268" t="s">
        <v>200</v>
      </c>
      <c r="D74" s="267" t="s">
        <v>316</v>
      </c>
      <c r="E74" s="269" t="s">
        <v>357</v>
      </c>
      <c r="F74" s="270">
        <v>22.72</v>
      </c>
      <c r="G74" s="271">
        <v>66</v>
      </c>
      <c r="H74" s="264">
        <v>39500</v>
      </c>
      <c r="I74" s="265">
        <v>21960</v>
      </c>
      <c r="J74" s="261">
        <f t="shared" si="8"/>
        <v>34351</v>
      </c>
      <c r="K74" s="272">
        <f t="shared" si="7"/>
        <v>24855</v>
      </c>
      <c r="L74" s="265">
        <v>548</v>
      </c>
    </row>
    <row r="75" spans="1:12" x14ac:dyDescent="0.2">
      <c r="A75" s="267" t="s">
        <v>358</v>
      </c>
      <c r="B75" s="267" t="s">
        <v>359</v>
      </c>
      <c r="C75" s="268" t="s">
        <v>200</v>
      </c>
      <c r="D75" s="267" t="s">
        <v>316</v>
      </c>
      <c r="E75" s="269" t="s">
        <v>360</v>
      </c>
      <c r="F75" s="270">
        <v>22.77</v>
      </c>
      <c r="G75" s="271">
        <v>66</v>
      </c>
      <c r="H75" s="264">
        <v>39500</v>
      </c>
      <c r="I75" s="265">
        <v>21960</v>
      </c>
      <c r="J75" s="261">
        <f t="shared" si="8"/>
        <v>34289</v>
      </c>
      <c r="K75" s="272">
        <f t="shared" si="7"/>
        <v>24810</v>
      </c>
      <c r="L75" s="265">
        <v>548</v>
      </c>
    </row>
    <row r="76" spans="1:12" x14ac:dyDescent="0.2">
      <c r="A76" s="267" t="s">
        <v>361</v>
      </c>
      <c r="B76" s="267" t="s">
        <v>362</v>
      </c>
      <c r="C76" s="268" t="s">
        <v>200</v>
      </c>
      <c r="D76" s="267" t="s">
        <v>316</v>
      </c>
      <c r="E76" s="269" t="s">
        <v>363</v>
      </c>
      <c r="F76" s="270">
        <v>22.77</v>
      </c>
      <c r="G76" s="271">
        <v>66</v>
      </c>
      <c r="H76" s="264">
        <v>39500</v>
      </c>
      <c r="I76" s="265">
        <v>21960</v>
      </c>
      <c r="J76" s="261">
        <f t="shared" si="8"/>
        <v>34289</v>
      </c>
      <c r="K76" s="272">
        <f t="shared" si="7"/>
        <v>24810</v>
      </c>
      <c r="L76" s="265">
        <v>548</v>
      </c>
    </row>
    <row r="77" spans="1:12" x14ac:dyDescent="0.2">
      <c r="A77" s="267" t="s">
        <v>364</v>
      </c>
      <c r="B77" s="267" t="s">
        <v>365</v>
      </c>
      <c r="C77" s="268" t="s">
        <v>200</v>
      </c>
      <c r="D77" s="267" t="s">
        <v>316</v>
      </c>
      <c r="E77" s="269" t="s">
        <v>366</v>
      </c>
      <c r="F77" s="270">
        <v>21.24</v>
      </c>
      <c r="G77" s="271">
        <v>66</v>
      </c>
      <c r="H77" s="264">
        <v>39500</v>
      </c>
      <c r="I77" s="265">
        <v>21960</v>
      </c>
      <c r="J77" s="261">
        <f t="shared" si="8"/>
        <v>36328</v>
      </c>
      <c r="K77" s="272">
        <f t="shared" si="7"/>
        <v>26309</v>
      </c>
      <c r="L77" s="265">
        <v>548</v>
      </c>
    </row>
    <row r="78" spans="1:12" x14ac:dyDescent="0.2">
      <c r="A78" s="267" t="s">
        <v>367</v>
      </c>
      <c r="B78" s="267" t="s">
        <v>368</v>
      </c>
      <c r="C78" s="268" t="s">
        <v>200</v>
      </c>
      <c r="D78" s="267" t="s">
        <v>316</v>
      </c>
      <c r="E78" s="269" t="s">
        <v>369</v>
      </c>
      <c r="F78" s="270">
        <v>19.309999999999999</v>
      </c>
      <c r="G78" s="271">
        <v>66</v>
      </c>
      <c r="H78" s="264">
        <v>39500</v>
      </c>
      <c r="I78" s="265">
        <v>21960</v>
      </c>
      <c r="J78" s="261">
        <f t="shared" si="8"/>
        <v>39362</v>
      </c>
      <c r="K78" s="272">
        <f t="shared" si="7"/>
        <v>28540</v>
      </c>
      <c r="L78" s="265">
        <v>548</v>
      </c>
    </row>
    <row r="79" spans="1:12" x14ac:dyDescent="0.2">
      <c r="A79" s="267" t="s">
        <v>370</v>
      </c>
      <c r="B79" s="267" t="s">
        <v>371</v>
      </c>
      <c r="C79" s="268" t="s">
        <v>200</v>
      </c>
      <c r="D79" s="267" t="s">
        <v>316</v>
      </c>
      <c r="E79" s="269" t="s">
        <v>372</v>
      </c>
      <c r="F79" s="270">
        <v>17.38</v>
      </c>
      <c r="G79" s="271">
        <v>66</v>
      </c>
      <c r="H79" s="264">
        <v>39500</v>
      </c>
      <c r="I79" s="265">
        <v>21960</v>
      </c>
      <c r="J79" s="261">
        <f t="shared" si="8"/>
        <v>43069</v>
      </c>
      <c r="K79" s="272">
        <f t="shared" si="7"/>
        <v>31265</v>
      </c>
      <c r="L79" s="265">
        <v>548</v>
      </c>
    </row>
    <row r="80" spans="1:12" x14ac:dyDescent="0.2">
      <c r="A80" s="267" t="s">
        <v>373</v>
      </c>
      <c r="B80" s="267" t="s">
        <v>371</v>
      </c>
      <c r="C80" s="268" t="s">
        <v>270</v>
      </c>
      <c r="D80" s="267" t="s">
        <v>316</v>
      </c>
      <c r="E80" s="269" t="s">
        <v>374</v>
      </c>
      <c r="F80" s="270">
        <v>13.52</v>
      </c>
      <c r="G80" s="271">
        <v>66</v>
      </c>
      <c r="H80" s="264">
        <v>39500</v>
      </c>
      <c r="I80" s="265">
        <v>21960</v>
      </c>
      <c r="J80" s="261">
        <f t="shared" si="8"/>
        <v>53659</v>
      </c>
      <c r="K80" s="272">
        <f t="shared" si="7"/>
        <v>39052</v>
      </c>
      <c r="L80" s="265">
        <v>548</v>
      </c>
    </row>
    <row r="81" spans="1:12" x14ac:dyDescent="0.2">
      <c r="A81" s="267" t="s">
        <v>375</v>
      </c>
      <c r="B81" s="267" t="s">
        <v>376</v>
      </c>
      <c r="C81" s="268" t="s">
        <v>200</v>
      </c>
      <c r="D81" s="267" t="s">
        <v>316</v>
      </c>
      <c r="E81" s="269" t="s">
        <v>377</v>
      </c>
      <c r="F81" s="270">
        <v>15.5</v>
      </c>
      <c r="G81" s="271">
        <v>66</v>
      </c>
      <c r="H81" s="264">
        <v>39500</v>
      </c>
      <c r="I81" s="265">
        <v>21960</v>
      </c>
      <c r="J81" s="261">
        <f t="shared" si="8"/>
        <v>47568</v>
      </c>
      <c r="K81" s="272">
        <f t="shared" si="7"/>
        <v>34573</v>
      </c>
      <c r="L81" s="265">
        <v>548</v>
      </c>
    </row>
    <row r="82" spans="1:12" x14ac:dyDescent="0.2">
      <c r="A82" s="267" t="s">
        <v>378</v>
      </c>
      <c r="B82" s="267" t="s">
        <v>379</v>
      </c>
      <c r="C82" s="268" t="s">
        <v>200</v>
      </c>
      <c r="D82" s="267" t="s">
        <v>316</v>
      </c>
      <c r="E82" s="269" t="s">
        <v>380</v>
      </c>
      <c r="F82" s="270">
        <v>18.239999999999998</v>
      </c>
      <c r="G82" s="271">
        <v>66</v>
      </c>
      <c r="H82" s="264">
        <v>39500</v>
      </c>
      <c r="I82" s="265">
        <v>21960</v>
      </c>
      <c r="J82" s="261">
        <f t="shared" si="8"/>
        <v>41320</v>
      </c>
      <c r="K82" s="272">
        <f t="shared" si="7"/>
        <v>29980</v>
      </c>
      <c r="L82" s="265">
        <v>548</v>
      </c>
    </row>
    <row r="83" spans="1:12" x14ac:dyDescent="0.2">
      <c r="A83" s="267" t="s">
        <v>381</v>
      </c>
      <c r="B83" s="267" t="s">
        <v>382</v>
      </c>
      <c r="C83" s="268" t="s">
        <v>200</v>
      </c>
      <c r="D83" s="267" t="s">
        <v>316</v>
      </c>
      <c r="E83" s="269" t="s">
        <v>383</v>
      </c>
      <c r="F83" s="270">
        <v>19.309999999999999</v>
      </c>
      <c r="G83" s="271">
        <v>66</v>
      </c>
      <c r="H83" s="264">
        <v>39500</v>
      </c>
      <c r="I83" s="265">
        <v>21960</v>
      </c>
      <c r="J83" s="261">
        <f t="shared" si="8"/>
        <v>39362</v>
      </c>
      <c r="K83" s="272">
        <f t="shared" si="7"/>
        <v>28540</v>
      </c>
      <c r="L83" s="265">
        <v>548</v>
      </c>
    </row>
    <row r="84" spans="1:12" x14ac:dyDescent="0.2">
      <c r="A84" s="267" t="s">
        <v>384</v>
      </c>
      <c r="B84" s="267" t="s">
        <v>385</v>
      </c>
      <c r="C84" s="268" t="s">
        <v>200</v>
      </c>
      <c r="D84" s="267" t="s">
        <v>316</v>
      </c>
      <c r="E84" s="269" t="s">
        <v>386</v>
      </c>
      <c r="F84" s="270">
        <v>16.41</v>
      </c>
      <c r="G84" s="260">
        <v>66</v>
      </c>
      <c r="H84" s="264">
        <v>39500</v>
      </c>
      <c r="I84" s="265">
        <v>21960</v>
      </c>
      <c r="J84" s="261">
        <f t="shared" si="8"/>
        <v>45261</v>
      </c>
      <c r="K84" s="272">
        <f t="shared" si="7"/>
        <v>32878</v>
      </c>
      <c r="L84" s="265">
        <v>548</v>
      </c>
    </row>
    <row r="85" spans="1:12" x14ac:dyDescent="0.2">
      <c r="A85" s="267" t="s">
        <v>387</v>
      </c>
      <c r="B85" s="267" t="s">
        <v>388</v>
      </c>
      <c r="C85" s="268" t="s">
        <v>200</v>
      </c>
      <c r="D85" s="267" t="s">
        <v>316</v>
      </c>
      <c r="E85" s="269" t="s">
        <v>389</v>
      </c>
      <c r="F85" s="270">
        <v>18.59</v>
      </c>
      <c r="G85" s="260">
        <v>66</v>
      </c>
      <c r="H85" s="264">
        <v>39500</v>
      </c>
      <c r="I85" s="265">
        <v>21960</v>
      </c>
      <c r="J85" s="261">
        <f t="shared" si="8"/>
        <v>40655</v>
      </c>
      <c r="K85" s="272">
        <f t="shared" si="7"/>
        <v>29490</v>
      </c>
      <c r="L85" s="265">
        <v>548</v>
      </c>
    </row>
    <row r="86" spans="1:12" x14ac:dyDescent="0.2">
      <c r="A86" s="267" t="s">
        <v>391</v>
      </c>
      <c r="B86" s="267" t="s">
        <v>392</v>
      </c>
      <c r="C86" s="268" t="s">
        <v>200</v>
      </c>
      <c r="D86" s="267" t="s">
        <v>316</v>
      </c>
      <c r="E86" s="269" t="s">
        <v>393</v>
      </c>
      <c r="F86" s="270">
        <v>22.69</v>
      </c>
      <c r="G86" s="271">
        <v>66</v>
      </c>
      <c r="H86" s="264">
        <v>39500</v>
      </c>
      <c r="I86" s="265">
        <v>21960</v>
      </c>
      <c r="J86" s="261">
        <f t="shared" si="8"/>
        <v>34389</v>
      </c>
      <c r="K86" s="272">
        <f t="shared" si="7"/>
        <v>24883</v>
      </c>
      <c r="L86" s="265">
        <v>548</v>
      </c>
    </row>
    <row r="87" spans="1:12" x14ac:dyDescent="0.2">
      <c r="A87" s="267" t="s">
        <v>394</v>
      </c>
      <c r="B87" s="267" t="s">
        <v>395</v>
      </c>
      <c r="C87" s="268" t="s">
        <v>200</v>
      </c>
      <c r="D87" s="267" t="s">
        <v>316</v>
      </c>
      <c r="E87" s="269" t="s">
        <v>396</v>
      </c>
      <c r="F87" s="270">
        <v>17.53</v>
      </c>
      <c r="G87" s="271">
        <v>66</v>
      </c>
      <c r="H87" s="264">
        <v>39500</v>
      </c>
      <c r="I87" s="265">
        <v>21960</v>
      </c>
      <c r="J87" s="261">
        <f t="shared" si="8"/>
        <v>42752</v>
      </c>
      <c r="K87" s="272">
        <f t="shared" si="7"/>
        <v>31032</v>
      </c>
      <c r="L87" s="265">
        <v>548</v>
      </c>
    </row>
    <row r="88" spans="1:12" x14ac:dyDescent="0.2">
      <c r="A88" s="267" t="s">
        <v>397</v>
      </c>
      <c r="B88" s="267" t="s">
        <v>398</v>
      </c>
      <c r="C88" s="268" t="s">
        <v>200</v>
      </c>
      <c r="D88" s="267" t="s">
        <v>316</v>
      </c>
      <c r="E88" s="269" t="s">
        <v>399</v>
      </c>
      <c r="F88" s="270">
        <v>17.329999999999998</v>
      </c>
      <c r="G88" s="260">
        <v>66</v>
      </c>
      <c r="H88" s="264">
        <v>39500</v>
      </c>
      <c r="I88" s="265">
        <v>21960</v>
      </c>
      <c r="J88" s="261">
        <f t="shared" si="8"/>
        <v>43176</v>
      </c>
      <c r="K88" s="272">
        <f t="shared" si="7"/>
        <v>31344</v>
      </c>
      <c r="L88" s="265">
        <v>548</v>
      </c>
    </row>
    <row r="89" spans="1:12" x14ac:dyDescent="0.2">
      <c r="A89" s="267" t="s">
        <v>400</v>
      </c>
      <c r="B89" s="267" t="s">
        <v>401</v>
      </c>
      <c r="C89" s="268" t="s">
        <v>200</v>
      </c>
      <c r="D89" s="267" t="s">
        <v>316</v>
      </c>
      <c r="E89" s="269" t="s">
        <v>402</v>
      </c>
      <c r="F89" s="270">
        <v>24.14</v>
      </c>
      <c r="G89" s="271">
        <v>66</v>
      </c>
      <c r="H89" s="264">
        <v>39500</v>
      </c>
      <c r="I89" s="265">
        <v>21960</v>
      </c>
      <c r="J89" s="261">
        <f t="shared" si="8"/>
        <v>32682</v>
      </c>
      <c r="K89" s="272">
        <f t="shared" si="7"/>
        <v>23628</v>
      </c>
      <c r="L89" s="265">
        <v>548</v>
      </c>
    </row>
    <row r="90" spans="1:12" x14ac:dyDescent="0.2">
      <c r="A90" s="267" t="s">
        <v>403</v>
      </c>
      <c r="B90" s="267" t="s">
        <v>404</v>
      </c>
      <c r="C90" s="268" t="s">
        <v>200</v>
      </c>
      <c r="D90" s="267" t="s">
        <v>316</v>
      </c>
      <c r="E90" s="269" t="s">
        <v>405</v>
      </c>
      <c r="F90" s="270">
        <v>25.53</v>
      </c>
      <c r="G90" s="271">
        <v>66</v>
      </c>
      <c r="H90" s="264">
        <v>39500</v>
      </c>
      <c r="I90" s="265">
        <v>21960</v>
      </c>
      <c r="J90" s="261">
        <f t="shared" si="8"/>
        <v>31228</v>
      </c>
      <c r="K90" s="272">
        <f t="shared" si="7"/>
        <v>22559</v>
      </c>
      <c r="L90" s="265">
        <v>548</v>
      </c>
    </row>
    <row r="91" spans="1:12" x14ac:dyDescent="0.2">
      <c r="A91" s="267" t="s">
        <v>406</v>
      </c>
      <c r="B91" s="267" t="s">
        <v>407</v>
      </c>
      <c r="C91" s="268" t="s">
        <v>200</v>
      </c>
      <c r="D91" s="267" t="s">
        <v>316</v>
      </c>
      <c r="E91" s="269" t="s">
        <v>408</v>
      </c>
      <c r="F91" s="270">
        <v>27.36</v>
      </c>
      <c r="G91" s="271">
        <v>66</v>
      </c>
      <c r="H91" s="264">
        <v>39500</v>
      </c>
      <c r="I91" s="265">
        <v>21960</v>
      </c>
      <c r="J91" s="261">
        <f t="shared" si="8"/>
        <v>29540</v>
      </c>
      <c r="K91" s="272">
        <f t="shared" si="7"/>
        <v>21317</v>
      </c>
      <c r="L91" s="265">
        <v>548</v>
      </c>
    </row>
    <row r="92" spans="1:12" x14ac:dyDescent="0.2">
      <c r="A92" s="267" t="s">
        <v>409</v>
      </c>
      <c r="B92" s="267" t="s">
        <v>410</v>
      </c>
      <c r="C92" s="268" t="s">
        <v>200</v>
      </c>
      <c r="D92" s="267" t="s">
        <v>316</v>
      </c>
      <c r="E92" s="269" t="s">
        <v>411</v>
      </c>
      <c r="F92" s="270">
        <v>18.239999999999998</v>
      </c>
      <c r="G92" s="271">
        <v>66</v>
      </c>
      <c r="H92" s="264">
        <v>39500</v>
      </c>
      <c r="I92" s="265">
        <v>21960</v>
      </c>
      <c r="J92" s="261">
        <f t="shared" si="8"/>
        <v>41320</v>
      </c>
      <c r="K92" s="272">
        <f t="shared" si="7"/>
        <v>29980</v>
      </c>
      <c r="L92" s="265">
        <v>548</v>
      </c>
    </row>
    <row r="93" spans="1:12" x14ac:dyDescent="0.2">
      <c r="A93" s="267" t="s">
        <v>412</v>
      </c>
      <c r="B93" s="267" t="s">
        <v>413</v>
      </c>
      <c r="C93" s="268" t="s">
        <v>200</v>
      </c>
      <c r="D93" s="267" t="s">
        <v>316</v>
      </c>
      <c r="E93" s="269" t="s">
        <v>414</v>
      </c>
      <c r="F93" s="270">
        <v>26.07</v>
      </c>
      <c r="G93" s="271">
        <v>66</v>
      </c>
      <c r="H93" s="264">
        <v>39500</v>
      </c>
      <c r="I93" s="265">
        <v>21960</v>
      </c>
      <c r="J93" s="261">
        <f t="shared" si="8"/>
        <v>30705</v>
      </c>
      <c r="K93" s="272">
        <f t="shared" si="7"/>
        <v>22175</v>
      </c>
      <c r="L93" s="265">
        <v>548</v>
      </c>
    </row>
    <row r="94" spans="1:12" ht="13.5" thickBot="1" x14ac:dyDescent="0.25">
      <c r="A94" s="277" t="s">
        <v>415</v>
      </c>
      <c r="B94" s="277" t="s">
        <v>416</v>
      </c>
      <c r="C94" s="278" t="s">
        <v>200</v>
      </c>
      <c r="D94" s="277" t="s">
        <v>316</v>
      </c>
      <c r="E94" s="279" t="s">
        <v>417</v>
      </c>
      <c r="F94" s="273">
        <v>16.5</v>
      </c>
      <c r="G94" s="274">
        <v>66</v>
      </c>
      <c r="H94" s="280">
        <v>39500</v>
      </c>
      <c r="I94" s="281">
        <v>21960</v>
      </c>
      <c r="J94" s="275">
        <f t="shared" si="8"/>
        <v>45047</v>
      </c>
      <c r="K94" s="276">
        <f t="shared" si="7"/>
        <v>32720</v>
      </c>
      <c r="L94" s="281">
        <v>548</v>
      </c>
    </row>
    <row r="95" spans="1:12" x14ac:dyDescent="0.2">
      <c r="A95" s="254" t="s">
        <v>418</v>
      </c>
      <c r="B95" s="254" t="s">
        <v>419</v>
      </c>
      <c r="C95" s="255" t="s">
        <v>200</v>
      </c>
      <c r="D95" s="254" t="s">
        <v>420</v>
      </c>
      <c r="E95" s="256" t="s">
        <v>421</v>
      </c>
      <c r="F95" s="250">
        <v>17.87</v>
      </c>
      <c r="G95" s="251">
        <v>66</v>
      </c>
      <c r="H95" s="257">
        <v>39500</v>
      </c>
      <c r="I95" s="258">
        <v>21960</v>
      </c>
      <c r="J95" s="252">
        <f t="shared" si="8"/>
        <v>42052</v>
      </c>
      <c r="K95" s="253">
        <f t="shared" si="7"/>
        <v>30518</v>
      </c>
      <c r="L95" s="258">
        <v>548</v>
      </c>
    </row>
    <row r="96" spans="1:12" x14ac:dyDescent="0.2">
      <c r="A96" s="267" t="s">
        <v>422</v>
      </c>
      <c r="B96" s="267" t="s">
        <v>423</v>
      </c>
      <c r="C96" s="268" t="s">
        <v>200</v>
      </c>
      <c r="D96" s="267" t="s">
        <v>420</v>
      </c>
      <c r="E96" s="269" t="s">
        <v>424</v>
      </c>
      <c r="F96" s="270">
        <v>17.13</v>
      </c>
      <c r="G96" s="260">
        <v>66</v>
      </c>
      <c r="H96" s="264">
        <v>39500</v>
      </c>
      <c r="I96" s="265">
        <v>21960</v>
      </c>
      <c r="J96" s="261">
        <f t="shared" si="8"/>
        <v>43610</v>
      </c>
      <c r="K96" s="272">
        <f t="shared" si="7"/>
        <v>31663</v>
      </c>
      <c r="L96" s="265">
        <v>548</v>
      </c>
    </row>
    <row r="97" spans="1:12" x14ac:dyDescent="0.2">
      <c r="A97" s="267" t="s">
        <v>425</v>
      </c>
      <c r="B97" s="267" t="s">
        <v>426</v>
      </c>
      <c r="C97" s="268" t="s">
        <v>200</v>
      </c>
      <c r="D97" s="267" t="s">
        <v>420</v>
      </c>
      <c r="E97" s="269" t="s">
        <v>427</v>
      </c>
      <c r="F97" s="270">
        <v>15.64</v>
      </c>
      <c r="G97" s="271">
        <v>66</v>
      </c>
      <c r="H97" s="264">
        <v>39500</v>
      </c>
      <c r="I97" s="265">
        <v>21960</v>
      </c>
      <c r="J97" s="261">
        <f t="shared" si="8"/>
        <v>47196</v>
      </c>
      <c r="K97" s="272">
        <f t="shared" si="7"/>
        <v>34300</v>
      </c>
      <c r="L97" s="265">
        <v>548</v>
      </c>
    </row>
    <row r="98" spans="1:12" x14ac:dyDescent="0.2">
      <c r="A98" s="267" t="s">
        <v>428</v>
      </c>
      <c r="B98" s="267" t="s">
        <v>429</v>
      </c>
      <c r="C98" s="268" t="s">
        <v>200</v>
      </c>
      <c r="D98" s="267" t="s">
        <v>420</v>
      </c>
      <c r="E98" s="269" t="s">
        <v>430</v>
      </c>
      <c r="F98" s="270">
        <v>21.59</v>
      </c>
      <c r="G98" s="260">
        <v>66</v>
      </c>
      <c r="H98" s="264">
        <v>39500</v>
      </c>
      <c r="I98" s="265">
        <v>21960</v>
      </c>
      <c r="J98" s="261">
        <f t="shared" si="8"/>
        <v>35836</v>
      </c>
      <c r="K98" s="272">
        <f t="shared" si="7"/>
        <v>25947</v>
      </c>
      <c r="L98" s="265">
        <v>548</v>
      </c>
    </row>
    <row r="99" spans="1:12" x14ac:dyDescent="0.2">
      <c r="A99" s="267" t="s">
        <v>431</v>
      </c>
      <c r="B99" s="267" t="s">
        <v>429</v>
      </c>
      <c r="C99" s="268" t="s">
        <v>270</v>
      </c>
      <c r="D99" s="267" t="s">
        <v>420</v>
      </c>
      <c r="E99" s="269" t="s">
        <v>432</v>
      </c>
      <c r="F99" s="270">
        <v>13.69</v>
      </c>
      <c r="G99" s="271">
        <v>66</v>
      </c>
      <c r="H99" s="264">
        <v>39500</v>
      </c>
      <c r="I99" s="265">
        <v>21960</v>
      </c>
      <c r="J99" s="261">
        <f t="shared" si="8"/>
        <v>53066</v>
      </c>
      <c r="K99" s="272">
        <f t="shared" si="7"/>
        <v>38617</v>
      </c>
      <c r="L99" s="265">
        <v>548</v>
      </c>
    </row>
    <row r="100" spans="1:12" x14ac:dyDescent="0.2">
      <c r="A100" s="267" t="s">
        <v>433</v>
      </c>
      <c r="B100" s="267" t="s">
        <v>434</v>
      </c>
      <c r="C100" s="268" t="s">
        <v>200</v>
      </c>
      <c r="D100" s="267" t="s">
        <v>420</v>
      </c>
      <c r="E100" s="269" t="s">
        <v>435</v>
      </c>
      <c r="F100" s="270">
        <v>13.4</v>
      </c>
      <c r="G100" s="271">
        <v>66</v>
      </c>
      <c r="H100" s="264">
        <v>39500</v>
      </c>
      <c r="I100" s="265">
        <v>21960</v>
      </c>
      <c r="J100" s="261">
        <f t="shared" si="8"/>
        <v>54086</v>
      </c>
      <c r="K100" s="272">
        <f t="shared" si="7"/>
        <v>39366</v>
      </c>
      <c r="L100" s="265">
        <v>548</v>
      </c>
    </row>
    <row r="101" spans="1:12" x14ac:dyDescent="0.2">
      <c r="A101" s="267" t="s">
        <v>436</v>
      </c>
      <c r="B101" s="267" t="s">
        <v>437</v>
      </c>
      <c r="C101" s="268" t="s">
        <v>200</v>
      </c>
      <c r="D101" s="267" t="s">
        <v>420</v>
      </c>
      <c r="E101" s="269" t="s">
        <v>438</v>
      </c>
      <c r="F101" s="270">
        <v>17.600000000000001</v>
      </c>
      <c r="G101" s="271">
        <v>66</v>
      </c>
      <c r="H101" s="264">
        <v>39500</v>
      </c>
      <c r="I101" s="265">
        <v>21960</v>
      </c>
      <c r="J101" s="261">
        <f t="shared" si="8"/>
        <v>42605</v>
      </c>
      <c r="K101" s="272">
        <f t="shared" si="7"/>
        <v>30925</v>
      </c>
      <c r="L101" s="265">
        <v>548</v>
      </c>
    </row>
    <row r="102" spans="1:12" x14ac:dyDescent="0.2">
      <c r="A102" s="267" t="s">
        <v>439</v>
      </c>
      <c r="B102" s="267" t="s">
        <v>440</v>
      </c>
      <c r="C102" s="268" t="s">
        <v>200</v>
      </c>
      <c r="D102" s="267" t="s">
        <v>420</v>
      </c>
      <c r="E102" s="269" t="s">
        <v>441</v>
      </c>
      <c r="F102" s="270">
        <v>16.38</v>
      </c>
      <c r="G102" s="271">
        <v>66</v>
      </c>
      <c r="H102" s="264">
        <v>39500</v>
      </c>
      <c r="I102" s="265">
        <v>21960</v>
      </c>
      <c r="J102" s="261">
        <f t="shared" si="8"/>
        <v>45333</v>
      </c>
      <c r="K102" s="272">
        <f t="shared" si="7"/>
        <v>32930</v>
      </c>
      <c r="L102" s="265">
        <v>548</v>
      </c>
    </row>
    <row r="103" spans="1:12" x14ac:dyDescent="0.2">
      <c r="A103" s="267" t="s">
        <v>442</v>
      </c>
      <c r="B103" s="267" t="s">
        <v>440</v>
      </c>
      <c r="C103" s="268" t="s">
        <v>270</v>
      </c>
      <c r="D103" s="267" t="s">
        <v>420</v>
      </c>
      <c r="E103" s="269" t="s">
        <v>443</v>
      </c>
      <c r="F103" s="270">
        <v>14.89</v>
      </c>
      <c r="G103" s="260">
        <v>66</v>
      </c>
      <c r="H103" s="264">
        <v>39500</v>
      </c>
      <c r="I103" s="265">
        <v>21960</v>
      </c>
      <c r="J103" s="261">
        <f t="shared" si="8"/>
        <v>49272</v>
      </c>
      <c r="K103" s="272">
        <f t="shared" si="7"/>
        <v>35826</v>
      </c>
      <c r="L103" s="265">
        <v>548</v>
      </c>
    </row>
    <row r="104" spans="1:12" x14ac:dyDescent="0.2">
      <c r="A104" s="267" t="s">
        <v>444</v>
      </c>
      <c r="B104" s="267" t="s">
        <v>445</v>
      </c>
      <c r="C104" s="268" t="s">
        <v>200</v>
      </c>
      <c r="D104" s="267" t="s">
        <v>420</v>
      </c>
      <c r="E104" s="269" t="s">
        <v>446</v>
      </c>
      <c r="F104" s="270">
        <v>14.89</v>
      </c>
      <c r="G104" s="260">
        <v>66</v>
      </c>
      <c r="H104" s="264">
        <v>39500</v>
      </c>
      <c r="I104" s="265">
        <v>21960</v>
      </c>
      <c r="J104" s="261">
        <f t="shared" si="8"/>
        <v>49272</v>
      </c>
      <c r="K104" s="272">
        <f t="shared" si="7"/>
        <v>35826</v>
      </c>
      <c r="L104" s="265">
        <v>548</v>
      </c>
    </row>
    <row r="105" spans="1:12" x14ac:dyDescent="0.2">
      <c r="A105" s="295" t="s">
        <v>447</v>
      </c>
      <c r="B105" s="295" t="s">
        <v>445</v>
      </c>
      <c r="C105" s="296" t="s">
        <v>270</v>
      </c>
      <c r="D105" s="267" t="s">
        <v>420</v>
      </c>
      <c r="E105" s="297" t="s">
        <v>448</v>
      </c>
      <c r="F105" s="298">
        <v>11.91</v>
      </c>
      <c r="G105" s="260">
        <v>66</v>
      </c>
      <c r="H105" s="264">
        <v>39500</v>
      </c>
      <c r="I105" s="265">
        <v>21960</v>
      </c>
      <c r="J105" s="261">
        <f t="shared" si="8"/>
        <v>60104</v>
      </c>
      <c r="K105" s="300">
        <f t="shared" si="7"/>
        <v>43791</v>
      </c>
      <c r="L105" s="265">
        <v>548</v>
      </c>
    </row>
    <row r="106" spans="1:12" ht="13.5" thickBot="1" x14ac:dyDescent="0.25">
      <c r="A106" s="277" t="s">
        <v>449</v>
      </c>
      <c r="B106" s="277" t="s">
        <v>445</v>
      </c>
      <c r="C106" s="278" t="s">
        <v>223</v>
      </c>
      <c r="D106" s="277" t="s">
        <v>420</v>
      </c>
      <c r="E106" s="279" t="s">
        <v>450</v>
      </c>
      <c r="F106" s="273">
        <v>11.91</v>
      </c>
      <c r="G106" s="274">
        <v>66</v>
      </c>
      <c r="H106" s="280">
        <v>39500</v>
      </c>
      <c r="I106" s="281">
        <v>21960</v>
      </c>
      <c r="J106" s="275">
        <f t="shared" si="8"/>
        <v>60104</v>
      </c>
      <c r="K106" s="276">
        <f t="shared" si="7"/>
        <v>43791</v>
      </c>
      <c r="L106" s="281">
        <v>548</v>
      </c>
    </row>
    <row r="107" spans="1:12" x14ac:dyDescent="0.2">
      <c r="A107" s="247" t="s">
        <v>451</v>
      </c>
      <c r="B107" s="247" t="s">
        <v>452</v>
      </c>
      <c r="C107" s="248" t="s">
        <v>244</v>
      </c>
      <c r="D107" s="247" t="s">
        <v>453</v>
      </c>
      <c r="E107" s="249" t="s">
        <v>454</v>
      </c>
      <c r="F107" s="259">
        <v>9.16</v>
      </c>
      <c r="G107" s="260">
        <v>66</v>
      </c>
      <c r="H107" s="669">
        <v>39500</v>
      </c>
      <c r="I107" s="266">
        <v>21960</v>
      </c>
      <c r="J107" s="670">
        <f>ROUND(12*1.36*(1/F107*H107+1/G107*I107)+L107,0)</f>
        <v>76381</v>
      </c>
      <c r="K107" s="262">
        <f t="shared" si="7"/>
        <v>55739</v>
      </c>
      <c r="L107" s="266">
        <v>575</v>
      </c>
    </row>
    <row r="108" spans="1:12" x14ac:dyDescent="0.2">
      <c r="A108" s="267" t="s">
        <v>455</v>
      </c>
      <c r="B108" s="267" t="s">
        <v>426</v>
      </c>
      <c r="C108" s="268" t="s">
        <v>456</v>
      </c>
      <c r="D108" s="247" t="s">
        <v>453</v>
      </c>
      <c r="E108" s="269" t="s">
        <v>457</v>
      </c>
      <c r="F108" s="270">
        <v>9.16</v>
      </c>
      <c r="G108" s="271">
        <v>66</v>
      </c>
      <c r="H108" s="264">
        <v>39500</v>
      </c>
      <c r="I108" s="265">
        <v>21960</v>
      </c>
      <c r="J108" s="261">
        <f t="shared" ref="J108:J112" si="9">ROUND(12*1.36*(1/F108*H108+1/G108*I108)+L108,0)</f>
        <v>76381</v>
      </c>
      <c r="K108" s="272">
        <f t="shared" si="7"/>
        <v>55739</v>
      </c>
      <c r="L108" s="266">
        <v>575</v>
      </c>
    </row>
    <row r="109" spans="1:12" x14ac:dyDescent="0.2">
      <c r="A109" s="267" t="s">
        <v>458</v>
      </c>
      <c r="B109" s="267" t="s">
        <v>459</v>
      </c>
      <c r="C109" s="268" t="s">
        <v>244</v>
      </c>
      <c r="D109" s="247" t="s">
        <v>453</v>
      </c>
      <c r="E109" s="269" t="s">
        <v>460</v>
      </c>
      <c r="F109" s="270">
        <v>8.74</v>
      </c>
      <c r="G109" s="271">
        <v>66</v>
      </c>
      <c r="H109" s="264">
        <v>39500</v>
      </c>
      <c r="I109" s="265">
        <v>21960</v>
      </c>
      <c r="J109" s="261">
        <f t="shared" si="9"/>
        <v>79763</v>
      </c>
      <c r="K109" s="272">
        <f t="shared" si="7"/>
        <v>58226</v>
      </c>
      <c r="L109" s="265">
        <v>575</v>
      </c>
    </row>
    <row r="110" spans="1:12" x14ac:dyDescent="0.2">
      <c r="A110" s="267" t="s">
        <v>461</v>
      </c>
      <c r="B110" s="267" t="s">
        <v>462</v>
      </c>
      <c r="C110" s="268" t="s">
        <v>244</v>
      </c>
      <c r="D110" s="247" t="s">
        <v>453</v>
      </c>
      <c r="E110" s="269" t="s">
        <v>463</v>
      </c>
      <c r="F110" s="270">
        <v>9.16</v>
      </c>
      <c r="G110" s="271">
        <v>66</v>
      </c>
      <c r="H110" s="264">
        <v>39500</v>
      </c>
      <c r="I110" s="265">
        <v>21960</v>
      </c>
      <c r="J110" s="261">
        <f t="shared" si="9"/>
        <v>76381</v>
      </c>
      <c r="K110" s="272">
        <f t="shared" si="7"/>
        <v>55739</v>
      </c>
      <c r="L110" s="265">
        <v>575</v>
      </c>
    </row>
    <row r="111" spans="1:12" x14ac:dyDescent="0.2">
      <c r="A111" s="267" t="s">
        <v>464</v>
      </c>
      <c r="B111" s="267" t="s">
        <v>465</v>
      </c>
      <c r="C111" s="268" t="s">
        <v>244</v>
      </c>
      <c r="D111" s="247" t="s">
        <v>453</v>
      </c>
      <c r="E111" s="269" t="s">
        <v>466</v>
      </c>
      <c r="F111" s="270">
        <v>11.24</v>
      </c>
      <c r="G111" s="260">
        <v>66</v>
      </c>
      <c r="H111" s="264">
        <v>39500</v>
      </c>
      <c r="I111" s="265">
        <v>21960</v>
      </c>
      <c r="J111" s="261">
        <f t="shared" si="9"/>
        <v>63357</v>
      </c>
      <c r="K111" s="272">
        <f t="shared" ref="K111:K147" si="10">ROUND(12*(1/F111*H111+1/G111*I111),0)</f>
        <v>46164</v>
      </c>
      <c r="L111" s="266">
        <v>575</v>
      </c>
    </row>
    <row r="112" spans="1:12" ht="13.5" thickBot="1" x14ac:dyDescent="0.25">
      <c r="A112" s="277" t="s">
        <v>467</v>
      </c>
      <c r="B112" s="277" t="s">
        <v>434</v>
      </c>
      <c r="C112" s="278" t="s">
        <v>244</v>
      </c>
      <c r="D112" s="277" t="s">
        <v>453</v>
      </c>
      <c r="E112" s="279" t="s">
        <v>468</v>
      </c>
      <c r="F112" s="273">
        <v>10.82</v>
      </c>
      <c r="G112" s="274">
        <v>66</v>
      </c>
      <c r="H112" s="280">
        <v>39500</v>
      </c>
      <c r="I112" s="281">
        <v>21960</v>
      </c>
      <c r="J112" s="275">
        <f t="shared" si="9"/>
        <v>65584</v>
      </c>
      <c r="K112" s="276">
        <f t="shared" si="10"/>
        <v>47800</v>
      </c>
      <c r="L112" s="281">
        <v>575</v>
      </c>
    </row>
    <row r="113" spans="1:12" x14ac:dyDescent="0.2">
      <c r="A113" s="247" t="s">
        <v>469</v>
      </c>
      <c r="B113" s="247" t="s">
        <v>470</v>
      </c>
      <c r="C113" s="248" t="s">
        <v>200</v>
      </c>
      <c r="D113" s="247" t="s">
        <v>471</v>
      </c>
      <c r="E113" s="249" t="s">
        <v>472</v>
      </c>
      <c r="F113" s="259">
        <v>7.25</v>
      </c>
      <c r="G113" s="260">
        <v>42</v>
      </c>
      <c r="H113" s="257">
        <v>39500</v>
      </c>
      <c r="I113" s="258">
        <v>21960</v>
      </c>
      <c r="J113" s="252">
        <f>ROUND(12*1.36*(1/F113*H113+1/G113*I113)+L113,0)</f>
        <v>98205</v>
      </c>
      <c r="K113" s="262">
        <f t="shared" si="10"/>
        <v>71654</v>
      </c>
      <c r="L113" s="266">
        <v>756</v>
      </c>
    </row>
    <row r="114" spans="1:12" x14ac:dyDescent="0.2">
      <c r="A114" s="247" t="s">
        <v>473</v>
      </c>
      <c r="B114" s="247" t="s">
        <v>474</v>
      </c>
      <c r="C114" s="248" t="s">
        <v>200</v>
      </c>
      <c r="D114" s="247" t="s">
        <v>471</v>
      </c>
      <c r="E114" s="249" t="s">
        <v>475</v>
      </c>
      <c r="F114" s="259">
        <v>10.84</v>
      </c>
      <c r="G114" s="260">
        <v>42</v>
      </c>
      <c r="H114" s="264">
        <v>39500</v>
      </c>
      <c r="I114" s="265">
        <v>21960</v>
      </c>
      <c r="J114" s="261">
        <f t="shared" ref="J114:J147" si="11">ROUND(12*1.36*(1/F114*H114+1/G114*I114)+L114,0)</f>
        <v>68758</v>
      </c>
      <c r="K114" s="272">
        <f t="shared" si="10"/>
        <v>50001</v>
      </c>
      <c r="L114" s="265">
        <v>756</v>
      </c>
    </row>
    <row r="115" spans="1:12" x14ac:dyDescent="0.2">
      <c r="A115" s="267" t="s">
        <v>476</v>
      </c>
      <c r="B115" s="267" t="s">
        <v>477</v>
      </c>
      <c r="C115" s="268" t="s">
        <v>200</v>
      </c>
      <c r="D115" s="267" t="s">
        <v>471</v>
      </c>
      <c r="E115" s="269" t="s">
        <v>478</v>
      </c>
      <c r="F115" s="270">
        <v>9.2899999999999991</v>
      </c>
      <c r="G115" s="271">
        <v>42</v>
      </c>
      <c r="H115" s="264">
        <v>39500</v>
      </c>
      <c r="I115" s="265">
        <v>21960</v>
      </c>
      <c r="J115" s="261">
        <f t="shared" si="11"/>
        <v>78680</v>
      </c>
      <c r="K115" s="272">
        <f t="shared" si="10"/>
        <v>57297</v>
      </c>
      <c r="L115" s="266">
        <v>756</v>
      </c>
    </row>
    <row r="116" spans="1:12" x14ac:dyDescent="0.2">
      <c r="A116" s="267" t="s">
        <v>479</v>
      </c>
      <c r="B116" s="267" t="s">
        <v>480</v>
      </c>
      <c r="C116" s="268" t="s">
        <v>200</v>
      </c>
      <c r="D116" s="267" t="s">
        <v>471</v>
      </c>
      <c r="E116" s="269" t="s">
        <v>481</v>
      </c>
      <c r="F116" s="270">
        <v>9.01</v>
      </c>
      <c r="G116" s="271">
        <v>42</v>
      </c>
      <c r="H116" s="264">
        <v>39500</v>
      </c>
      <c r="I116" s="265">
        <v>21960</v>
      </c>
      <c r="J116" s="261">
        <f t="shared" si="11"/>
        <v>80836</v>
      </c>
      <c r="K116" s="272">
        <f t="shared" si="10"/>
        <v>58882</v>
      </c>
      <c r="L116" s="265">
        <v>756</v>
      </c>
    </row>
    <row r="117" spans="1:12" x14ac:dyDescent="0.2">
      <c r="A117" s="267" t="s">
        <v>482</v>
      </c>
      <c r="B117" s="267" t="s">
        <v>483</v>
      </c>
      <c r="C117" s="268" t="s">
        <v>200</v>
      </c>
      <c r="D117" s="267" t="s">
        <v>471</v>
      </c>
      <c r="E117" s="269" t="s">
        <v>484</v>
      </c>
      <c r="F117" s="270">
        <v>8.91</v>
      </c>
      <c r="G117" s="271">
        <v>42</v>
      </c>
      <c r="H117" s="264">
        <v>39500</v>
      </c>
      <c r="I117" s="265">
        <v>21960</v>
      </c>
      <c r="J117" s="261">
        <f t="shared" si="11"/>
        <v>81639</v>
      </c>
      <c r="K117" s="272">
        <f t="shared" si="10"/>
        <v>59473</v>
      </c>
      <c r="L117" s="265">
        <v>756</v>
      </c>
    </row>
    <row r="118" spans="1:12" x14ac:dyDescent="0.2">
      <c r="A118" s="267" t="s">
        <v>485</v>
      </c>
      <c r="B118" s="267" t="s">
        <v>486</v>
      </c>
      <c r="C118" s="268" t="s">
        <v>200</v>
      </c>
      <c r="D118" s="267" t="s">
        <v>471</v>
      </c>
      <c r="E118" s="269" t="s">
        <v>487</v>
      </c>
      <c r="F118" s="270">
        <v>7.74</v>
      </c>
      <c r="G118" s="271">
        <v>42</v>
      </c>
      <c r="H118" s="264">
        <v>39500</v>
      </c>
      <c r="I118" s="265">
        <v>21960</v>
      </c>
      <c r="J118" s="261">
        <f t="shared" si="11"/>
        <v>92576</v>
      </c>
      <c r="K118" s="272">
        <f t="shared" si="10"/>
        <v>67515</v>
      </c>
      <c r="L118" s="266">
        <v>756</v>
      </c>
    </row>
    <row r="119" spans="1:12" x14ac:dyDescent="0.2">
      <c r="A119" s="267" t="s">
        <v>488</v>
      </c>
      <c r="B119" s="267" t="s">
        <v>489</v>
      </c>
      <c r="C119" s="268" t="s">
        <v>200</v>
      </c>
      <c r="D119" s="267" t="s">
        <v>471</v>
      </c>
      <c r="E119" s="269" t="s">
        <v>490</v>
      </c>
      <c r="F119" s="270">
        <v>8.52</v>
      </c>
      <c r="G119" s="271">
        <v>42</v>
      </c>
      <c r="H119" s="264">
        <v>39500</v>
      </c>
      <c r="I119" s="265">
        <v>21960</v>
      </c>
      <c r="J119" s="261">
        <f t="shared" si="11"/>
        <v>84951</v>
      </c>
      <c r="K119" s="272">
        <f t="shared" si="10"/>
        <v>61908</v>
      </c>
      <c r="L119" s="265">
        <v>756</v>
      </c>
    </row>
    <row r="120" spans="1:12" x14ac:dyDescent="0.2">
      <c r="A120" s="267" t="s">
        <v>491</v>
      </c>
      <c r="B120" s="267" t="s">
        <v>492</v>
      </c>
      <c r="C120" s="268" t="s">
        <v>200</v>
      </c>
      <c r="D120" s="267" t="s">
        <v>471</v>
      </c>
      <c r="E120" s="269" t="s">
        <v>493</v>
      </c>
      <c r="F120" s="270">
        <v>10.07</v>
      </c>
      <c r="G120" s="271">
        <v>42</v>
      </c>
      <c r="H120" s="264">
        <v>39500</v>
      </c>
      <c r="I120" s="265">
        <v>21960</v>
      </c>
      <c r="J120" s="261">
        <f t="shared" si="11"/>
        <v>73305</v>
      </c>
      <c r="K120" s="272">
        <f t="shared" si="10"/>
        <v>53345</v>
      </c>
      <c r="L120" s="265">
        <v>756</v>
      </c>
    </row>
    <row r="121" spans="1:12" x14ac:dyDescent="0.2">
      <c r="A121" s="267" t="s">
        <v>494</v>
      </c>
      <c r="B121" s="267" t="s">
        <v>495</v>
      </c>
      <c r="C121" s="268" t="s">
        <v>200</v>
      </c>
      <c r="D121" s="267" t="s">
        <v>471</v>
      </c>
      <c r="E121" s="269" t="s">
        <v>496</v>
      </c>
      <c r="F121" s="270">
        <v>9.68</v>
      </c>
      <c r="G121" s="271">
        <v>42</v>
      </c>
      <c r="H121" s="264">
        <v>39500</v>
      </c>
      <c r="I121" s="265">
        <v>21960</v>
      </c>
      <c r="J121" s="261">
        <f t="shared" si="11"/>
        <v>75884</v>
      </c>
      <c r="K121" s="272">
        <f t="shared" si="10"/>
        <v>55241</v>
      </c>
      <c r="L121" s="265">
        <v>756</v>
      </c>
    </row>
    <row r="122" spans="1:12" x14ac:dyDescent="0.2">
      <c r="A122" s="267" t="s">
        <v>497</v>
      </c>
      <c r="B122" s="267" t="s">
        <v>498</v>
      </c>
      <c r="C122" s="268" t="s">
        <v>200</v>
      </c>
      <c r="D122" s="267" t="s">
        <v>471</v>
      </c>
      <c r="E122" s="269" t="s">
        <v>499</v>
      </c>
      <c r="F122" s="270">
        <v>11.16</v>
      </c>
      <c r="G122" s="271">
        <v>42</v>
      </c>
      <c r="H122" s="264">
        <v>39500</v>
      </c>
      <c r="I122" s="265">
        <v>21960</v>
      </c>
      <c r="J122" s="261">
        <f t="shared" si="11"/>
        <v>67052</v>
      </c>
      <c r="K122" s="272">
        <f t="shared" si="10"/>
        <v>48747</v>
      </c>
      <c r="L122" s="266">
        <v>756</v>
      </c>
    </row>
    <row r="123" spans="1:12" x14ac:dyDescent="0.2">
      <c r="A123" s="267" t="s">
        <v>500</v>
      </c>
      <c r="B123" s="267" t="s">
        <v>501</v>
      </c>
      <c r="C123" s="268" t="s">
        <v>200</v>
      </c>
      <c r="D123" s="267" t="s">
        <v>471</v>
      </c>
      <c r="E123" s="269" t="s">
        <v>502</v>
      </c>
      <c r="F123" s="270">
        <v>13.31</v>
      </c>
      <c r="G123" s="271">
        <v>42</v>
      </c>
      <c r="H123" s="264">
        <v>39500</v>
      </c>
      <c r="I123" s="265">
        <v>21960</v>
      </c>
      <c r="J123" s="261">
        <f t="shared" si="11"/>
        <v>57722</v>
      </c>
      <c r="K123" s="272">
        <f t="shared" si="10"/>
        <v>41887</v>
      </c>
      <c r="L123" s="265">
        <v>756</v>
      </c>
    </row>
    <row r="124" spans="1:12" x14ac:dyDescent="0.2">
      <c r="A124" s="267" t="s">
        <v>503</v>
      </c>
      <c r="B124" s="267" t="s">
        <v>504</v>
      </c>
      <c r="C124" s="268" t="s">
        <v>200</v>
      </c>
      <c r="D124" s="267" t="s">
        <v>471</v>
      </c>
      <c r="E124" s="269" t="s">
        <v>505</v>
      </c>
      <c r="F124" s="270">
        <v>6.52</v>
      </c>
      <c r="G124" s="271">
        <v>42</v>
      </c>
      <c r="H124" s="264">
        <v>39500</v>
      </c>
      <c r="I124" s="265">
        <v>21960</v>
      </c>
      <c r="J124" s="261">
        <f t="shared" si="11"/>
        <v>108160</v>
      </c>
      <c r="K124" s="272">
        <f t="shared" si="10"/>
        <v>78974</v>
      </c>
      <c r="L124" s="266">
        <v>756</v>
      </c>
    </row>
    <row r="125" spans="1:12" x14ac:dyDescent="0.2">
      <c r="A125" s="267" t="s">
        <v>506</v>
      </c>
      <c r="B125" s="267" t="s">
        <v>507</v>
      </c>
      <c r="C125" s="268" t="s">
        <v>200</v>
      </c>
      <c r="D125" s="267" t="s">
        <v>471</v>
      </c>
      <c r="E125" s="269" t="s">
        <v>508</v>
      </c>
      <c r="F125" s="270">
        <v>8.4600000000000009</v>
      </c>
      <c r="G125" s="271">
        <v>42</v>
      </c>
      <c r="H125" s="264">
        <v>39500</v>
      </c>
      <c r="I125" s="265">
        <v>21960</v>
      </c>
      <c r="J125" s="261">
        <f t="shared" si="11"/>
        <v>85488</v>
      </c>
      <c r="K125" s="272">
        <f t="shared" si="10"/>
        <v>62303</v>
      </c>
      <c r="L125" s="265">
        <v>756</v>
      </c>
    </row>
    <row r="126" spans="1:12" x14ac:dyDescent="0.2">
      <c r="A126" s="267" t="s">
        <v>509</v>
      </c>
      <c r="B126" s="267" t="s">
        <v>510</v>
      </c>
      <c r="C126" s="268" t="s">
        <v>200</v>
      </c>
      <c r="D126" s="267" t="s">
        <v>471</v>
      </c>
      <c r="E126" s="269" t="s">
        <v>511</v>
      </c>
      <c r="F126" s="270">
        <v>9.8699999999999992</v>
      </c>
      <c r="G126" s="271">
        <v>42</v>
      </c>
      <c r="H126" s="264">
        <v>39500</v>
      </c>
      <c r="I126" s="265">
        <v>21960</v>
      </c>
      <c r="J126" s="261">
        <f t="shared" si="11"/>
        <v>74602</v>
      </c>
      <c r="K126" s="272">
        <f t="shared" si="10"/>
        <v>54299</v>
      </c>
      <c r="L126" s="265">
        <v>756</v>
      </c>
    </row>
    <row r="127" spans="1:12" x14ac:dyDescent="0.2">
      <c r="A127" s="267" t="s">
        <v>512</v>
      </c>
      <c r="B127" s="267" t="s">
        <v>513</v>
      </c>
      <c r="C127" s="268" t="s">
        <v>200</v>
      </c>
      <c r="D127" s="267" t="s">
        <v>471</v>
      </c>
      <c r="E127" s="269" t="s">
        <v>514</v>
      </c>
      <c r="F127" s="270">
        <v>8.7799999999999994</v>
      </c>
      <c r="G127" s="271">
        <v>42</v>
      </c>
      <c r="H127" s="264">
        <v>39500</v>
      </c>
      <c r="I127" s="265">
        <v>21960</v>
      </c>
      <c r="J127" s="261">
        <f t="shared" si="11"/>
        <v>82710</v>
      </c>
      <c r="K127" s="272">
        <f t="shared" si="10"/>
        <v>60261</v>
      </c>
      <c r="L127" s="265">
        <v>756</v>
      </c>
    </row>
    <row r="128" spans="1:12" x14ac:dyDescent="0.2">
      <c r="A128" s="267" t="s">
        <v>515</v>
      </c>
      <c r="B128" s="267" t="s">
        <v>516</v>
      </c>
      <c r="C128" s="268" t="s">
        <v>200</v>
      </c>
      <c r="D128" s="267" t="s">
        <v>471</v>
      </c>
      <c r="E128" s="269" t="s">
        <v>517</v>
      </c>
      <c r="F128" s="270">
        <v>9.09</v>
      </c>
      <c r="G128" s="271">
        <v>42</v>
      </c>
      <c r="H128" s="264">
        <v>39500</v>
      </c>
      <c r="I128" s="265">
        <v>21960</v>
      </c>
      <c r="J128" s="261">
        <f t="shared" si="11"/>
        <v>80207</v>
      </c>
      <c r="K128" s="272">
        <f t="shared" si="10"/>
        <v>58420</v>
      </c>
      <c r="L128" s="266">
        <v>756</v>
      </c>
    </row>
    <row r="129" spans="1:12" x14ac:dyDescent="0.2">
      <c r="A129" s="267" t="s">
        <v>518</v>
      </c>
      <c r="B129" s="267" t="s">
        <v>519</v>
      </c>
      <c r="C129" s="268" t="s">
        <v>227</v>
      </c>
      <c r="D129" s="267" t="s">
        <v>471</v>
      </c>
      <c r="E129" s="269" t="s">
        <v>520</v>
      </c>
      <c r="F129" s="270">
        <v>8.85</v>
      </c>
      <c r="G129" s="271">
        <v>42</v>
      </c>
      <c r="H129" s="264">
        <v>39500</v>
      </c>
      <c r="I129" s="265">
        <v>21960</v>
      </c>
      <c r="J129" s="261">
        <f t="shared" si="11"/>
        <v>82130</v>
      </c>
      <c r="K129" s="272">
        <f t="shared" si="10"/>
        <v>59834</v>
      </c>
      <c r="L129" s="265">
        <v>756</v>
      </c>
    </row>
    <row r="130" spans="1:12" x14ac:dyDescent="0.2">
      <c r="A130" s="267" t="s">
        <v>521</v>
      </c>
      <c r="B130" s="267" t="s">
        <v>522</v>
      </c>
      <c r="C130" s="268" t="s">
        <v>200</v>
      </c>
      <c r="D130" s="267" t="s">
        <v>471</v>
      </c>
      <c r="E130" s="269" t="s">
        <v>523</v>
      </c>
      <c r="F130" s="270">
        <v>10.66</v>
      </c>
      <c r="G130" s="271">
        <v>42</v>
      </c>
      <c r="H130" s="264">
        <v>39500</v>
      </c>
      <c r="I130" s="265">
        <v>21960</v>
      </c>
      <c r="J130" s="261">
        <f t="shared" si="11"/>
        <v>69762</v>
      </c>
      <c r="K130" s="272">
        <f t="shared" si="10"/>
        <v>50740</v>
      </c>
      <c r="L130" s="265">
        <v>756</v>
      </c>
    </row>
    <row r="131" spans="1:12" x14ac:dyDescent="0.2">
      <c r="A131" s="267" t="s">
        <v>524</v>
      </c>
      <c r="B131" s="267" t="s">
        <v>522</v>
      </c>
      <c r="C131" s="268" t="s">
        <v>270</v>
      </c>
      <c r="D131" s="267" t="s">
        <v>471</v>
      </c>
      <c r="E131" s="269" t="s">
        <v>525</v>
      </c>
      <c r="F131" s="270">
        <v>11.85</v>
      </c>
      <c r="G131" s="271">
        <v>42</v>
      </c>
      <c r="H131" s="264">
        <v>39500</v>
      </c>
      <c r="I131" s="265">
        <v>21960</v>
      </c>
      <c r="J131" s="261">
        <f t="shared" si="11"/>
        <v>63689</v>
      </c>
      <c r="K131" s="272">
        <f t="shared" si="10"/>
        <v>46274</v>
      </c>
      <c r="L131" s="266">
        <v>756</v>
      </c>
    </row>
    <row r="132" spans="1:12" x14ac:dyDescent="0.2">
      <c r="A132" s="267" t="s">
        <v>526</v>
      </c>
      <c r="B132" s="267" t="s">
        <v>527</v>
      </c>
      <c r="C132" s="268" t="s">
        <v>200</v>
      </c>
      <c r="D132" s="267" t="s">
        <v>471</v>
      </c>
      <c r="E132" s="269" t="s">
        <v>528</v>
      </c>
      <c r="F132" s="270">
        <v>11.16</v>
      </c>
      <c r="G132" s="271">
        <v>42</v>
      </c>
      <c r="H132" s="264">
        <v>39500</v>
      </c>
      <c r="I132" s="265">
        <v>21960</v>
      </c>
      <c r="J132" s="261">
        <f t="shared" si="11"/>
        <v>67052</v>
      </c>
      <c r="K132" s="272">
        <f t="shared" si="10"/>
        <v>48747</v>
      </c>
      <c r="L132" s="265">
        <v>756</v>
      </c>
    </row>
    <row r="133" spans="1:12" x14ac:dyDescent="0.2">
      <c r="A133" s="267" t="s">
        <v>529</v>
      </c>
      <c r="B133" s="267" t="s">
        <v>527</v>
      </c>
      <c r="C133" s="268" t="s">
        <v>270</v>
      </c>
      <c r="D133" s="267" t="s">
        <v>471</v>
      </c>
      <c r="E133" s="269" t="s">
        <v>530</v>
      </c>
      <c r="F133" s="270">
        <v>10.85</v>
      </c>
      <c r="G133" s="271">
        <v>42</v>
      </c>
      <c r="H133" s="264">
        <v>39500</v>
      </c>
      <c r="I133" s="265">
        <v>21960</v>
      </c>
      <c r="J133" s="261">
        <f t="shared" si="11"/>
        <v>68703</v>
      </c>
      <c r="K133" s="272">
        <f t="shared" si="10"/>
        <v>49961</v>
      </c>
      <c r="L133" s="266">
        <v>756</v>
      </c>
    </row>
    <row r="134" spans="1:12" x14ac:dyDescent="0.2">
      <c r="A134" s="267" t="s">
        <v>531</v>
      </c>
      <c r="B134" s="267" t="s">
        <v>532</v>
      </c>
      <c r="C134" s="268" t="s">
        <v>200</v>
      </c>
      <c r="D134" s="267" t="s">
        <v>471</v>
      </c>
      <c r="E134" s="269" t="s">
        <v>533</v>
      </c>
      <c r="F134" s="270">
        <v>11.87</v>
      </c>
      <c r="G134" s="271">
        <v>42</v>
      </c>
      <c r="H134" s="264">
        <v>39500</v>
      </c>
      <c r="I134" s="265">
        <v>21960</v>
      </c>
      <c r="J134" s="261">
        <f t="shared" si="11"/>
        <v>63597</v>
      </c>
      <c r="K134" s="272">
        <f t="shared" si="10"/>
        <v>46207</v>
      </c>
      <c r="L134" s="265">
        <v>756</v>
      </c>
    </row>
    <row r="135" spans="1:12" x14ac:dyDescent="0.2">
      <c r="A135" s="267" t="s">
        <v>534</v>
      </c>
      <c r="B135" s="267" t="s">
        <v>535</v>
      </c>
      <c r="C135" s="268" t="s">
        <v>200</v>
      </c>
      <c r="D135" s="267" t="s">
        <v>471</v>
      </c>
      <c r="E135" s="269" t="s">
        <v>536</v>
      </c>
      <c r="F135" s="270">
        <v>12.02</v>
      </c>
      <c r="G135" s="271">
        <v>42</v>
      </c>
      <c r="H135" s="264">
        <v>39500</v>
      </c>
      <c r="I135" s="265">
        <v>21960</v>
      </c>
      <c r="J135" s="261">
        <f t="shared" si="11"/>
        <v>62920</v>
      </c>
      <c r="K135" s="272">
        <f t="shared" si="10"/>
        <v>45709</v>
      </c>
      <c r="L135" s="266">
        <v>756</v>
      </c>
    </row>
    <row r="136" spans="1:12" x14ac:dyDescent="0.2">
      <c r="A136" s="267" t="s">
        <v>537</v>
      </c>
      <c r="B136" s="267" t="s">
        <v>538</v>
      </c>
      <c r="C136" s="268" t="s">
        <v>200</v>
      </c>
      <c r="D136" s="267" t="s">
        <v>471</v>
      </c>
      <c r="E136" s="269" t="s">
        <v>539</v>
      </c>
      <c r="F136" s="270">
        <v>12.45</v>
      </c>
      <c r="G136" s="271">
        <v>42</v>
      </c>
      <c r="H136" s="264">
        <v>39500</v>
      </c>
      <c r="I136" s="265">
        <v>21960</v>
      </c>
      <c r="J136" s="261">
        <f t="shared" si="11"/>
        <v>61067</v>
      </c>
      <c r="K136" s="272">
        <f t="shared" si="10"/>
        <v>44347</v>
      </c>
      <c r="L136" s="266">
        <v>756</v>
      </c>
    </row>
    <row r="137" spans="1:12" x14ac:dyDescent="0.2">
      <c r="A137" s="267" t="s">
        <v>540</v>
      </c>
      <c r="B137" s="267" t="s">
        <v>541</v>
      </c>
      <c r="C137" s="268" t="s">
        <v>200</v>
      </c>
      <c r="D137" s="267" t="s">
        <v>471</v>
      </c>
      <c r="E137" s="269" t="s">
        <v>542</v>
      </c>
      <c r="F137" s="270">
        <v>12.88</v>
      </c>
      <c r="G137" s="271">
        <v>42</v>
      </c>
      <c r="H137" s="264">
        <v>39500</v>
      </c>
      <c r="I137" s="265">
        <v>21960</v>
      </c>
      <c r="J137" s="261">
        <f t="shared" si="11"/>
        <v>59339</v>
      </c>
      <c r="K137" s="272">
        <f t="shared" si="10"/>
        <v>43076</v>
      </c>
      <c r="L137" s="266">
        <v>756</v>
      </c>
    </row>
    <row r="138" spans="1:12" x14ac:dyDescent="0.2">
      <c r="A138" s="267" t="s">
        <v>543</v>
      </c>
      <c r="B138" s="267" t="s">
        <v>544</v>
      </c>
      <c r="C138" s="268" t="s">
        <v>200</v>
      </c>
      <c r="D138" s="267" t="s">
        <v>471</v>
      </c>
      <c r="E138" s="269" t="s">
        <v>545</v>
      </c>
      <c r="F138" s="270">
        <v>10.27</v>
      </c>
      <c r="G138" s="271">
        <v>51</v>
      </c>
      <c r="H138" s="264">
        <v>39500</v>
      </c>
      <c r="I138" s="265">
        <v>21960</v>
      </c>
      <c r="J138" s="261">
        <f t="shared" si="11"/>
        <v>70552</v>
      </c>
      <c r="K138" s="272">
        <f t="shared" si="10"/>
        <v>51321</v>
      </c>
      <c r="L138" s="265">
        <v>756</v>
      </c>
    </row>
    <row r="139" spans="1:12" x14ac:dyDescent="0.2">
      <c r="A139" s="267" t="s">
        <v>546</v>
      </c>
      <c r="B139" s="267" t="s">
        <v>544</v>
      </c>
      <c r="C139" s="268" t="s">
        <v>270</v>
      </c>
      <c r="D139" s="267" t="s">
        <v>471</v>
      </c>
      <c r="E139" s="269" t="s">
        <v>547</v>
      </c>
      <c r="F139" s="270">
        <v>11.06</v>
      </c>
      <c r="G139" s="271">
        <v>51</v>
      </c>
      <c r="H139" s="264">
        <v>39500</v>
      </c>
      <c r="I139" s="265">
        <v>21960</v>
      </c>
      <c r="J139" s="261">
        <f t="shared" si="11"/>
        <v>66069</v>
      </c>
      <c r="K139" s="272">
        <f t="shared" si="10"/>
        <v>48024</v>
      </c>
      <c r="L139" s="265">
        <v>756</v>
      </c>
    </row>
    <row r="140" spans="1:12" x14ac:dyDescent="0.2">
      <c r="A140" s="267" t="s">
        <v>548</v>
      </c>
      <c r="B140" s="267" t="s">
        <v>544</v>
      </c>
      <c r="C140" s="268" t="s">
        <v>227</v>
      </c>
      <c r="D140" s="267" t="s">
        <v>471</v>
      </c>
      <c r="E140" s="269" t="s">
        <v>549</v>
      </c>
      <c r="F140" s="270">
        <v>11.85</v>
      </c>
      <c r="G140" s="271">
        <v>51</v>
      </c>
      <c r="H140" s="264">
        <v>39500</v>
      </c>
      <c r="I140" s="265">
        <v>21960</v>
      </c>
      <c r="J140" s="261">
        <f t="shared" si="11"/>
        <v>62183</v>
      </c>
      <c r="K140" s="272">
        <f t="shared" si="10"/>
        <v>45167</v>
      </c>
      <c r="L140" s="266">
        <v>756</v>
      </c>
    </row>
    <row r="141" spans="1:12" x14ac:dyDescent="0.2">
      <c r="A141" s="267" t="s">
        <v>550</v>
      </c>
      <c r="B141" s="267" t="s">
        <v>544</v>
      </c>
      <c r="C141" s="268" t="s">
        <v>223</v>
      </c>
      <c r="D141" s="267" t="s">
        <v>471</v>
      </c>
      <c r="E141" s="269" t="s">
        <v>551</v>
      </c>
      <c r="F141" s="270">
        <v>11.45</v>
      </c>
      <c r="G141" s="271">
        <v>51</v>
      </c>
      <c r="H141" s="264">
        <v>39500</v>
      </c>
      <c r="I141" s="265">
        <v>21960</v>
      </c>
      <c r="J141" s="261">
        <f t="shared" si="11"/>
        <v>64084</v>
      </c>
      <c r="K141" s="272">
        <f t="shared" si="10"/>
        <v>46564</v>
      </c>
      <c r="L141" s="265">
        <v>756</v>
      </c>
    </row>
    <row r="142" spans="1:12" x14ac:dyDescent="0.2">
      <c r="A142" s="267" t="s">
        <v>552</v>
      </c>
      <c r="B142" s="267" t="s">
        <v>544</v>
      </c>
      <c r="C142" s="268" t="s">
        <v>553</v>
      </c>
      <c r="D142" s="267" t="s">
        <v>471</v>
      </c>
      <c r="E142" s="269" t="s">
        <v>554</v>
      </c>
      <c r="F142" s="270">
        <v>9.48</v>
      </c>
      <c r="G142" s="271">
        <v>51</v>
      </c>
      <c r="H142" s="264">
        <v>39500</v>
      </c>
      <c r="I142" s="265">
        <v>21960</v>
      </c>
      <c r="J142" s="261">
        <f t="shared" si="11"/>
        <v>75783</v>
      </c>
      <c r="K142" s="272">
        <f t="shared" si="10"/>
        <v>55167</v>
      </c>
      <c r="L142" s="265">
        <v>756</v>
      </c>
    </row>
    <row r="143" spans="1:12" x14ac:dyDescent="0.2">
      <c r="A143" s="267" t="s">
        <v>555</v>
      </c>
      <c r="B143" s="267" t="s">
        <v>556</v>
      </c>
      <c r="C143" s="268" t="s">
        <v>553</v>
      </c>
      <c r="D143" s="267" t="s">
        <v>471</v>
      </c>
      <c r="E143" s="269" t="s">
        <v>557</v>
      </c>
      <c r="F143" s="270">
        <v>7.96</v>
      </c>
      <c r="G143" s="271">
        <v>32</v>
      </c>
      <c r="H143" s="264">
        <v>39500</v>
      </c>
      <c r="I143" s="265">
        <v>21960</v>
      </c>
      <c r="J143" s="261">
        <f t="shared" si="11"/>
        <v>92941</v>
      </c>
      <c r="K143" s="272">
        <f t="shared" si="10"/>
        <v>67783</v>
      </c>
      <c r="L143" s="265">
        <v>756</v>
      </c>
    </row>
    <row r="144" spans="1:12" x14ac:dyDescent="0.2">
      <c r="A144" s="267" t="s">
        <v>558</v>
      </c>
      <c r="B144" s="267" t="s">
        <v>556</v>
      </c>
      <c r="C144" s="268" t="s">
        <v>559</v>
      </c>
      <c r="D144" s="267" t="s">
        <v>471</v>
      </c>
      <c r="E144" s="269" t="s">
        <v>560</v>
      </c>
      <c r="F144" s="270">
        <v>5.14</v>
      </c>
      <c r="G144" s="271">
        <v>22</v>
      </c>
      <c r="H144" s="264">
        <v>39500</v>
      </c>
      <c r="I144" s="265">
        <v>21960</v>
      </c>
      <c r="J144" s="261">
        <f t="shared" si="11"/>
        <v>142463</v>
      </c>
      <c r="K144" s="272">
        <f t="shared" si="10"/>
        <v>104196</v>
      </c>
      <c r="L144" s="265">
        <v>756</v>
      </c>
    </row>
    <row r="145" spans="1:12" x14ac:dyDescent="0.2">
      <c r="A145" s="267" t="s">
        <v>561</v>
      </c>
      <c r="B145" s="267" t="s">
        <v>556</v>
      </c>
      <c r="C145" s="268" t="s">
        <v>231</v>
      </c>
      <c r="D145" s="267" t="s">
        <v>471</v>
      </c>
      <c r="E145" s="269" t="s">
        <v>562</v>
      </c>
      <c r="F145" s="270">
        <v>8.2200000000000006</v>
      </c>
      <c r="G145" s="271">
        <v>32</v>
      </c>
      <c r="H145" s="264">
        <v>39500</v>
      </c>
      <c r="I145" s="265">
        <v>21960</v>
      </c>
      <c r="J145" s="261">
        <f t="shared" si="11"/>
        <v>90379</v>
      </c>
      <c r="K145" s="272">
        <f t="shared" si="10"/>
        <v>65899</v>
      </c>
      <c r="L145" s="266">
        <v>756</v>
      </c>
    </row>
    <row r="146" spans="1:12" x14ac:dyDescent="0.2">
      <c r="A146" s="267" t="s">
        <v>563</v>
      </c>
      <c r="B146" s="267" t="s">
        <v>556</v>
      </c>
      <c r="C146" s="268" t="s">
        <v>564</v>
      </c>
      <c r="D146" s="267" t="s">
        <v>471</v>
      </c>
      <c r="E146" s="269" t="s">
        <v>565</v>
      </c>
      <c r="F146" s="270">
        <v>4.37</v>
      </c>
      <c r="G146" s="271">
        <v>22</v>
      </c>
      <c r="H146" s="264">
        <v>39500</v>
      </c>
      <c r="I146" s="265">
        <v>21960</v>
      </c>
      <c r="J146" s="261">
        <f t="shared" si="11"/>
        <v>164561</v>
      </c>
      <c r="K146" s="272">
        <f t="shared" si="10"/>
        <v>120445</v>
      </c>
      <c r="L146" s="265">
        <v>756</v>
      </c>
    </row>
    <row r="147" spans="1:12" ht="13.5" thickBot="1" x14ac:dyDescent="0.25">
      <c r="A147" s="267" t="s">
        <v>566</v>
      </c>
      <c r="B147" s="267" t="s">
        <v>556</v>
      </c>
      <c r="C147" s="268" t="s">
        <v>567</v>
      </c>
      <c r="D147" s="267" t="s">
        <v>471</v>
      </c>
      <c r="E147" s="269" t="s">
        <v>568</v>
      </c>
      <c r="F147" s="270">
        <v>8.2200000000000006</v>
      </c>
      <c r="G147" s="271">
        <v>32</v>
      </c>
      <c r="H147" s="280">
        <v>39500</v>
      </c>
      <c r="I147" s="281">
        <v>21960</v>
      </c>
      <c r="J147" s="275">
        <f t="shared" si="11"/>
        <v>90379</v>
      </c>
      <c r="K147" s="272">
        <f t="shared" si="10"/>
        <v>65899</v>
      </c>
      <c r="L147" s="265">
        <v>756</v>
      </c>
    </row>
    <row r="148" spans="1:12" ht="13.5" thickBot="1" x14ac:dyDescent="0.25">
      <c r="A148" s="313" t="s">
        <v>569</v>
      </c>
      <c r="B148" s="313"/>
      <c r="C148" s="314"/>
      <c r="D148" s="313"/>
      <c r="E148" s="315"/>
      <c r="F148" s="316"/>
      <c r="G148" s="316"/>
      <c r="H148" s="293"/>
      <c r="I148" s="317"/>
      <c r="J148" s="293"/>
      <c r="K148" s="293"/>
      <c r="L148" s="318"/>
    </row>
    <row r="149" spans="1:12" x14ac:dyDescent="0.2">
      <c r="A149" s="254" t="s">
        <v>272</v>
      </c>
      <c r="B149" s="254" t="s">
        <v>273</v>
      </c>
      <c r="C149" s="255" t="s">
        <v>200</v>
      </c>
      <c r="D149" s="254" t="s">
        <v>570</v>
      </c>
      <c r="E149" s="256" t="s">
        <v>275</v>
      </c>
      <c r="F149" s="250">
        <v>10.89</v>
      </c>
      <c r="G149" s="251">
        <v>52.3</v>
      </c>
      <c r="H149" s="257">
        <v>38000</v>
      </c>
      <c r="I149" s="258">
        <v>21960</v>
      </c>
      <c r="J149" s="252">
        <f>ROUND(12*1.36*(1/F149*H149+1/G149*I149)+L149,0)</f>
        <v>64078</v>
      </c>
      <c r="K149" s="253">
        <f t="shared" ref="K149:K209" si="12">ROUND(12*(1/F149*H149+1/G149*I149),0)</f>
        <v>46912</v>
      </c>
      <c r="L149" s="258">
        <v>278</v>
      </c>
    </row>
    <row r="150" spans="1:12" x14ac:dyDescent="0.2">
      <c r="A150" s="267" t="s">
        <v>276</v>
      </c>
      <c r="B150" s="267" t="s">
        <v>277</v>
      </c>
      <c r="C150" s="268" t="s">
        <v>200</v>
      </c>
      <c r="D150" s="267" t="s">
        <v>570</v>
      </c>
      <c r="E150" s="269" t="s">
        <v>278</v>
      </c>
      <c r="F150" s="270">
        <v>9.32</v>
      </c>
      <c r="G150" s="271">
        <v>52.3</v>
      </c>
      <c r="H150" s="264">
        <v>38000</v>
      </c>
      <c r="I150" s="265">
        <v>21960</v>
      </c>
      <c r="J150" s="261">
        <f t="shared" ref="J150:J209" si="13">ROUND(12*1.36*(1/F150*H150+1/G150*I150)+L150,0)</f>
        <v>73671</v>
      </c>
      <c r="K150" s="272">
        <f t="shared" si="12"/>
        <v>53966</v>
      </c>
      <c r="L150" s="265">
        <v>278</v>
      </c>
    </row>
    <row r="151" spans="1:12" x14ac:dyDescent="0.2">
      <c r="A151" s="267" t="s">
        <v>279</v>
      </c>
      <c r="B151" s="267" t="s">
        <v>280</v>
      </c>
      <c r="C151" s="268" t="s">
        <v>200</v>
      </c>
      <c r="D151" s="267" t="s">
        <v>570</v>
      </c>
      <c r="E151" s="269" t="s">
        <v>281</v>
      </c>
      <c r="F151" s="270">
        <v>8.8699999999999992</v>
      </c>
      <c r="G151" s="271">
        <v>52.3</v>
      </c>
      <c r="H151" s="264">
        <v>38000</v>
      </c>
      <c r="I151" s="265">
        <v>21960</v>
      </c>
      <c r="J151" s="261">
        <f t="shared" si="13"/>
        <v>77047</v>
      </c>
      <c r="K151" s="272">
        <f t="shared" si="12"/>
        <v>56448</v>
      </c>
      <c r="L151" s="265">
        <v>278</v>
      </c>
    </row>
    <row r="152" spans="1:12" x14ac:dyDescent="0.2">
      <c r="A152" s="267" t="s">
        <v>282</v>
      </c>
      <c r="B152" s="267" t="s">
        <v>283</v>
      </c>
      <c r="C152" s="268" t="s">
        <v>200</v>
      </c>
      <c r="D152" s="267" t="s">
        <v>570</v>
      </c>
      <c r="E152" s="269" t="s">
        <v>284</v>
      </c>
      <c r="F152" s="270">
        <v>8.8699999999999992</v>
      </c>
      <c r="G152" s="271">
        <v>52.3</v>
      </c>
      <c r="H152" s="264">
        <v>38000</v>
      </c>
      <c r="I152" s="265">
        <v>21960</v>
      </c>
      <c r="J152" s="261">
        <f t="shared" si="13"/>
        <v>77047</v>
      </c>
      <c r="K152" s="272">
        <f t="shared" si="12"/>
        <v>56448</v>
      </c>
      <c r="L152" s="265">
        <v>278</v>
      </c>
    </row>
    <row r="153" spans="1:12" x14ac:dyDescent="0.2">
      <c r="A153" s="267" t="s">
        <v>285</v>
      </c>
      <c r="B153" s="267" t="s">
        <v>286</v>
      </c>
      <c r="C153" s="268" t="s">
        <v>200</v>
      </c>
      <c r="D153" s="267" t="s">
        <v>570</v>
      </c>
      <c r="E153" s="269" t="s">
        <v>287</v>
      </c>
      <c r="F153" s="270">
        <v>7.69</v>
      </c>
      <c r="G153" s="271">
        <v>52.3</v>
      </c>
      <c r="H153" s="264">
        <v>38000</v>
      </c>
      <c r="I153" s="265">
        <v>21960</v>
      </c>
      <c r="J153" s="261">
        <f t="shared" si="13"/>
        <v>87776</v>
      </c>
      <c r="K153" s="272">
        <f t="shared" si="12"/>
        <v>64336</v>
      </c>
      <c r="L153" s="265">
        <v>278</v>
      </c>
    </row>
    <row r="154" spans="1:12" x14ac:dyDescent="0.2">
      <c r="A154" s="267" t="s">
        <v>288</v>
      </c>
      <c r="B154" s="267" t="s">
        <v>289</v>
      </c>
      <c r="C154" s="268" t="s">
        <v>200</v>
      </c>
      <c r="D154" s="267" t="s">
        <v>570</v>
      </c>
      <c r="E154" s="269" t="s">
        <v>290</v>
      </c>
      <c r="F154" s="270">
        <v>7.69</v>
      </c>
      <c r="G154" s="271">
        <v>52.3</v>
      </c>
      <c r="H154" s="264">
        <v>38000</v>
      </c>
      <c r="I154" s="265">
        <v>21960</v>
      </c>
      <c r="J154" s="261">
        <f t="shared" si="13"/>
        <v>87776</v>
      </c>
      <c r="K154" s="272">
        <f t="shared" si="12"/>
        <v>64336</v>
      </c>
      <c r="L154" s="265">
        <v>278</v>
      </c>
    </row>
    <row r="155" spans="1:12" x14ac:dyDescent="0.2">
      <c r="A155" s="267" t="s">
        <v>291</v>
      </c>
      <c r="B155" s="267" t="s">
        <v>292</v>
      </c>
      <c r="C155" s="268" t="s">
        <v>200</v>
      </c>
      <c r="D155" s="267" t="s">
        <v>570</v>
      </c>
      <c r="E155" s="269" t="s">
        <v>293</v>
      </c>
      <c r="F155" s="270">
        <v>7.69</v>
      </c>
      <c r="G155" s="271">
        <v>52.3</v>
      </c>
      <c r="H155" s="264">
        <v>38000</v>
      </c>
      <c r="I155" s="265">
        <v>21960</v>
      </c>
      <c r="J155" s="261">
        <f t="shared" si="13"/>
        <v>87776</v>
      </c>
      <c r="K155" s="272">
        <f t="shared" si="12"/>
        <v>64336</v>
      </c>
      <c r="L155" s="265">
        <v>278</v>
      </c>
    </row>
    <row r="156" spans="1:12" x14ac:dyDescent="0.2">
      <c r="A156" s="267" t="s">
        <v>294</v>
      </c>
      <c r="B156" s="267" t="s">
        <v>295</v>
      </c>
      <c r="C156" s="268" t="s">
        <v>200</v>
      </c>
      <c r="D156" s="267" t="s">
        <v>570</v>
      </c>
      <c r="E156" s="269" t="s">
        <v>296</v>
      </c>
      <c r="F156" s="270">
        <v>8.8699999999999992</v>
      </c>
      <c r="G156" s="271">
        <v>52.3</v>
      </c>
      <c r="H156" s="264">
        <v>38000</v>
      </c>
      <c r="I156" s="265">
        <v>21960</v>
      </c>
      <c r="J156" s="261">
        <f t="shared" si="13"/>
        <v>77047</v>
      </c>
      <c r="K156" s="272">
        <f t="shared" si="12"/>
        <v>56448</v>
      </c>
      <c r="L156" s="265">
        <v>278</v>
      </c>
    </row>
    <row r="157" spans="1:12" x14ac:dyDescent="0.2">
      <c r="A157" s="267" t="s">
        <v>297</v>
      </c>
      <c r="B157" s="267" t="s">
        <v>295</v>
      </c>
      <c r="C157" s="268" t="s">
        <v>270</v>
      </c>
      <c r="D157" s="267" t="s">
        <v>570</v>
      </c>
      <c r="E157" s="269" t="s">
        <v>298</v>
      </c>
      <c r="F157" s="270">
        <v>8.8699999999999992</v>
      </c>
      <c r="G157" s="271">
        <v>52.3</v>
      </c>
      <c r="H157" s="264">
        <v>38000</v>
      </c>
      <c r="I157" s="265">
        <v>21960</v>
      </c>
      <c r="J157" s="261">
        <f t="shared" si="13"/>
        <v>77047</v>
      </c>
      <c r="K157" s="272">
        <f t="shared" si="12"/>
        <v>56448</v>
      </c>
      <c r="L157" s="265">
        <v>278</v>
      </c>
    </row>
    <row r="158" spans="1:12" x14ac:dyDescent="0.2">
      <c r="A158" s="267" t="s">
        <v>299</v>
      </c>
      <c r="B158" s="267" t="s">
        <v>300</v>
      </c>
      <c r="C158" s="268" t="s">
        <v>200</v>
      </c>
      <c r="D158" s="267" t="s">
        <v>570</v>
      </c>
      <c r="E158" s="269" t="s">
        <v>301</v>
      </c>
      <c r="F158" s="270">
        <v>10.35</v>
      </c>
      <c r="G158" s="271">
        <v>52.3</v>
      </c>
      <c r="H158" s="264">
        <v>38000</v>
      </c>
      <c r="I158" s="265">
        <v>21960</v>
      </c>
      <c r="J158" s="261">
        <f t="shared" si="13"/>
        <v>67049</v>
      </c>
      <c r="K158" s="272">
        <f t="shared" si="12"/>
        <v>49097</v>
      </c>
      <c r="L158" s="265">
        <v>278</v>
      </c>
    </row>
    <row r="159" spans="1:12" x14ac:dyDescent="0.2">
      <c r="A159" s="267" t="s">
        <v>302</v>
      </c>
      <c r="B159" s="267" t="s">
        <v>303</v>
      </c>
      <c r="C159" s="268" t="s">
        <v>200</v>
      </c>
      <c r="D159" s="267" t="s">
        <v>570</v>
      </c>
      <c r="E159" s="269" t="s">
        <v>304</v>
      </c>
      <c r="F159" s="270">
        <v>11.09</v>
      </c>
      <c r="G159" s="271">
        <v>52.3</v>
      </c>
      <c r="H159" s="264">
        <v>38000</v>
      </c>
      <c r="I159" s="265">
        <v>21960</v>
      </c>
      <c r="J159" s="261">
        <f t="shared" si="13"/>
        <v>63051</v>
      </c>
      <c r="K159" s="272">
        <f t="shared" si="12"/>
        <v>46157</v>
      </c>
      <c r="L159" s="265">
        <v>278</v>
      </c>
    </row>
    <row r="160" spans="1:12" x14ac:dyDescent="0.2">
      <c r="A160" s="267" t="s">
        <v>305</v>
      </c>
      <c r="B160" s="267" t="s">
        <v>306</v>
      </c>
      <c r="C160" s="268" t="s">
        <v>200</v>
      </c>
      <c r="D160" s="267" t="s">
        <v>570</v>
      </c>
      <c r="E160" s="269" t="s">
        <v>307</v>
      </c>
      <c r="F160" s="270">
        <v>6.64</v>
      </c>
      <c r="G160" s="271">
        <v>52.3</v>
      </c>
      <c r="H160" s="264">
        <v>38000</v>
      </c>
      <c r="I160" s="265">
        <v>21960</v>
      </c>
      <c r="J160" s="261">
        <f t="shared" si="13"/>
        <v>100528</v>
      </c>
      <c r="K160" s="272">
        <f t="shared" si="12"/>
        <v>73713</v>
      </c>
      <c r="L160" s="265">
        <v>278</v>
      </c>
    </row>
    <row r="161" spans="1:12" x14ac:dyDescent="0.2">
      <c r="A161" s="267" t="s">
        <v>308</v>
      </c>
      <c r="B161" s="267" t="s">
        <v>309</v>
      </c>
      <c r="C161" s="268" t="s">
        <v>200</v>
      </c>
      <c r="D161" s="267" t="s">
        <v>570</v>
      </c>
      <c r="E161" s="269" t="s">
        <v>310</v>
      </c>
      <c r="F161" s="270">
        <v>21.78</v>
      </c>
      <c r="G161" s="271">
        <v>52.3</v>
      </c>
      <c r="H161" s="264">
        <v>38000</v>
      </c>
      <c r="I161" s="265">
        <v>21960</v>
      </c>
      <c r="J161" s="261">
        <f t="shared" si="13"/>
        <v>35604</v>
      </c>
      <c r="K161" s="272">
        <f t="shared" si="12"/>
        <v>25975</v>
      </c>
      <c r="L161" s="265">
        <v>278</v>
      </c>
    </row>
    <row r="162" spans="1:12" ht="13.5" thickBot="1" x14ac:dyDescent="0.25">
      <c r="A162" s="277" t="s">
        <v>311</v>
      </c>
      <c r="B162" s="277" t="s">
        <v>312</v>
      </c>
      <c r="C162" s="278" t="s">
        <v>200</v>
      </c>
      <c r="D162" s="277" t="s">
        <v>570</v>
      </c>
      <c r="E162" s="279" t="s">
        <v>313</v>
      </c>
      <c r="F162" s="273">
        <v>8.8699999999999992</v>
      </c>
      <c r="G162" s="274">
        <v>52.3</v>
      </c>
      <c r="H162" s="280">
        <v>38000</v>
      </c>
      <c r="I162" s="281">
        <v>21960</v>
      </c>
      <c r="J162" s="275">
        <f t="shared" si="13"/>
        <v>77047</v>
      </c>
      <c r="K162" s="276">
        <f t="shared" si="12"/>
        <v>56448</v>
      </c>
      <c r="L162" s="281">
        <v>278</v>
      </c>
    </row>
    <row r="163" spans="1:12" x14ac:dyDescent="0.2">
      <c r="A163" s="254" t="s">
        <v>314</v>
      </c>
      <c r="B163" s="254" t="s">
        <v>315</v>
      </c>
      <c r="C163" s="255" t="s">
        <v>200</v>
      </c>
      <c r="D163" s="254" t="s">
        <v>571</v>
      </c>
      <c r="E163" s="256" t="s">
        <v>317</v>
      </c>
      <c r="F163" s="250">
        <v>19.04</v>
      </c>
      <c r="G163" s="251">
        <v>41.6</v>
      </c>
      <c r="H163" s="257">
        <v>38000</v>
      </c>
      <c r="I163" s="258">
        <v>21960</v>
      </c>
      <c r="J163" s="252">
        <f t="shared" si="13"/>
        <v>41452</v>
      </c>
      <c r="K163" s="253">
        <f t="shared" si="12"/>
        <v>30284</v>
      </c>
      <c r="L163" s="258">
        <v>265</v>
      </c>
    </row>
    <row r="164" spans="1:12" x14ac:dyDescent="0.2">
      <c r="A164" s="267" t="s">
        <v>318</v>
      </c>
      <c r="B164" s="267" t="s">
        <v>319</v>
      </c>
      <c r="C164" s="268" t="s">
        <v>200</v>
      </c>
      <c r="D164" s="267" t="s">
        <v>571</v>
      </c>
      <c r="E164" s="269" t="s">
        <v>320</v>
      </c>
      <c r="F164" s="270">
        <v>18.04</v>
      </c>
      <c r="G164" s="271">
        <v>41.6</v>
      </c>
      <c r="H164" s="264">
        <v>38000</v>
      </c>
      <c r="I164" s="265">
        <v>21960</v>
      </c>
      <c r="J164" s="261">
        <f t="shared" si="13"/>
        <v>43257</v>
      </c>
      <c r="K164" s="272">
        <f t="shared" si="12"/>
        <v>31612</v>
      </c>
      <c r="L164" s="265">
        <v>265</v>
      </c>
    </row>
    <row r="165" spans="1:12" x14ac:dyDescent="0.2">
      <c r="A165" s="267" t="s">
        <v>321</v>
      </c>
      <c r="B165" s="267" t="s">
        <v>319</v>
      </c>
      <c r="C165" s="268" t="s">
        <v>270</v>
      </c>
      <c r="D165" s="267" t="s">
        <v>571</v>
      </c>
      <c r="E165" s="269" t="s">
        <v>322</v>
      </c>
      <c r="F165" s="270">
        <v>22.05</v>
      </c>
      <c r="G165" s="271">
        <v>41.6</v>
      </c>
      <c r="H165" s="264">
        <v>38000</v>
      </c>
      <c r="I165" s="265">
        <v>21960</v>
      </c>
      <c r="J165" s="261">
        <f t="shared" si="13"/>
        <v>37005</v>
      </c>
      <c r="K165" s="272">
        <f t="shared" si="12"/>
        <v>27015</v>
      </c>
      <c r="L165" s="265">
        <v>265</v>
      </c>
    </row>
    <row r="166" spans="1:12" x14ac:dyDescent="0.2">
      <c r="A166" s="267" t="s">
        <v>323</v>
      </c>
      <c r="B166" s="267" t="s">
        <v>324</v>
      </c>
      <c r="C166" s="268" t="s">
        <v>200</v>
      </c>
      <c r="D166" s="267" t="s">
        <v>571</v>
      </c>
      <c r="E166" s="269" t="s">
        <v>325</v>
      </c>
      <c r="F166" s="270">
        <v>22.05</v>
      </c>
      <c r="G166" s="271">
        <v>41.6</v>
      </c>
      <c r="H166" s="264">
        <v>38000</v>
      </c>
      <c r="I166" s="265">
        <v>21960</v>
      </c>
      <c r="J166" s="261">
        <f t="shared" si="13"/>
        <v>37005</v>
      </c>
      <c r="K166" s="272">
        <f t="shared" si="12"/>
        <v>27015</v>
      </c>
      <c r="L166" s="265">
        <v>265</v>
      </c>
    </row>
    <row r="167" spans="1:12" x14ac:dyDescent="0.2">
      <c r="A167" s="267" t="s">
        <v>326</v>
      </c>
      <c r="B167" s="267" t="s">
        <v>327</v>
      </c>
      <c r="C167" s="268" t="s">
        <v>200</v>
      </c>
      <c r="D167" s="267" t="s">
        <v>571</v>
      </c>
      <c r="E167" s="269" t="s">
        <v>328</v>
      </c>
      <c r="F167" s="270">
        <v>20.04</v>
      </c>
      <c r="G167" s="271">
        <v>41.6</v>
      </c>
      <c r="H167" s="264">
        <v>38000</v>
      </c>
      <c r="I167" s="265">
        <v>21960</v>
      </c>
      <c r="J167" s="261">
        <f t="shared" si="13"/>
        <v>39826</v>
      </c>
      <c r="K167" s="272">
        <f t="shared" si="12"/>
        <v>29089</v>
      </c>
      <c r="L167" s="265">
        <v>265</v>
      </c>
    </row>
    <row r="168" spans="1:12" x14ac:dyDescent="0.2">
      <c r="A168" s="267" t="s">
        <v>329</v>
      </c>
      <c r="B168" s="267" t="s">
        <v>330</v>
      </c>
      <c r="C168" s="268" t="s">
        <v>200</v>
      </c>
      <c r="D168" s="267" t="s">
        <v>571</v>
      </c>
      <c r="E168" s="269" t="s">
        <v>331</v>
      </c>
      <c r="F168" s="270">
        <v>16.899999999999999</v>
      </c>
      <c r="G168" s="271">
        <v>41.6</v>
      </c>
      <c r="H168" s="264">
        <v>38000</v>
      </c>
      <c r="I168" s="265">
        <v>21960</v>
      </c>
      <c r="J168" s="261">
        <f t="shared" si="13"/>
        <v>45576</v>
      </c>
      <c r="K168" s="272">
        <f t="shared" si="12"/>
        <v>33317</v>
      </c>
      <c r="L168" s="265">
        <v>265</v>
      </c>
    </row>
    <row r="169" spans="1:12" x14ac:dyDescent="0.2">
      <c r="A169" s="267" t="s">
        <v>332</v>
      </c>
      <c r="B169" s="267" t="s">
        <v>333</v>
      </c>
      <c r="C169" s="268" t="s">
        <v>200</v>
      </c>
      <c r="D169" s="267" t="s">
        <v>571</v>
      </c>
      <c r="E169" s="269" t="s">
        <v>334</v>
      </c>
      <c r="F169" s="270">
        <v>19.71</v>
      </c>
      <c r="G169" s="271">
        <v>41.6</v>
      </c>
      <c r="H169" s="264">
        <v>38000</v>
      </c>
      <c r="I169" s="265">
        <v>21960</v>
      </c>
      <c r="J169" s="261">
        <f t="shared" si="13"/>
        <v>40344</v>
      </c>
      <c r="K169" s="272">
        <f t="shared" si="12"/>
        <v>29470</v>
      </c>
      <c r="L169" s="265">
        <v>265</v>
      </c>
    </row>
    <row r="170" spans="1:12" x14ac:dyDescent="0.2">
      <c r="A170" s="267" t="s">
        <v>335</v>
      </c>
      <c r="B170" s="267" t="s">
        <v>333</v>
      </c>
      <c r="C170" s="268" t="s">
        <v>270</v>
      </c>
      <c r="D170" s="267" t="s">
        <v>571</v>
      </c>
      <c r="E170" s="269" t="s">
        <v>336</v>
      </c>
      <c r="F170" s="270">
        <v>19.059999999999999</v>
      </c>
      <c r="G170" s="271">
        <v>41.6</v>
      </c>
      <c r="H170" s="264">
        <v>38000</v>
      </c>
      <c r="I170" s="265">
        <v>21960</v>
      </c>
      <c r="J170" s="261">
        <f t="shared" si="13"/>
        <v>41417</v>
      </c>
      <c r="K170" s="272">
        <f t="shared" si="12"/>
        <v>30259</v>
      </c>
      <c r="L170" s="265">
        <v>265</v>
      </c>
    </row>
    <row r="171" spans="1:12" x14ac:dyDescent="0.2">
      <c r="A171" s="267" t="s">
        <v>337</v>
      </c>
      <c r="B171" s="267" t="s">
        <v>338</v>
      </c>
      <c r="C171" s="268" t="s">
        <v>200</v>
      </c>
      <c r="D171" s="267" t="s">
        <v>571</v>
      </c>
      <c r="E171" s="269" t="s">
        <v>339</v>
      </c>
      <c r="F171" s="270">
        <v>19.71</v>
      </c>
      <c r="G171" s="271">
        <v>41.6</v>
      </c>
      <c r="H171" s="264">
        <v>38000</v>
      </c>
      <c r="I171" s="265">
        <v>21960</v>
      </c>
      <c r="J171" s="261">
        <f t="shared" si="13"/>
        <v>40344</v>
      </c>
      <c r="K171" s="272">
        <f t="shared" si="12"/>
        <v>29470</v>
      </c>
      <c r="L171" s="265">
        <v>265</v>
      </c>
    </row>
    <row r="172" spans="1:12" x14ac:dyDescent="0.2">
      <c r="A172" s="267" t="s">
        <v>340</v>
      </c>
      <c r="B172" s="267" t="s">
        <v>341</v>
      </c>
      <c r="C172" s="268" t="s">
        <v>200</v>
      </c>
      <c r="D172" s="267" t="s">
        <v>571</v>
      </c>
      <c r="E172" s="269" t="s">
        <v>342</v>
      </c>
      <c r="F172" s="270">
        <v>24.05</v>
      </c>
      <c r="G172" s="271">
        <v>41.6</v>
      </c>
      <c r="H172" s="264">
        <v>38000</v>
      </c>
      <c r="I172" s="265">
        <v>21960</v>
      </c>
      <c r="J172" s="261">
        <f t="shared" si="13"/>
        <v>34666</v>
      </c>
      <c r="K172" s="272">
        <f t="shared" si="12"/>
        <v>25295</v>
      </c>
      <c r="L172" s="265">
        <v>265</v>
      </c>
    </row>
    <row r="173" spans="1:12" x14ac:dyDescent="0.2">
      <c r="A173" s="267" t="s">
        <v>343</v>
      </c>
      <c r="B173" s="267" t="s">
        <v>344</v>
      </c>
      <c r="C173" s="268" t="s">
        <v>200</v>
      </c>
      <c r="D173" s="267" t="s">
        <v>571</v>
      </c>
      <c r="E173" s="269" t="s">
        <v>345</v>
      </c>
      <c r="F173" s="270">
        <v>24.05</v>
      </c>
      <c r="G173" s="271">
        <v>41.6</v>
      </c>
      <c r="H173" s="264">
        <v>38000</v>
      </c>
      <c r="I173" s="265">
        <v>21960</v>
      </c>
      <c r="J173" s="261">
        <f t="shared" si="13"/>
        <v>34666</v>
      </c>
      <c r="K173" s="272">
        <f t="shared" si="12"/>
        <v>25295</v>
      </c>
      <c r="L173" s="265">
        <v>265</v>
      </c>
    </row>
    <row r="174" spans="1:12" x14ac:dyDescent="0.2">
      <c r="A174" s="267" t="s">
        <v>346</v>
      </c>
      <c r="B174" s="267" t="s">
        <v>347</v>
      </c>
      <c r="C174" s="268" t="s">
        <v>200</v>
      </c>
      <c r="D174" s="267" t="s">
        <v>571</v>
      </c>
      <c r="E174" s="269" t="s">
        <v>348</v>
      </c>
      <c r="F174" s="270">
        <v>21.04</v>
      </c>
      <c r="G174" s="271">
        <v>41.6</v>
      </c>
      <c r="H174" s="264">
        <v>38000</v>
      </c>
      <c r="I174" s="265">
        <v>21960</v>
      </c>
      <c r="J174" s="261">
        <f t="shared" si="13"/>
        <v>38355</v>
      </c>
      <c r="K174" s="272">
        <f t="shared" si="12"/>
        <v>28008</v>
      </c>
      <c r="L174" s="265">
        <v>265</v>
      </c>
    </row>
    <row r="175" spans="1:12" x14ac:dyDescent="0.2">
      <c r="A175" s="267" t="s">
        <v>349</v>
      </c>
      <c r="B175" s="267" t="s">
        <v>350</v>
      </c>
      <c r="C175" s="268" t="s">
        <v>200</v>
      </c>
      <c r="D175" s="267" t="s">
        <v>571</v>
      </c>
      <c r="E175" s="269" t="s">
        <v>351</v>
      </c>
      <c r="F175" s="270">
        <v>15.97</v>
      </c>
      <c r="G175" s="271">
        <v>41.6</v>
      </c>
      <c r="H175" s="264">
        <v>38000</v>
      </c>
      <c r="I175" s="265">
        <v>21960</v>
      </c>
      <c r="J175" s="261">
        <f t="shared" si="13"/>
        <v>47713</v>
      </c>
      <c r="K175" s="272">
        <f t="shared" si="12"/>
        <v>34888</v>
      </c>
      <c r="L175" s="265">
        <v>265</v>
      </c>
    </row>
    <row r="176" spans="1:12" x14ac:dyDescent="0.2">
      <c r="A176" s="267" t="s">
        <v>352</v>
      </c>
      <c r="B176" s="267" t="s">
        <v>353</v>
      </c>
      <c r="C176" s="268" t="s">
        <v>200</v>
      </c>
      <c r="D176" s="267" t="s">
        <v>571</v>
      </c>
      <c r="E176" s="269" t="s">
        <v>354</v>
      </c>
      <c r="F176" s="270">
        <v>21.04</v>
      </c>
      <c r="G176" s="271">
        <v>41.6</v>
      </c>
      <c r="H176" s="264">
        <v>38000</v>
      </c>
      <c r="I176" s="265">
        <v>21960</v>
      </c>
      <c r="J176" s="261">
        <f t="shared" si="13"/>
        <v>38355</v>
      </c>
      <c r="K176" s="272">
        <f t="shared" si="12"/>
        <v>28008</v>
      </c>
      <c r="L176" s="265">
        <v>265</v>
      </c>
    </row>
    <row r="177" spans="1:12" x14ac:dyDescent="0.2">
      <c r="A177" s="267" t="s">
        <v>355</v>
      </c>
      <c r="B177" s="267" t="s">
        <v>356</v>
      </c>
      <c r="C177" s="268" t="s">
        <v>200</v>
      </c>
      <c r="D177" s="267" t="s">
        <v>571</v>
      </c>
      <c r="E177" s="269" t="s">
        <v>357</v>
      </c>
      <c r="F177" s="270">
        <v>15.97</v>
      </c>
      <c r="G177" s="271">
        <v>41.6</v>
      </c>
      <c r="H177" s="264">
        <v>38000</v>
      </c>
      <c r="I177" s="265">
        <v>21960</v>
      </c>
      <c r="J177" s="261">
        <f t="shared" si="13"/>
        <v>47713</v>
      </c>
      <c r="K177" s="272">
        <f t="shared" si="12"/>
        <v>34888</v>
      </c>
      <c r="L177" s="265">
        <v>265</v>
      </c>
    </row>
    <row r="178" spans="1:12" x14ac:dyDescent="0.2">
      <c r="A178" s="267" t="s">
        <v>358</v>
      </c>
      <c r="B178" s="267" t="s">
        <v>359</v>
      </c>
      <c r="C178" s="268" t="s">
        <v>200</v>
      </c>
      <c r="D178" s="267" t="s">
        <v>571</v>
      </c>
      <c r="E178" s="269" t="s">
        <v>360</v>
      </c>
      <c r="F178" s="270">
        <v>15.97</v>
      </c>
      <c r="G178" s="271">
        <v>41.6</v>
      </c>
      <c r="H178" s="264">
        <v>38000</v>
      </c>
      <c r="I178" s="265">
        <v>21960</v>
      </c>
      <c r="J178" s="261">
        <f t="shared" si="13"/>
        <v>47713</v>
      </c>
      <c r="K178" s="272">
        <f t="shared" si="12"/>
        <v>34888</v>
      </c>
      <c r="L178" s="265">
        <v>265</v>
      </c>
    </row>
    <row r="179" spans="1:12" x14ac:dyDescent="0.2">
      <c r="A179" s="267" t="s">
        <v>361</v>
      </c>
      <c r="B179" s="267" t="s">
        <v>362</v>
      </c>
      <c r="C179" s="268" t="s">
        <v>200</v>
      </c>
      <c r="D179" s="267" t="s">
        <v>571</v>
      </c>
      <c r="E179" s="269" t="s">
        <v>363</v>
      </c>
      <c r="F179" s="270">
        <v>15.97</v>
      </c>
      <c r="G179" s="271">
        <v>41.6</v>
      </c>
      <c r="H179" s="264">
        <v>38000</v>
      </c>
      <c r="I179" s="265">
        <v>21960</v>
      </c>
      <c r="J179" s="261">
        <f t="shared" si="13"/>
        <v>47713</v>
      </c>
      <c r="K179" s="272">
        <f t="shared" si="12"/>
        <v>34888</v>
      </c>
      <c r="L179" s="265">
        <v>265</v>
      </c>
    </row>
    <row r="180" spans="1:12" x14ac:dyDescent="0.2">
      <c r="A180" s="267" t="s">
        <v>364</v>
      </c>
      <c r="B180" s="267" t="s">
        <v>365</v>
      </c>
      <c r="C180" s="268" t="s">
        <v>200</v>
      </c>
      <c r="D180" s="267" t="s">
        <v>571</v>
      </c>
      <c r="E180" s="269" t="s">
        <v>366</v>
      </c>
      <c r="F180" s="270">
        <v>14.91</v>
      </c>
      <c r="G180" s="271">
        <v>41.6</v>
      </c>
      <c r="H180" s="264">
        <v>38000</v>
      </c>
      <c r="I180" s="265">
        <v>21960</v>
      </c>
      <c r="J180" s="261">
        <f t="shared" si="13"/>
        <v>50474</v>
      </c>
      <c r="K180" s="272">
        <f t="shared" si="12"/>
        <v>36918</v>
      </c>
      <c r="L180" s="265">
        <v>265</v>
      </c>
    </row>
    <row r="181" spans="1:12" x14ac:dyDescent="0.2">
      <c r="A181" s="267" t="s">
        <v>367</v>
      </c>
      <c r="B181" s="267" t="s">
        <v>368</v>
      </c>
      <c r="C181" s="268" t="s">
        <v>200</v>
      </c>
      <c r="D181" s="267" t="s">
        <v>571</v>
      </c>
      <c r="E181" s="269" t="s">
        <v>369</v>
      </c>
      <c r="F181" s="270">
        <v>13.55</v>
      </c>
      <c r="G181" s="271">
        <v>41.6</v>
      </c>
      <c r="H181" s="264">
        <v>38000</v>
      </c>
      <c r="I181" s="265">
        <v>21960</v>
      </c>
      <c r="J181" s="261">
        <f t="shared" si="13"/>
        <v>54648</v>
      </c>
      <c r="K181" s="272">
        <f t="shared" si="12"/>
        <v>39988</v>
      </c>
      <c r="L181" s="265">
        <v>265</v>
      </c>
    </row>
    <row r="182" spans="1:12" x14ac:dyDescent="0.2">
      <c r="A182" s="267" t="s">
        <v>370</v>
      </c>
      <c r="B182" s="267" t="s">
        <v>371</v>
      </c>
      <c r="C182" s="268" t="s">
        <v>200</v>
      </c>
      <c r="D182" s="267" t="s">
        <v>571</v>
      </c>
      <c r="E182" s="269" t="s">
        <v>372</v>
      </c>
      <c r="F182" s="270">
        <v>16.11</v>
      </c>
      <c r="G182" s="271">
        <v>41.6</v>
      </c>
      <c r="H182" s="264">
        <v>38000</v>
      </c>
      <c r="I182" s="265">
        <v>21960</v>
      </c>
      <c r="J182" s="261">
        <f t="shared" si="13"/>
        <v>47375</v>
      </c>
      <c r="K182" s="272">
        <f t="shared" si="12"/>
        <v>34640</v>
      </c>
      <c r="L182" s="265">
        <v>265</v>
      </c>
    </row>
    <row r="183" spans="1:12" x14ac:dyDescent="0.2">
      <c r="A183" s="267" t="s">
        <v>373</v>
      </c>
      <c r="B183" s="267" t="s">
        <v>371</v>
      </c>
      <c r="C183" s="268" t="s">
        <v>270</v>
      </c>
      <c r="D183" s="267" t="s">
        <v>571</v>
      </c>
      <c r="E183" s="269" t="s">
        <v>374</v>
      </c>
      <c r="F183" s="270">
        <v>14.03</v>
      </c>
      <c r="G183" s="271">
        <v>41.6</v>
      </c>
      <c r="H183" s="264">
        <v>38000</v>
      </c>
      <c r="I183" s="265">
        <v>21960</v>
      </c>
      <c r="J183" s="261">
        <f t="shared" si="13"/>
        <v>53083</v>
      </c>
      <c r="K183" s="272">
        <f t="shared" si="12"/>
        <v>38836</v>
      </c>
      <c r="L183" s="265">
        <v>265</v>
      </c>
    </row>
    <row r="184" spans="1:12" x14ac:dyDescent="0.2">
      <c r="A184" s="267" t="s">
        <v>375</v>
      </c>
      <c r="B184" s="267" t="s">
        <v>376</v>
      </c>
      <c r="C184" s="268" t="s">
        <v>200</v>
      </c>
      <c r="D184" s="267" t="s">
        <v>571</v>
      </c>
      <c r="E184" s="269" t="s">
        <v>377</v>
      </c>
      <c r="F184" s="270">
        <v>19.71</v>
      </c>
      <c r="G184" s="271">
        <v>41.6</v>
      </c>
      <c r="H184" s="264">
        <v>38000</v>
      </c>
      <c r="I184" s="265">
        <v>21960</v>
      </c>
      <c r="J184" s="261">
        <f t="shared" si="13"/>
        <v>40344</v>
      </c>
      <c r="K184" s="272">
        <f t="shared" si="12"/>
        <v>29470</v>
      </c>
      <c r="L184" s="265">
        <v>265</v>
      </c>
    </row>
    <row r="185" spans="1:12" x14ac:dyDescent="0.2">
      <c r="A185" s="267" t="s">
        <v>378</v>
      </c>
      <c r="B185" s="267" t="s">
        <v>379</v>
      </c>
      <c r="C185" s="268" t="s">
        <v>200</v>
      </c>
      <c r="D185" s="267" t="s">
        <v>571</v>
      </c>
      <c r="E185" s="269" t="s">
        <v>380</v>
      </c>
      <c r="F185" s="270">
        <v>23.19</v>
      </c>
      <c r="G185" s="271">
        <v>41.6</v>
      </c>
      <c r="H185" s="264">
        <v>38000</v>
      </c>
      <c r="I185" s="265">
        <v>21960</v>
      </c>
      <c r="J185" s="261">
        <f t="shared" si="13"/>
        <v>35623</v>
      </c>
      <c r="K185" s="272">
        <f t="shared" si="12"/>
        <v>25998</v>
      </c>
      <c r="L185" s="265">
        <v>265</v>
      </c>
    </row>
    <row r="186" spans="1:12" x14ac:dyDescent="0.2">
      <c r="A186" s="267" t="s">
        <v>381</v>
      </c>
      <c r="B186" s="267" t="s">
        <v>382</v>
      </c>
      <c r="C186" s="268" t="s">
        <v>200</v>
      </c>
      <c r="D186" s="267" t="s">
        <v>571</v>
      </c>
      <c r="E186" s="269" t="s">
        <v>383</v>
      </c>
      <c r="F186" s="270">
        <v>16.170000000000002</v>
      </c>
      <c r="G186" s="271">
        <v>41.6</v>
      </c>
      <c r="H186" s="264">
        <v>38000</v>
      </c>
      <c r="I186" s="265">
        <v>21960</v>
      </c>
      <c r="J186" s="261">
        <f t="shared" si="13"/>
        <v>47233</v>
      </c>
      <c r="K186" s="272">
        <f t="shared" si="12"/>
        <v>34535</v>
      </c>
      <c r="L186" s="265">
        <v>265</v>
      </c>
    </row>
    <row r="187" spans="1:12" x14ac:dyDescent="0.2">
      <c r="A187" s="267" t="s">
        <v>384</v>
      </c>
      <c r="B187" s="267" t="s">
        <v>385</v>
      </c>
      <c r="C187" s="268" t="s">
        <v>200</v>
      </c>
      <c r="D187" s="267" t="s">
        <v>571</v>
      </c>
      <c r="E187" s="269" t="s">
        <v>386</v>
      </c>
      <c r="F187" s="270">
        <v>15.55</v>
      </c>
      <c r="G187" s="271">
        <v>41.6</v>
      </c>
      <c r="H187" s="264">
        <v>38000</v>
      </c>
      <c r="I187" s="265">
        <v>21960</v>
      </c>
      <c r="J187" s="261">
        <f t="shared" si="13"/>
        <v>48762</v>
      </c>
      <c r="K187" s="272">
        <f t="shared" si="12"/>
        <v>35659</v>
      </c>
      <c r="L187" s="265">
        <v>265</v>
      </c>
    </row>
    <row r="188" spans="1:12" x14ac:dyDescent="0.2">
      <c r="A188" s="267" t="s">
        <v>387</v>
      </c>
      <c r="B188" s="267" t="s">
        <v>388</v>
      </c>
      <c r="C188" s="268" t="s">
        <v>200</v>
      </c>
      <c r="D188" s="267" t="s">
        <v>571</v>
      </c>
      <c r="E188" s="269" t="s">
        <v>390</v>
      </c>
      <c r="F188" s="270">
        <v>16.46</v>
      </c>
      <c r="G188" s="271">
        <v>41.6</v>
      </c>
      <c r="H188" s="264">
        <v>38000</v>
      </c>
      <c r="I188" s="265">
        <v>21960</v>
      </c>
      <c r="J188" s="261">
        <f t="shared" si="13"/>
        <v>46557</v>
      </c>
      <c r="K188" s="272">
        <f t="shared" si="12"/>
        <v>34038</v>
      </c>
      <c r="L188" s="265">
        <v>265</v>
      </c>
    </row>
    <row r="189" spans="1:12" x14ac:dyDescent="0.2">
      <c r="A189" s="267" t="s">
        <v>391</v>
      </c>
      <c r="B189" s="267" t="s">
        <v>392</v>
      </c>
      <c r="C189" s="268" t="s">
        <v>200</v>
      </c>
      <c r="D189" s="267" t="s">
        <v>571</v>
      </c>
      <c r="E189" s="269" t="s">
        <v>393</v>
      </c>
      <c r="F189" s="270">
        <v>20.12</v>
      </c>
      <c r="G189" s="271">
        <v>41.6</v>
      </c>
      <c r="H189" s="264">
        <v>38000</v>
      </c>
      <c r="I189" s="265">
        <v>21960</v>
      </c>
      <c r="J189" s="261">
        <f t="shared" si="13"/>
        <v>39703</v>
      </c>
      <c r="K189" s="272">
        <f t="shared" si="12"/>
        <v>28999</v>
      </c>
      <c r="L189" s="265">
        <v>265</v>
      </c>
    </row>
    <row r="190" spans="1:12" x14ac:dyDescent="0.2">
      <c r="A190" s="267" t="s">
        <v>394</v>
      </c>
      <c r="B190" s="267" t="s">
        <v>395</v>
      </c>
      <c r="C190" s="268" t="s">
        <v>200</v>
      </c>
      <c r="D190" s="267" t="s">
        <v>571</v>
      </c>
      <c r="E190" s="269" t="s">
        <v>396</v>
      </c>
      <c r="F190" s="270">
        <v>15.55</v>
      </c>
      <c r="G190" s="271">
        <v>41.6</v>
      </c>
      <c r="H190" s="264">
        <v>38000</v>
      </c>
      <c r="I190" s="265">
        <v>21960</v>
      </c>
      <c r="J190" s="261">
        <f t="shared" si="13"/>
        <v>48762</v>
      </c>
      <c r="K190" s="272">
        <f t="shared" si="12"/>
        <v>35659</v>
      </c>
      <c r="L190" s="265">
        <v>265</v>
      </c>
    </row>
    <row r="191" spans="1:12" x14ac:dyDescent="0.2">
      <c r="A191" s="267" t="s">
        <v>397</v>
      </c>
      <c r="B191" s="267" t="s">
        <v>398</v>
      </c>
      <c r="C191" s="268" t="s">
        <v>200</v>
      </c>
      <c r="D191" s="267" t="s">
        <v>571</v>
      </c>
      <c r="E191" s="269" t="s">
        <v>399</v>
      </c>
      <c r="F191" s="270">
        <v>13.23</v>
      </c>
      <c r="G191" s="271">
        <v>41.6</v>
      </c>
      <c r="H191" s="264">
        <v>38000</v>
      </c>
      <c r="I191" s="265">
        <v>21960</v>
      </c>
      <c r="J191" s="261">
        <f t="shared" si="13"/>
        <v>55755</v>
      </c>
      <c r="K191" s="272">
        <f t="shared" si="12"/>
        <v>40802</v>
      </c>
      <c r="L191" s="265">
        <v>265</v>
      </c>
    </row>
    <row r="192" spans="1:12" x14ac:dyDescent="0.2">
      <c r="A192" s="267" t="s">
        <v>400</v>
      </c>
      <c r="B192" s="267" t="s">
        <v>401</v>
      </c>
      <c r="C192" s="268" t="s">
        <v>200</v>
      </c>
      <c r="D192" s="267" t="s">
        <v>571</v>
      </c>
      <c r="E192" s="269" t="s">
        <v>402</v>
      </c>
      <c r="F192" s="270">
        <v>22.87</v>
      </c>
      <c r="G192" s="271">
        <v>41.6</v>
      </c>
      <c r="H192" s="264">
        <v>38000</v>
      </c>
      <c r="I192" s="265">
        <v>21960</v>
      </c>
      <c r="J192" s="261">
        <f t="shared" si="13"/>
        <v>35997</v>
      </c>
      <c r="K192" s="272">
        <f t="shared" si="12"/>
        <v>26273</v>
      </c>
      <c r="L192" s="265">
        <v>265</v>
      </c>
    </row>
    <row r="193" spans="1:12" x14ac:dyDescent="0.2">
      <c r="A193" s="267" t="s">
        <v>403</v>
      </c>
      <c r="B193" s="267" t="s">
        <v>404</v>
      </c>
      <c r="C193" s="268" t="s">
        <v>200</v>
      </c>
      <c r="D193" s="267" t="s">
        <v>571</v>
      </c>
      <c r="E193" s="269" t="s">
        <v>405</v>
      </c>
      <c r="F193" s="270">
        <v>25.61</v>
      </c>
      <c r="G193" s="271">
        <v>41.6</v>
      </c>
      <c r="H193" s="264">
        <v>38000</v>
      </c>
      <c r="I193" s="265">
        <v>21960</v>
      </c>
      <c r="J193" s="261">
        <f t="shared" si="13"/>
        <v>33096</v>
      </c>
      <c r="K193" s="272">
        <f t="shared" si="12"/>
        <v>24140</v>
      </c>
      <c r="L193" s="265">
        <v>265</v>
      </c>
    </row>
    <row r="194" spans="1:12" x14ac:dyDescent="0.2">
      <c r="A194" s="267" t="s">
        <v>406</v>
      </c>
      <c r="B194" s="267" t="s">
        <v>407</v>
      </c>
      <c r="C194" s="268" t="s">
        <v>200</v>
      </c>
      <c r="D194" s="267" t="s">
        <v>571</v>
      </c>
      <c r="E194" s="269" t="s">
        <v>408</v>
      </c>
      <c r="F194" s="270">
        <v>27.44</v>
      </c>
      <c r="G194" s="271">
        <v>41.6</v>
      </c>
      <c r="H194" s="264">
        <v>38000</v>
      </c>
      <c r="I194" s="265">
        <v>21960</v>
      </c>
      <c r="J194" s="261">
        <f t="shared" si="13"/>
        <v>31481</v>
      </c>
      <c r="K194" s="272">
        <f t="shared" si="12"/>
        <v>22953</v>
      </c>
      <c r="L194" s="265">
        <v>265</v>
      </c>
    </row>
    <row r="195" spans="1:12" x14ac:dyDescent="0.2">
      <c r="A195" s="267" t="s">
        <v>409</v>
      </c>
      <c r="B195" s="267" t="s">
        <v>410</v>
      </c>
      <c r="C195" s="268" t="s">
        <v>200</v>
      </c>
      <c r="D195" s="267" t="s">
        <v>571</v>
      </c>
      <c r="E195" s="269" t="s">
        <v>411</v>
      </c>
      <c r="F195" s="270">
        <v>18.29</v>
      </c>
      <c r="G195" s="271">
        <v>41.6</v>
      </c>
      <c r="H195" s="264">
        <v>38000</v>
      </c>
      <c r="I195" s="265">
        <v>21960</v>
      </c>
      <c r="J195" s="261">
        <f t="shared" si="13"/>
        <v>42787</v>
      </c>
      <c r="K195" s="272">
        <f t="shared" si="12"/>
        <v>31266</v>
      </c>
      <c r="L195" s="265">
        <v>265</v>
      </c>
    </row>
    <row r="196" spans="1:12" x14ac:dyDescent="0.2">
      <c r="A196" s="267" t="s">
        <v>412</v>
      </c>
      <c r="B196" s="267" t="s">
        <v>413</v>
      </c>
      <c r="C196" s="268" t="s">
        <v>200</v>
      </c>
      <c r="D196" s="267" t="s">
        <v>571</v>
      </c>
      <c r="E196" s="269" t="s">
        <v>414</v>
      </c>
      <c r="F196" s="270">
        <v>27.06</v>
      </c>
      <c r="G196" s="271">
        <v>41.6</v>
      </c>
      <c r="H196" s="264">
        <v>38000</v>
      </c>
      <c r="I196" s="265">
        <v>21960</v>
      </c>
      <c r="J196" s="261">
        <f t="shared" si="13"/>
        <v>31798</v>
      </c>
      <c r="K196" s="272">
        <f t="shared" si="12"/>
        <v>23186</v>
      </c>
      <c r="L196" s="265">
        <v>265</v>
      </c>
    </row>
    <row r="197" spans="1:12" ht="13.5" thickBot="1" x14ac:dyDescent="0.25">
      <c r="A197" s="277" t="s">
        <v>415</v>
      </c>
      <c r="B197" s="277" t="s">
        <v>416</v>
      </c>
      <c r="C197" s="278" t="s">
        <v>200</v>
      </c>
      <c r="D197" s="277" t="s">
        <v>571</v>
      </c>
      <c r="E197" s="279" t="s">
        <v>417</v>
      </c>
      <c r="F197" s="273">
        <v>16.03</v>
      </c>
      <c r="G197" s="274">
        <v>41.6</v>
      </c>
      <c r="H197" s="280">
        <v>38000</v>
      </c>
      <c r="I197" s="281">
        <v>21960</v>
      </c>
      <c r="J197" s="275">
        <f t="shared" si="13"/>
        <v>47568</v>
      </c>
      <c r="K197" s="276">
        <f t="shared" si="12"/>
        <v>34781</v>
      </c>
      <c r="L197" s="281">
        <v>265</v>
      </c>
    </row>
    <row r="198" spans="1:12" x14ac:dyDescent="0.2">
      <c r="A198" s="254" t="s">
        <v>418</v>
      </c>
      <c r="B198" s="254" t="s">
        <v>419</v>
      </c>
      <c r="C198" s="255" t="s">
        <v>200</v>
      </c>
      <c r="D198" s="254" t="s">
        <v>572</v>
      </c>
      <c r="E198" s="256" t="s">
        <v>421</v>
      </c>
      <c r="F198" s="250">
        <v>24.38</v>
      </c>
      <c r="G198" s="251">
        <v>41.6</v>
      </c>
      <c r="H198" s="257">
        <v>38000</v>
      </c>
      <c r="I198" s="258">
        <v>21960</v>
      </c>
      <c r="J198" s="252">
        <f t="shared" si="13"/>
        <v>34317</v>
      </c>
      <c r="K198" s="253">
        <f t="shared" si="12"/>
        <v>25038</v>
      </c>
      <c r="L198" s="258">
        <v>265</v>
      </c>
    </row>
    <row r="199" spans="1:12" x14ac:dyDescent="0.2">
      <c r="A199" s="267" t="s">
        <v>422</v>
      </c>
      <c r="B199" s="267" t="s">
        <v>423</v>
      </c>
      <c r="C199" s="268" t="s">
        <v>200</v>
      </c>
      <c r="D199" s="267" t="s">
        <v>572</v>
      </c>
      <c r="E199" s="269" t="s">
        <v>424</v>
      </c>
      <c r="F199" s="270">
        <v>26.67</v>
      </c>
      <c r="G199" s="271">
        <v>41.6</v>
      </c>
      <c r="H199" s="264">
        <v>38000</v>
      </c>
      <c r="I199" s="265">
        <v>21960</v>
      </c>
      <c r="J199" s="261">
        <f t="shared" si="13"/>
        <v>32133</v>
      </c>
      <c r="K199" s="272">
        <f t="shared" si="12"/>
        <v>23432</v>
      </c>
      <c r="L199" s="265">
        <v>265</v>
      </c>
    </row>
    <row r="200" spans="1:12" x14ac:dyDescent="0.2">
      <c r="A200" s="267" t="s">
        <v>425</v>
      </c>
      <c r="B200" s="267" t="s">
        <v>426</v>
      </c>
      <c r="C200" s="268" t="s">
        <v>200</v>
      </c>
      <c r="D200" s="267" t="s">
        <v>572</v>
      </c>
      <c r="E200" s="269" t="s">
        <v>427</v>
      </c>
      <c r="F200" s="270">
        <v>26.08</v>
      </c>
      <c r="G200" s="271">
        <v>41.6</v>
      </c>
      <c r="H200" s="264">
        <v>38000</v>
      </c>
      <c r="I200" s="265">
        <v>21960</v>
      </c>
      <c r="J200" s="261">
        <f t="shared" si="13"/>
        <v>32659</v>
      </c>
      <c r="K200" s="272">
        <f t="shared" si="12"/>
        <v>23819</v>
      </c>
      <c r="L200" s="265">
        <v>265</v>
      </c>
    </row>
    <row r="201" spans="1:12" x14ac:dyDescent="0.2">
      <c r="A201" s="267" t="s">
        <v>428</v>
      </c>
      <c r="B201" s="267" t="s">
        <v>429</v>
      </c>
      <c r="C201" s="268" t="s">
        <v>200</v>
      </c>
      <c r="D201" s="267" t="s">
        <v>572</v>
      </c>
      <c r="E201" s="269" t="s">
        <v>430</v>
      </c>
      <c r="F201" s="270">
        <v>36.409999999999997</v>
      </c>
      <c r="G201" s="271">
        <v>41.6</v>
      </c>
      <c r="H201" s="264">
        <v>38000</v>
      </c>
      <c r="I201" s="265">
        <v>21960</v>
      </c>
      <c r="J201" s="261">
        <f t="shared" si="13"/>
        <v>25913</v>
      </c>
      <c r="K201" s="272">
        <f t="shared" si="12"/>
        <v>18859</v>
      </c>
      <c r="L201" s="265">
        <v>265</v>
      </c>
    </row>
    <row r="202" spans="1:12" x14ac:dyDescent="0.2">
      <c r="A202" s="267" t="s">
        <v>431</v>
      </c>
      <c r="B202" s="267" t="s">
        <v>429</v>
      </c>
      <c r="C202" s="268" t="s">
        <v>270</v>
      </c>
      <c r="D202" s="267" t="s">
        <v>572</v>
      </c>
      <c r="E202" s="269" t="s">
        <v>432</v>
      </c>
      <c r="F202" s="270">
        <v>24.35</v>
      </c>
      <c r="G202" s="271">
        <v>41.6</v>
      </c>
      <c r="H202" s="264">
        <v>38000</v>
      </c>
      <c r="I202" s="265">
        <v>21960</v>
      </c>
      <c r="J202" s="261">
        <f t="shared" si="13"/>
        <v>34349</v>
      </c>
      <c r="K202" s="272">
        <f t="shared" si="12"/>
        <v>25062</v>
      </c>
      <c r="L202" s="265">
        <v>265</v>
      </c>
    </row>
    <row r="203" spans="1:12" x14ac:dyDescent="0.2">
      <c r="A203" s="267" t="s">
        <v>433</v>
      </c>
      <c r="B203" s="267" t="s">
        <v>434</v>
      </c>
      <c r="C203" s="268" t="s">
        <v>200</v>
      </c>
      <c r="D203" s="267" t="s">
        <v>572</v>
      </c>
      <c r="E203" s="269" t="s">
        <v>435</v>
      </c>
      <c r="F203" s="270">
        <v>27.86</v>
      </c>
      <c r="G203" s="271">
        <v>41.6</v>
      </c>
      <c r="H203" s="264">
        <v>38000</v>
      </c>
      <c r="I203" s="265">
        <v>21960</v>
      </c>
      <c r="J203" s="261">
        <f t="shared" si="13"/>
        <v>31140</v>
      </c>
      <c r="K203" s="272">
        <f t="shared" si="12"/>
        <v>22702</v>
      </c>
      <c r="L203" s="265">
        <v>265</v>
      </c>
    </row>
    <row r="204" spans="1:12" x14ac:dyDescent="0.2">
      <c r="A204" s="267" t="s">
        <v>436</v>
      </c>
      <c r="B204" s="267" t="s">
        <v>437</v>
      </c>
      <c r="C204" s="268" t="s">
        <v>200</v>
      </c>
      <c r="D204" s="267" t="s">
        <v>572</v>
      </c>
      <c r="E204" s="269" t="s">
        <v>438</v>
      </c>
      <c r="F204" s="270">
        <v>41.8</v>
      </c>
      <c r="G204" s="271">
        <v>41.6</v>
      </c>
      <c r="H204" s="264">
        <v>38000</v>
      </c>
      <c r="I204" s="265">
        <v>21960</v>
      </c>
      <c r="J204" s="261">
        <f t="shared" si="13"/>
        <v>23716</v>
      </c>
      <c r="K204" s="272">
        <f t="shared" si="12"/>
        <v>17244</v>
      </c>
      <c r="L204" s="265">
        <v>265</v>
      </c>
    </row>
    <row r="205" spans="1:12" x14ac:dyDescent="0.2">
      <c r="A205" s="267" t="s">
        <v>439</v>
      </c>
      <c r="B205" s="267" t="s">
        <v>440</v>
      </c>
      <c r="C205" s="268" t="s">
        <v>200</v>
      </c>
      <c r="D205" s="267" t="s">
        <v>572</v>
      </c>
      <c r="E205" s="269" t="s">
        <v>441</v>
      </c>
      <c r="F205" s="270">
        <v>34.06</v>
      </c>
      <c r="G205" s="271">
        <v>41.6</v>
      </c>
      <c r="H205" s="264">
        <v>38000</v>
      </c>
      <c r="I205" s="265">
        <v>21960</v>
      </c>
      <c r="J205" s="261">
        <f t="shared" si="13"/>
        <v>27088</v>
      </c>
      <c r="K205" s="272">
        <f t="shared" si="12"/>
        <v>19723</v>
      </c>
      <c r="L205" s="265">
        <v>265</v>
      </c>
    </row>
    <row r="206" spans="1:12" x14ac:dyDescent="0.2">
      <c r="A206" s="267" t="s">
        <v>442</v>
      </c>
      <c r="B206" s="267" t="s">
        <v>440</v>
      </c>
      <c r="C206" s="268" t="s">
        <v>270</v>
      </c>
      <c r="D206" s="267" t="s">
        <v>572</v>
      </c>
      <c r="E206" s="269" t="s">
        <v>443</v>
      </c>
      <c r="F206" s="270">
        <v>30.96</v>
      </c>
      <c r="G206" s="271">
        <v>41.6</v>
      </c>
      <c r="H206" s="264">
        <v>38000</v>
      </c>
      <c r="I206" s="265">
        <v>21960</v>
      </c>
      <c r="J206" s="261">
        <f t="shared" si="13"/>
        <v>28911</v>
      </c>
      <c r="K206" s="272">
        <f t="shared" si="12"/>
        <v>21063</v>
      </c>
      <c r="L206" s="265">
        <v>265</v>
      </c>
    </row>
    <row r="207" spans="1:12" x14ac:dyDescent="0.2">
      <c r="A207" s="267" t="s">
        <v>444</v>
      </c>
      <c r="B207" s="267" t="s">
        <v>445</v>
      </c>
      <c r="C207" s="268" t="s">
        <v>200</v>
      </c>
      <c r="D207" s="267" t="s">
        <v>572</v>
      </c>
      <c r="E207" s="269" t="s">
        <v>573</v>
      </c>
      <c r="F207" s="270">
        <v>14.7</v>
      </c>
      <c r="G207" s="271">
        <v>41.6</v>
      </c>
      <c r="H207" s="264">
        <v>38000</v>
      </c>
      <c r="I207" s="265">
        <v>21960</v>
      </c>
      <c r="J207" s="261">
        <f t="shared" si="13"/>
        <v>51068</v>
      </c>
      <c r="K207" s="272">
        <f t="shared" si="12"/>
        <v>37355</v>
      </c>
      <c r="L207" s="265">
        <v>265</v>
      </c>
    </row>
    <row r="208" spans="1:12" x14ac:dyDescent="0.2">
      <c r="A208" s="295" t="s">
        <v>447</v>
      </c>
      <c r="B208" s="295" t="s">
        <v>445</v>
      </c>
      <c r="C208" s="296" t="s">
        <v>270</v>
      </c>
      <c r="D208" s="267" t="s">
        <v>572</v>
      </c>
      <c r="E208" s="297" t="s">
        <v>448</v>
      </c>
      <c r="F208" s="298">
        <v>11.76</v>
      </c>
      <c r="G208" s="299">
        <v>41.6</v>
      </c>
      <c r="H208" s="264">
        <v>38000</v>
      </c>
      <c r="I208" s="265">
        <v>21960</v>
      </c>
      <c r="J208" s="261">
        <f t="shared" si="13"/>
        <v>61615</v>
      </c>
      <c r="K208" s="272">
        <f t="shared" si="12"/>
        <v>45110</v>
      </c>
      <c r="L208" s="265">
        <v>265</v>
      </c>
    </row>
    <row r="209" spans="1:12" ht="13.5" thickBot="1" x14ac:dyDescent="0.25">
      <c r="A209" s="277" t="s">
        <v>449</v>
      </c>
      <c r="B209" s="277" t="s">
        <v>445</v>
      </c>
      <c r="C209" s="278" t="s">
        <v>223</v>
      </c>
      <c r="D209" s="277" t="s">
        <v>572</v>
      </c>
      <c r="E209" s="279" t="s">
        <v>450</v>
      </c>
      <c r="F209" s="273">
        <v>11.76</v>
      </c>
      <c r="G209" s="274">
        <v>41.6</v>
      </c>
      <c r="H209" s="280">
        <v>38000</v>
      </c>
      <c r="I209" s="281">
        <v>21960</v>
      </c>
      <c r="J209" s="275">
        <f t="shared" si="13"/>
        <v>61615</v>
      </c>
      <c r="K209" s="276">
        <f t="shared" si="12"/>
        <v>45110</v>
      </c>
      <c r="L209" s="281">
        <v>265</v>
      </c>
    </row>
  </sheetData>
  <autoFilter ref="A3:L209"/>
  <mergeCells count="1">
    <mergeCell ref="K1:L1"/>
  </mergeCells>
  <pageMargins left="0.59055118110236227" right="0.39370078740157483" top="0.78740157480314965" bottom="0.59055118110236227" header="0.31496062992125984" footer="0.31496062992125984"/>
  <pageSetup paperSize="9" scale="93" fitToHeight="15" orientation="landscape" r:id="rId1"/>
  <headerFooter alignWithMargins="0">
    <oddHeader>&amp;LKrajský úřad Plzeňského kraje&amp;C&amp;"Arial,Tučné"Obory vzdělání středních škol, konzervatoře a vyšších odborných škol&amp;R1. 3. 2019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opLeftCell="A34" zoomScale="130" zoomScaleNormal="130" workbookViewId="0">
      <selection activeCell="L47" sqref="L47"/>
    </sheetView>
  </sheetViews>
  <sheetFormatPr defaultRowHeight="12.75" x14ac:dyDescent="0.2"/>
  <cols>
    <col min="1" max="1" width="11.5" style="321" customWidth="1"/>
    <col min="2" max="2" width="85.83203125" style="321" customWidth="1"/>
    <col min="3" max="3" width="8.83203125" style="321" customWidth="1"/>
    <col min="4" max="4" width="8.6640625" style="321" customWidth="1"/>
    <col min="5" max="5" width="15.5" style="321" customWidth="1"/>
    <col min="6" max="6" width="14.33203125" style="321" customWidth="1"/>
    <col min="7" max="16384" width="9.33203125" style="321"/>
  </cols>
  <sheetData>
    <row r="1" spans="1:6" ht="29.25" customHeight="1" x14ac:dyDescent="0.2">
      <c r="B1" s="322" t="s">
        <v>574</v>
      </c>
    </row>
    <row r="2" spans="1:6" ht="11.25" customHeight="1" thickBot="1" x14ac:dyDescent="0.25">
      <c r="B2" s="322"/>
    </row>
    <row r="3" spans="1:6" ht="16.5" thickBot="1" x14ac:dyDescent="0.25">
      <c r="A3" s="323" t="s">
        <v>741</v>
      </c>
      <c r="B3" s="324"/>
      <c r="C3" s="325"/>
      <c r="D3" s="325"/>
      <c r="E3" s="326"/>
      <c r="F3" s="327" t="s">
        <v>575</v>
      </c>
    </row>
    <row r="4" spans="1:6" ht="15" x14ac:dyDescent="0.2">
      <c r="A4" s="330" t="s">
        <v>576</v>
      </c>
      <c r="B4" s="331"/>
      <c r="C4" s="332"/>
      <c r="D4" s="332"/>
      <c r="E4" s="333"/>
      <c r="F4" s="334"/>
    </row>
    <row r="5" spans="1:6" ht="15" x14ac:dyDescent="0.2">
      <c r="A5" s="338"/>
      <c r="B5" s="335" t="s">
        <v>577</v>
      </c>
      <c r="C5" s="336"/>
      <c r="D5" s="336"/>
      <c r="E5" s="337"/>
      <c r="F5" s="339">
        <v>0.15</v>
      </c>
    </row>
    <row r="6" spans="1:6" ht="15" x14ac:dyDescent="0.2">
      <c r="A6" s="338"/>
      <c r="B6" s="335" t="s">
        <v>578</v>
      </c>
      <c r="C6" s="336"/>
      <c r="D6" s="336"/>
      <c r="E6" s="337"/>
      <c r="F6" s="339">
        <v>0.4</v>
      </c>
    </row>
    <row r="7" spans="1:6" ht="15" x14ac:dyDescent="0.2">
      <c r="A7" s="343"/>
      <c r="B7" s="340" t="s">
        <v>579</v>
      </c>
      <c r="C7" s="341"/>
      <c r="D7" s="341"/>
      <c r="E7" s="342"/>
      <c r="F7" s="344">
        <v>0.05</v>
      </c>
    </row>
    <row r="8" spans="1:6" ht="15" x14ac:dyDescent="0.2">
      <c r="A8" s="348" t="s">
        <v>580</v>
      </c>
      <c r="B8" s="345"/>
      <c r="C8" s="346"/>
      <c r="D8" s="346"/>
      <c r="E8" s="347"/>
      <c r="F8" s="349"/>
    </row>
    <row r="9" spans="1:6" ht="15" x14ac:dyDescent="0.2">
      <c r="A9" s="343"/>
      <c r="B9" s="340" t="s">
        <v>581</v>
      </c>
      <c r="C9" s="341"/>
      <c r="D9" s="341"/>
      <c r="E9" s="342"/>
      <c r="F9" s="350">
        <v>0.5</v>
      </c>
    </row>
    <row r="10" spans="1:6" ht="15" x14ac:dyDescent="0.2">
      <c r="A10" s="348" t="s">
        <v>742</v>
      </c>
      <c r="B10" s="345"/>
      <c r="C10" s="203"/>
      <c r="D10" s="203"/>
      <c r="E10" s="329"/>
      <c r="F10" s="344"/>
    </row>
    <row r="11" spans="1:6" ht="15" x14ac:dyDescent="0.2">
      <c r="A11" s="343"/>
      <c r="B11" s="340" t="s">
        <v>743</v>
      </c>
      <c r="C11" s="203"/>
      <c r="D11" s="203"/>
      <c r="E11" s="329"/>
      <c r="F11" s="344">
        <v>0.05</v>
      </c>
    </row>
    <row r="12" spans="1:6" ht="15" x14ac:dyDescent="0.2">
      <c r="A12" s="348" t="s">
        <v>582</v>
      </c>
      <c r="B12" s="345"/>
      <c r="C12" s="346"/>
      <c r="D12" s="346"/>
      <c r="E12" s="347"/>
      <c r="F12" s="351"/>
    </row>
    <row r="13" spans="1:6" ht="15" x14ac:dyDescent="0.2">
      <c r="A13" s="343"/>
      <c r="B13" s="340" t="s">
        <v>583</v>
      </c>
      <c r="C13" s="341"/>
      <c r="D13" s="341"/>
      <c r="E13" s="342"/>
      <c r="F13" s="350">
        <v>0.25</v>
      </c>
    </row>
    <row r="14" spans="1:6" ht="15" x14ac:dyDescent="0.2">
      <c r="A14" s="348" t="s">
        <v>584</v>
      </c>
      <c r="B14" s="345"/>
      <c r="C14" s="346"/>
      <c r="D14" s="346"/>
      <c r="E14" s="347"/>
      <c r="F14" s="351"/>
    </row>
    <row r="15" spans="1:6" ht="15" x14ac:dyDescent="0.2">
      <c r="A15" s="343"/>
      <c r="B15" s="340" t="s">
        <v>585</v>
      </c>
      <c r="C15" s="341"/>
      <c r="D15" s="341"/>
      <c r="E15" s="342"/>
      <c r="F15" s="350">
        <v>0.25</v>
      </c>
    </row>
    <row r="16" spans="1:6" ht="15" x14ac:dyDescent="0.2">
      <c r="A16" s="348" t="s">
        <v>586</v>
      </c>
      <c r="B16" s="345"/>
      <c r="C16" s="203"/>
      <c r="D16" s="203"/>
      <c r="E16" s="329"/>
      <c r="F16" s="344"/>
    </row>
    <row r="17" spans="1:6" ht="15" x14ac:dyDescent="0.2">
      <c r="A17" s="343"/>
      <c r="B17" s="340" t="s">
        <v>587</v>
      </c>
      <c r="C17" s="203"/>
      <c r="D17" s="203"/>
      <c r="E17" s="329"/>
      <c r="F17" s="344">
        <v>0.05</v>
      </c>
    </row>
    <row r="18" spans="1:6" ht="15" x14ac:dyDescent="0.2">
      <c r="A18" s="348" t="s">
        <v>588</v>
      </c>
      <c r="B18" s="345"/>
      <c r="C18" s="346"/>
      <c r="D18" s="346"/>
      <c r="E18" s="347"/>
      <c r="F18" s="351"/>
    </row>
    <row r="19" spans="1:6" ht="15" x14ac:dyDescent="0.2">
      <c r="A19" s="338"/>
      <c r="B19" s="352" t="s">
        <v>589</v>
      </c>
      <c r="C19" s="353"/>
      <c r="D19" s="353"/>
      <c r="E19" s="337"/>
      <c r="F19" s="339">
        <v>0.67</v>
      </c>
    </row>
    <row r="20" spans="1:6" ht="15" x14ac:dyDescent="0.2">
      <c r="A20" s="343"/>
      <c r="B20" s="340" t="s">
        <v>590</v>
      </c>
      <c r="C20" s="341"/>
      <c r="D20" s="341"/>
      <c r="E20" s="342"/>
      <c r="F20" s="350">
        <v>0.33</v>
      </c>
    </row>
    <row r="21" spans="1:6" ht="15" x14ac:dyDescent="0.2">
      <c r="A21" s="348" t="s">
        <v>591</v>
      </c>
      <c r="B21" s="345"/>
      <c r="C21" s="346"/>
      <c r="D21" s="346"/>
      <c r="E21" s="347"/>
      <c r="F21" s="351"/>
    </row>
    <row r="22" spans="1:6" ht="15.75" thickBot="1" x14ac:dyDescent="0.25">
      <c r="A22" s="354"/>
      <c r="B22" s="355" t="s">
        <v>744</v>
      </c>
      <c r="C22" s="356"/>
      <c r="D22" s="356"/>
      <c r="E22" s="357"/>
      <c r="F22" s="358">
        <v>0.89</v>
      </c>
    </row>
    <row r="23" spans="1:6" ht="15" x14ac:dyDescent="0.2">
      <c r="A23" s="328"/>
      <c r="B23" s="359"/>
      <c r="C23" s="203"/>
      <c r="D23" s="203"/>
      <c r="E23" s="360"/>
      <c r="F23" s="361"/>
    </row>
    <row r="24" spans="1:6" ht="4.5" customHeight="1" x14ac:dyDescent="0.2">
      <c r="A24" s="328"/>
      <c r="B24" s="359"/>
      <c r="C24" s="203"/>
      <c r="D24" s="203"/>
      <c r="E24" s="360"/>
      <c r="F24" s="361"/>
    </row>
    <row r="25" spans="1:6" ht="16.5" thickBot="1" x14ac:dyDescent="0.25">
      <c r="A25" s="667" t="s">
        <v>592</v>
      </c>
      <c r="B25" s="364"/>
      <c r="C25" s="203"/>
      <c r="D25" s="203"/>
      <c r="E25" s="360"/>
      <c r="F25" s="362"/>
    </row>
    <row r="26" spans="1:6" ht="16.5" thickBot="1" x14ac:dyDescent="0.25">
      <c r="A26" s="323" t="s">
        <v>593</v>
      </c>
      <c r="B26" s="659"/>
      <c r="C26" s="325"/>
      <c r="D26" s="325"/>
      <c r="E26" s="326"/>
      <c r="F26" s="326" t="s">
        <v>575</v>
      </c>
    </row>
    <row r="27" spans="1:6" ht="15" x14ac:dyDescent="0.2">
      <c r="A27" s="660" t="s">
        <v>594</v>
      </c>
      <c r="B27" s="365"/>
      <c r="C27" s="332"/>
      <c r="D27" s="332"/>
      <c r="E27" s="333"/>
      <c r="F27" s="661"/>
    </row>
    <row r="28" spans="1:6" ht="25.5" customHeight="1" x14ac:dyDescent="0.2">
      <c r="A28" s="338"/>
      <c r="B28" s="675" t="s">
        <v>595</v>
      </c>
      <c r="C28" s="676"/>
      <c r="D28" s="676"/>
      <c r="E28" s="677"/>
      <c r="F28" s="368">
        <v>0.8</v>
      </c>
    </row>
    <row r="29" spans="1:6" ht="15" customHeight="1" x14ac:dyDescent="0.2">
      <c r="A29" s="343"/>
      <c r="B29" s="675" t="s">
        <v>596</v>
      </c>
      <c r="C29" s="676"/>
      <c r="D29" s="676"/>
      <c r="E29" s="677"/>
      <c r="F29" s="368">
        <v>1.5</v>
      </c>
    </row>
    <row r="30" spans="1:6" ht="15" x14ac:dyDescent="0.2">
      <c r="A30" s="367" t="s">
        <v>597</v>
      </c>
      <c r="B30" s="366"/>
      <c r="C30" s="346"/>
      <c r="D30" s="346"/>
      <c r="E30" s="347"/>
      <c r="F30" s="351"/>
    </row>
    <row r="31" spans="1:6" ht="25.5" customHeight="1" x14ac:dyDescent="0.2">
      <c r="A31" s="338"/>
      <c r="B31" s="678" t="s">
        <v>598</v>
      </c>
      <c r="C31" s="678"/>
      <c r="D31" s="678"/>
      <c r="E31" s="679"/>
      <c r="F31" s="339">
        <v>0.1</v>
      </c>
    </row>
    <row r="32" spans="1:6" ht="15" x14ac:dyDescent="0.2">
      <c r="A32" s="343"/>
      <c r="B32" s="340" t="s">
        <v>599</v>
      </c>
      <c r="C32" s="341"/>
      <c r="D32" s="341"/>
      <c r="E32" s="342"/>
      <c r="F32" s="350">
        <v>0.5</v>
      </c>
    </row>
    <row r="33" spans="1:6" ht="15" x14ac:dyDescent="0.2">
      <c r="A33" s="372" t="s">
        <v>600</v>
      </c>
      <c r="B33" s="369"/>
      <c r="C33" s="370"/>
      <c r="D33" s="370"/>
      <c r="E33" s="371"/>
      <c r="F33" s="373">
        <v>0.1</v>
      </c>
    </row>
    <row r="34" spans="1:6" ht="15" x14ac:dyDescent="0.2">
      <c r="A34" s="367" t="s">
        <v>601</v>
      </c>
      <c r="B34" s="366"/>
      <c r="C34" s="346"/>
      <c r="D34" s="346"/>
      <c r="E34" s="347"/>
      <c r="F34" s="350">
        <v>0.3</v>
      </c>
    </row>
    <row r="35" spans="1:6" ht="15" x14ac:dyDescent="0.2">
      <c r="A35" s="367" t="s">
        <v>602</v>
      </c>
      <c r="B35" s="345"/>
      <c r="C35" s="346"/>
      <c r="D35" s="346"/>
      <c r="E35" s="347"/>
      <c r="F35" s="351"/>
    </row>
    <row r="36" spans="1:6" ht="15" x14ac:dyDescent="0.2">
      <c r="A36" s="343"/>
      <c r="B36" s="340" t="s">
        <v>603</v>
      </c>
      <c r="C36" s="341"/>
      <c r="D36" s="341"/>
      <c r="E36" s="342"/>
      <c r="F36" s="350">
        <v>0.3</v>
      </c>
    </row>
    <row r="37" spans="1:6" ht="15.75" thickBot="1" x14ac:dyDescent="0.25">
      <c r="A37" s="662" t="s">
        <v>604</v>
      </c>
      <c r="B37" s="663"/>
      <c r="C37" s="664"/>
      <c r="D37" s="664"/>
      <c r="E37" s="665"/>
      <c r="F37" s="666">
        <v>0.3</v>
      </c>
    </row>
    <row r="38" spans="1:6" ht="14.25" x14ac:dyDescent="0.2">
      <c r="B38" s="375"/>
      <c r="C38" s="375"/>
      <c r="D38" s="375"/>
      <c r="E38" s="375"/>
      <c r="F38" s="374"/>
    </row>
    <row r="39" spans="1:6" ht="15.75" thickBot="1" x14ac:dyDescent="0.25">
      <c r="A39" s="363" t="s">
        <v>745</v>
      </c>
      <c r="B39" s="375"/>
      <c r="C39" s="375"/>
      <c r="D39" s="375"/>
      <c r="E39" s="375"/>
      <c r="F39" s="375"/>
    </row>
    <row r="40" spans="1:6" ht="14.25" x14ac:dyDescent="0.2">
      <c r="A40" s="376" t="s">
        <v>605</v>
      </c>
      <c r="B40" s="377" t="s">
        <v>606</v>
      </c>
      <c r="C40" s="377"/>
      <c r="D40" s="377"/>
      <c r="E40" s="377"/>
      <c r="F40" s="378"/>
    </row>
    <row r="41" spans="1:6" ht="14.25" x14ac:dyDescent="0.2">
      <c r="A41" s="668"/>
      <c r="B41" s="375" t="s">
        <v>607</v>
      </c>
      <c r="C41" s="375"/>
      <c r="D41" s="375"/>
      <c r="E41" s="375"/>
      <c r="F41" s="386"/>
    </row>
    <row r="42" spans="1:6" ht="14.25" x14ac:dyDescent="0.2">
      <c r="A42" s="668" t="s">
        <v>608</v>
      </c>
      <c r="B42" s="375" t="s">
        <v>609</v>
      </c>
      <c r="C42" s="375"/>
      <c r="D42" s="375"/>
      <c r="E42" s="375"/>
      <c r="F42" s="386"/>
    </row>
    <row r="43" spans="1:6" ht="15" x14ac:dyDescent="0.25">
      <c r="A43" s="380"/>
      <c r="B43" s="335" t="s">
        <v>610</v>
      </c>
      <c r="C43" s="381">
        <v>4.88</v>
      </c>
      <c r="D43" s="379"/>
      <c r="E43" s="202"/>
      <c r="F43" s="382"/>
    </row>
    <row r="44" spans="1:6" ht="15" x14ac:dyDescent="0.25">
      <c r="A44" s="380"/>
      <c r="B44" s="383" t="s">
        <v>611</v>
      </c>
      <c r="C44" s="384">
        <v>4.6100000000000003</v>
      </c>
      <c r="D44" s="379"/>
      <c r="E44" s="202"/>
      <c r="F44" s="382"/>
    </row>
    <row r="45" spans="1:6" ht="15" x14ac:dyDescent="0.25">
      <c r="A45" s="380"/>
      <c r="B45" s="383" t="s">
        <v>612</v>
      </c>
      <c r="C45" s="384">
        <v>4.83</v>
      </c>
      <c r="D45" s="379"/>
      <c r="E45" s="202"/>
      <c r="F45" s="382"/>
    </row>
    <row r="46" spans="1:6" ht="15" x14ac:dyDescent="0.25">
      <c r="A46" s="380"/>
      <c r="B46" s="383" t="s">
        <v>613</v>
      </c>
      <c r="C46" s="384">
        <v>4.5999999999999996</v>
      </c>
      <c r="D46" s="379"/>
      <c r="E46" s="202"/>
      <c r="F46" s="382"/>
    </row>
    <row r="47" spans="1:6" ht="15" x14ac:dyDescent="0.25">
      <c r="A47" s="380"/>
      <c r="B47" s="383" t="s">
        <v>614</v>
      </c>
      <c r="C47" s="384">
        <v>5.3</v>
      </c>
      <c r="D47" s="379"/>
      <c r="E47" s="202"/>
      <c r="F47" s="382"/>
    </row>
    <row r="48" spans="1:6" ht="15" x14ac:dyDescent="0.25">
      <c r="A48" s="380"/>
      <c r="B48" s="383" t="s">
        <v>615</v>
      </c>
      <c r="C48" s="384">
        <v>4.68</v>
      </c>
      <c r="D48" s="379"/>
      <c r="E48" s="202"/>
      <c r="F48" s="382"/>
    </row>
    <row r="49" spans="1:6" ht="15" x14ac:dyDescent="0.25">
      <c r="A49" s="380"/>
      <c r="B49" s="359" t="s">
        <v>616</v>
      </c>
      <c r="C49" s="385">
        <v>4.21</v>
      </c>
      <c r="D49" s="379"/>
      <c r="E49" s="202"/>
      <c r="F49" s="382"/>
    </row>
    <row r="50" spans="1:6" ht="15" x14ac:dyDescent="0.25">
      <c r="A50" s="380"/>
      <c r="B50" s="383" t="s">
        <v>617</v>
      </c>
      <c r="C50" s="384">
        <v>5.16</v>
      </c>
      <c r="D50" s="379"/>
      <c r="E50" s="202"/>
      <c r="F50" s="382"/>
    </row>
    <row r="51" spans="1:6" ht="15" x14ac:dyDescent="0.25">
      <c r="A51" s="380"/>
      <c r="B51" s="383" t="s">
        <v>618</v>
      </c>
      <c r="C51" s="384">
        <v>5.69</v>
      </c>
      <c r="D51" s="379"/>
      <c r="E51" s="202"/>
      <c r="F51" s="382"/>
    </row>
    <row r="52" spans="1:6" ht="14.25" x14ac:dyDescent="0.2">
      <c r="A52" s="380" t="s">
        <v>619</v>
      </c>
      <c r="B52" s="375" t="s">
        <v>620</v>
      </c>
      <c r="C52" s="375"/>
      <c r="D52" s="375"/>
      <c r="E52" s="375"/>
      <c r="F52" s="386"/>
    </row>
    <row r="53" spans="1:6" ht="14.25" x14ac:dyDescent="0.2">
      <c r="A53" s="380"/>
      <c r="B53" s="387" t="s">
        <v>621</v>
      </c>
      <c r="C53" s="388"/>
      <c r="D53" s="388"/>
      <c r="E53" s="389"/>
      <c r="F53" s="390" t="s">
        <v>622</v>
      </c>
    </row>
    <row r="54" spans="1:6" ht="15" x14ac:dyDescent="0.25">
      <c r="A54" s="380"/>
      <c r="B54" s="387" t="s">
        <v>623</v>
      </c>
      <c r="C54" s="388"/>
      <c r="D54" s="388"/>
      <c r="E54" s="391"/>
      <c r="F54" s="392">
        <v>0.98</v>
      </c>
    </row>
    <row r="55" spans="1:6" ht="15" x14ac:dyDescent="0.25">
      <c r="A55" s="380"/>
      <c r="B55" s="387" t="s">
        <v>624</v>
      </c>
      <c r="C55" s="388"/>
      <c r="D55" s="388"/>
      <c r="E55" s="391"/>
      <c r="F55" s="392">
        <v>1.02</v>
      </c>
    </row>
    <row r="56" spans="1:6" ht="15" x14ac:dyDescent="0.25">
      <c r="A56" s="380"/>
      <c r="B56" s="387" t="s">
        <v>625</v>
      </c>
      <c r="C56" s="388"/>
      <c r="D56" s="388"/>
      <c r="E56" s="391"/>
      <c r="F56" s="392">
        <v>0.96</v>
      </c>
    </row>
    <row r="57" spans="1:6" ht="15" x14ac:dyDescent="0.25">
      <c r="A57" s="380"/>
      <c r="B57" s="387" t="s">
        <v>626</v>
      </c>
      <c r="C57" s="388"/>
      <c r="D57" s="388"/>
      <c r="E57" s="391"/>
      <c r="F57" s="392">
        <v>1.04</v>
      </c>
    </row>
    <row r="58" spans="1:6" ht="15" x14ac:dyDescent="0.25">
      <c r="A58" s="380"/>
      <c r="B58" s="387" t="s">
        <v>627</v>
      </c>
      <c r="C58" s="388"/>
      <c r="D58" s="388"/>
      <c r="E58" s="391"/>
      <c r="F58" s="392">
        <v>0.94</v>
      </c>
    </row>
    <row r="59" spans="1:6" ht="15.75" thickBot="1" x14ac:dyDescent="0.3">
      <c r="A59" s="393"/>
      <c r="B59" s="394" t="s">
        <v>626</v>
      </c>
      <c r="C59" s="395"/>
      <c r="D59" s="395"/>
      <c r="E59" s="396"/>
      <c r="F59" s="397">
        <v>1.06</v>
      </c>
    </row>
  </sheetData>
  <mergeCells count="3">
    <mergeCell ref="B28:E28"/>
    <mergeCell ref="B29:E29"/>
    <mergeCell ref="B31:E31"/>
  </mergeCells>
  <printOptions horizontalCentered="1"/>
  <pageMargins left="0.59055118110236227" right="0.59055118110236227" top="0.98425196850393704" bottom="0.59055118110236227" header="0.51181102362204722" footer="0.31496062992125984"/>
  <pageSetup paperSize="9" fitToHeight="2" orientation="landscape" r:id="rId1"/>
  <headerFooter alignWithMargins="0">
    <oddHeader>&amp;LKrajský úřad Plzeňského kraje&amp;R1. 3. 2019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7"/>
  <sheetViews>
    <sheetView workbookViewId="0">
      <pane ySplit="15" topLeftCell="A16" activePane="bottomLeft" state="frozenSplit"/>
      <selection activeCell="J36" sqref="J36"/>
      <selection pane="bottomLeft" activeCell="F16" sqref="F16"/>
    </sheetView>
  </sheetViews>
  <sheetFormatPr defaultRowHeight="12.75" x14ac:dyDescent="0.2"/>
  <cols>
    <col min="1" max="1" width="11.6640625" style="399" customWidth="1"/>
    <col min="2" max="2" width="11.1640625" style="399" customWidth="1"/>
    <col min="3" max="3" width="12.6640625" style="399" customWidth="1"/>
    <col min="4" max="5" width="16.5" style="399" customWidth="1"/>
    <col min="6" max="6" width="15.1640625" style="399" customWidth="1"/>
    <col min="7" max="7" width="12.33203125" style="399" customWidth="1"/>
    <col min="8" max="8" width="9.6640625" style="399" bestFit="1" customWidth="1"/>
    <col min="9" max="9" width="18.83203125" style="399" customWidth="1"/>
    <col min="10" max="10" width="18.5" style="399" customWidth="1"/>
    <col min="11" max="16384" width="9.33203125" style="399"/>
  </cols>
  <sheetData>
    <row r="1" spans="1:11" x14ac:dyDescent="0.2">
      <c r="H1" s="399" t="s">
        <v>628</v>
      </c>
    </row>
    <row r="2" spans="1:11" ht="4.5" customHeight="1" x14ac:dyDescent="0.2"/>
    <row r="3" spans="1:11" ht="20.25" x14ac:dyDescent="0.3">
      <c r="A3" s="400" t="s">
        <v>642</v>
      </c>
      <c r="C3" s="401"/>
      <c r="D3" s="401"/>
      <c r="E3" s="401"/>
      <c r="F3" s="402"/>
      <c r="G3" s="402"/>
      <c r="H3" s="403"/>
      <c r="I3" s="403"/>
    </row>
    <row r="4" spans="1:11" ht="15.75" x14ac:dyDescent="0.25">
      <c r="A4" s="404" t="s">
        <v>629</v>
      </c>
      <c r="B4" s="405"/>
      <c r="C4" s="405"/>
      <c r="D4" s="405"/>
      <c r="E4" s="405"/>
      <c r="F4" s="405"/>
      <c r="G4" s="405"/>
      <c r="I4" s="404"/>
    </row>
    <row r="5" spans="1:11" ht="3.75" customHeight="1" x14ac:dyDescent="0.25">
      <c r="A5" s="406"/>
      <c r="B5" s="405"/>
      <c r="C5" s="405"/>
      <c r="D5" s="405"/>
      <c r="E5" s="405"/>
      <c r="F5" s="405"/>
      <c r="G5" s="405"/>
      <c r="I5" s="403"/>
    </row>
    <row r="6" spans="1:11" ht="15.75" x14ac:dyDescent="0.25">
      <c r="A6" s="406"/>
      <c r="B6" s="407"/>
      <c r="C6" s="408" t="s">
        <v>10</v>
      </c>
      <c r="E6" s="409" t="s">
        <v>11</v>
      </c>
      <c r="G6" s="409"/>
      <c r="I6" s="403"/>
    </row>
    <row r="7" spans="1:11" ht="15.75" x14ac:dyDescent="0.25">
      <c r="A7" s="410" t="s">
        <v>630</v>
      </c>
      <c r="B7" s="407"/>
      <c r="C7" s="411">
        <v>7.65</v>
      </c>
      <c r="D7" s="412"/>
      <c r="E7" s="413">
        <v>35</v>
      </c>
      <c r="G7" s="414"/>
      <c r="I7" s="403"/>
      <c r="J7" s="415"/>
      <c r="K7" s="415"/>
    </row>
    <row r="8" spans="1:11" ht="15" x14ac:dyDescent="0.2">
      <c r="A8" s="416" t="s">
        <v>631</v>
      </c>
      <c r="B8" s="417"/>
      <c r="C8" s="411" t="s">
        <v>632</v>
      </c>
      <c r="D8" s="412"/>
      <c r="E8" s="413" t="s">
        <v>633</v>
      </c>
      <c r="G8" s="414"/>
      <c r="I8" s="403"/>
      <c r="J8" s="415"/>
      <c r="K8" s="415"/>
    </row>
    <row r="9" spans="1:11" ht="15" x14ac:dyDescent="0.2">
      <c r="A9" s="416" t="s">
        <v>634</v>
      </c>
      <c r="B9" s="417"/>
      <c r="C9" s="411" t="s">
        <v>635</v>
      </c>
      <c r="D9" s="412"/>
      <c r="E9" s="413" t="s">
        <v>633</v>
      </c>
      <c r="G9" s="414"/>
      <c r="I9" s="403"/>
      <c r="J9" s="415"/>
      <c r="K9" s="415"/>
    </row>
    <row r="10" spans="1:11" ht="15" x14ac:dyDescent="0.2">
      <c r="A10" s="416" t="s">
        <v>636</v>
      </c>
      <c r="B10" s="417"/>
      <c r="C10" s="411" t="s">
        <v>40</v>
      </c>
      <c r="D10" s="412"/>
      <c r="E10" s="413" t="s">
        <v>633</v>
      </c>
      <c r="G10" s="414"/>
      <c r="I10" s="403"/>
      <c r="J10" s="415"/>
      <c r="K10" s="415"/>
    </row>
    <row r="11" spans="1:11" ht="15" x14ac:dyDescent="0.2">
      <c r="A11" s="416" t="s">
        <v>637</v>
      </c>
      <c r="B11" s="417"/>
      <c r="C11" s="411" t="s">
        <v>43</v>
      </c>
      <c r="D11" s="412"/>
      <c r="E11" s="413" t="s">
        <v>633</v>
      </c>
      <c r="G11" s="414"/>
      <c r="I11" s="403"/>
      <c r="J11" s="415"/>
      <c r="K11" s="415"/>
    </row>
    <row r="12" spans="1:11" ht="15" x14ac:dyDescent="0.2">
      <c r="A12" s="418" t="s">
        <v>638</v>
      </c>
      <c r="B12" s="419"/>
      <c r="C12" s="411" t="s">
        <v>46</v>
      </c>
      <c r="D12" s="412"/>
      <c r="E12" s="420">
        <v>41.1</v>
      </c>
      <c r="G12" s="421"/>
      <c r="I12" s="403"/>
      <c r="J12" s="415"/>
      <c r="K12" s="415"/>
    </row>
    <row r="13" spans="1:11" ht="6" customHeight="1" thickBot="1" x14ac:dyDescent="0.25">
      <c r="A13" s="680"/>
      <c r="B13" s="680"/>
      <c r="C13" s="422"/>
      <c r="D13" s="423"/>
      <c r="E13" s="424"/>
      <c r="F13" s="424"/>
      <c r="G13" s="424"/>
      <c r="I13" s="403"/>
    </row>
    <row r="14" spans="1:11" ht="15.75" x14ac:dyDescent="0.2">
      <c r="A14" s="425"/>
      <c r="B14" s="426" t="s">
        <v>2</v>
      </c>
      <c r="C14" s="427"/>
      <c r="D14" s="426" t="s">
        <v>3</v>
      </c>
      <c r="E14" s="427"/>
      <c r="F14" s="428" t="s">
        <v>4</v>
      </c>
      <c r="G14" s="681" t="s">
        <v>5</v>
      </c>
      <c r="H14" s="682"/>
    </row>
    <row r="15" spans="1:11" ht="45.75" thickBot="1" x14ac:dyDescent="0.25">
      <c r="A15" s="429" t="s">
        <v>639</v>
      </c>
      <c r="B15" s="430" t="s">
        <v>10</v>
      </c>
      <c r="C15" s="431" t="s">
        <v>11</v>
      </c>
      <c r="D15" s="460" t="s">
        <v>12</v>
      </c>
      <c r="E15" s="458" t="s">
        <v>640</v>
      </c>
      <c r="F15" s="432" t="s">
        <v>4</v>
      </c>
      <c r="G15" s="434" t="s">
        <v>15</v>
      </c>
      <c r="H15" s="433" t="s">
        <v>16</v>
      </c>
    </row>
    <row r="16" spans="1:11" x14ac:dyDescent="0.2">
      <c r="A16" s="435" t="s">
        <v>641</v>
      </c>
      <c r="B16" s="436">
        <v>7.65</v>
      </c>
      <c r="C16" s="437">
        <v>35</v>
      </c>
      <c r="D16" s="438">
        <v>33300</v>
      </c>
      <c r="E16" s="440">
        <v>18240</v>
      </c>
      <c r="F16" s="455">
        <f>ROUND(12*1.36*(1/B16*D16+1/C16*E16)+H16,0)</f>
        <v>79929</v>
      </c>
      <c r="G16" s="439">
        <f t="shared" ref="G16:G79" si="0">ROUND(12*(1/B16*D16+1/C16*E16),0)</f>
        <v>58489</v>
      </c>
      <c r="H16" s="440">
        <v>384</v>
      </c>
    </row>
    <row r="17" spans="1:8" x14ac:dyDescent="0.2">
      <c r="A17" s="441">
        <v>13</v>
      </c>
      <c r="B17" s="442">
        <f>ROUND(2.4*POWER(A17,0.5)-1,2)</f>
        <v>7.65</v>
      </c>
      <c r="C17" s="443">
        <f>ROUND(-0.0005*POWER(A17,2)+0.1103*A17+35,2)</f>
        <v>36.35</v>
      </c>
      <c r="D17" s="444">
        <v>33300</v>
      </c>
      <c r="E17" s="445">
        <v>18240</v>
      </c>
      <c r="F17" s="456">
        <f t="shared" ref="F17:F80" si="1">ROUND(12*1.36*(1/B17*D17+1/C17*E17)+H17,0)</f>
        <v>79613</v>
      </c>
      <c r="G17" s="446">
        <f t="shared" si="0"/>
        <v>58257</v>
      </c>
      <c r="H17" s="447">
        <v>384</v>
      </c>
    </row>
    <row r="18" spans="1:8" x14ac:dyDescent="0.2">
      <c r="A18" s="441">
        <v>14</v>
      </c>
      <c r="B18" s="442">
        <f t="shared" ref="B18:B22" si="2">ROUND(2.4*POWER(A18,0.5)-1,2)</f>
        <v>7.98</v>
      </c>
      <c r="C18" s="443">
        <f t="shared" ref="C18:C81" si="3">ROUND(-0.0005*POWER(A18,2)+0.1103*A18+35,2)</f>
        <v>36.450000000000003</v>
      </c>
      <c r="D18" s="444">
        <v>33300</v>
      </c>
      <c r="E18" s="445">
        <v>18240</v>
      </c>
      <c r="F18" s="456">
        <f t="shared" si="1"/>
        <v>76653</v>
      </c>
      <c r="G18" s="446">
        <f t="shared" si="0"/>
        <v>56080</v>
      </c>
      <c r="H18" s="447">
        <v>384</v>
      </c>
    </row>
    <row r="19" spans="1:8" x14ac:dyDescent="0.2">
      <c r="A19" s="441">
        <v>15</v>
      </c>
      <c r="B19" s="442">
        <f t="shared" si="2"/>
        <v>8.3000000000000007</v>
      </c>
      <c r="C19" s="443">
        <f t="shared" si="3"/>
        <v>36.54</v>
      </c>
      <c r="D19" s="444">
        <v>33300</v>
      </c>
      <c r="E19" s="445">
        <v>18240</v>
      </c>
      <c r="F19" s="456">
        <f t="shared" si="1"/>
        <v>74007</v>
      </c>
      <c r="G19" s="446">
        <f t="shared" si="0"/>
        <v>54135</v>
      </c>
      <c r="H19" s="447">
        <v>384</v>
      </c>
    </row>
    <row r="20" spans="1:8" x14ac:dyDescent="0.2">
      <c r="A20" s="441">
        <v>16</v>
      </c>
      <c r="B20" s="442">
        <f t="shared" si="2"/>
        <v>8.6</v>
      </c>
      <c r="C20" s="443">
        <f t="shared" si="3"/>
        <v>36.64</v>
      </c>
      <c r="D20" s="444">
        <v>33300</v>
      </c>
      <c r="E20" s="445">
        <v>18240</v>
      </c>
      <c r="F20" s="456">
        <f t="shared" si="1"/>
        <v>71701</v>
      </c>
      <c r="G20" s="446">
        <f t="shared" si="0"/>
        <v>52439</v>
      </c>
      <c r="H20" s="447">
        <v>384</v>
      </c>
    </row>
    <row r="21" spans="1:8" x14ac:dyDescent="0.2">
      <c r="A21" s="441">
        <v>17</v>
      </c>
      <c r="B21" s="442">
        <f t="shared" si="2"/>
        <v>8.9</v>
      </c>
      <c r="C21" s="443">
        <f t="shared" si="3"/>
        <v>36.729999999999997</v>
      </c>
      <c r="D21" s="444">
        <v>33300</v>
      </c>
      <c r="E21" s="445">
        <v>18240</v>
      </c>
      <c r="F21" s="456">
        <f t="shared" si="1"/>
        <v>69551</v>
      </c>
      <c r="G21" s="446">
        <f t="shared" si="0"/>
        <v>50858</v>
      </c>
      <c r="H21" s="447">
        <v>384</v>
      </c>
    </row>
    <row r="22" spans="1:8" x14ac:dyDescent="0.2">
      <c r="A22" s="441">
        <v>18</v>
      </c>
      <c r="B22" s="442">
        <f t="shared" si="2"/>
        <v>9.18</v>
      </c>
      <c r="C22" s="443">
        <f t="shared" si="3"/>
        <v>36.82</v>
      </c>
      <c r="D22" s="444">
        <v>33300</v>
      </c>
      <c r="E22" s="445">
        <v>18240</v>
      </c>
      <c r="F22" s="456">
        <f t="shared" si="1"/>
        <v>67669</v>
      </c>
      <c r="G22" s="446">
        <f t="shared" si="0"/>
        <v>49474</v>
      </c>
      <c r="H22" s="447">
        <v>384</v>
      </c>
    </row>
    <row r="23" spans="1:8" x14ac:dyDescent="0.2">
      <c r="A23" s="441">
        <v>19</v>
      </c>
      <c r="B23" s="442">
        <f>ROUND(3.89*POWER(A23,0.355)-1.5,2)</f>
        <v>9.56</v>
      </c>
      <c r="C23" s="443">
        <f t="shared" si="3"/>
        <v>36.92</v>
      </c>
      <c r="D23" s="444">
        <v>33300</v>
      </c>
      <c r="E23" s="445">
        <v>18240</v>
      </c>
      <c r="F23" s="456">
        <f t="shared" si="1"/>
        <v>65294</v>
      </c>
      <c r="G23" s="446">
        <f t="shared" si="0"/>
        <v>47728</v>
      </c>
      <c r="H23" s="447">
        <v>384</v>
      </c>
    </row>
    <row r="24" spans="1:8" x14ac:dyDescent="0.2">
      <c r="A24" s="441">
        <v>20</v>
      </c>
      <c r="B24" s="442">
        <f t="shared" ref="B24:B33" si="4">ROUND(3.89*POWER(A24,0.355)-1.5,2)</f>
        <v>9.77</v>
      </c>
      <c r="C24" s="443">
        <f t="shared" si="3"/>
        <v>37.01</v>
      </c>
      <c r="D24" s="444">
        <v>33300</v>
      </c>
      <c r="E24" s="445">
        <v>18240</v>
      </c>
      <c r="F24" s="456">
        <f t="shared" si="1"/>
        <v>64052</v>
      </c>
      <c r="G24" s="446">
        <f t="shared" si="0"/>
        <v>46815</v>
      </c>
      <c r="H24" s="447">
        <v>384</v>
      </c>
    </row>
    <row r="25" spans="1:8" x14ac:dyDescent="0.2">
      <c r="A25" s="441">
        <v>21</v>
      </c>
      <c r="B25" s="442">
        <f t="shared" si="4"/>
        <v>9.9600000000000009</v>
      </c>
      <c r="C25" s="443">
        <f t="shared" si="3"/>
        <v>37.1</v>
      </c>
      <c r="D25" s="444">
        <v>33300</v>
      </c>
      <c r="E25" s="445">
        <v>18240</v>
      </c>
      <c r="F25" s="456">
        <f t="shared" si="1"/>
        <v>62971</v>
      </c>
      <c r="G25" s="446">
        <f t="shared" si="0"/>
        <v>46020</v>
      </c>
      <c r="H25" s="447">
        <v>384</v>
      </c>
    </row>
    <row r="26" spans="1:8" x14ac:dyDescent="0.2">
      <c r="A26" s="441">
        <v>22</v>
      </c>
      <c r="B26" s="442">
        <f t="shared" si="4"/>
        <v>10.15</v>
      </c>
      <c r="C26" s="443">
        <f t="shared" si="3"/>
        <v>37.18</v>
      </c>
      <c r="D26" s="444">
        <v>33300</v>
      </c>
      <c r="E26" s="445">
        <v>18240</v>
      </c>
      <c r="F26" s="456">
        <f t="shared" si="1"/>
        <v>61933</v>
      </c>
      <c r="G26" s="446">
        <f t="shared" si="0"/>
        <v>45256</v>
      </c>
      <c r="H26" s="447">
        <v>384</v>
      </c>
    </row>
    <row r="27" spans="1:8" x14ac:dyDescent="0.2">
      <c r="A27" s="441">
        <v>23</v>
      </c>
      <c r="B27" s="442">
        <f t="shared" si="4"/>
        <v>10.34</v>
      </c>
      <c r="C27" s="443">
        <f t="shared" si="3"/>
        <v>37.270000000000003</v>
      </c>
      <c r="D27" s="444">
        <v>33300</v>
      </c>
      <c r="E27" s="445">
        <v>18240</v>
      </c>
      <c r="F27" s="456">
        <f t="shared" si="1"/>
        <v>60930</v>
      </c>
      <c r="G27" s="446">
        <f t="shared" si="0"/>
        <v>44519</v>
      </c>
      <c r="H27" s="447">
        <v>384</v>
      </c>
    </row>
    <row r="28" spans="1:8" x14ac:dyDescent="0.2">
      <c r="A28" s="441">
        <v>24</v>
      </c>
      <c r="B28" s="442">
        <f t="shared" si="4"/>
        <v>10.52</v>
      </c>
      <c r="C28" s="443">
        <f t="shared" si="3"/>
        <v>37.36</v>
      </c>
      <c r="D28" s="444">
        <v>33300</v>
      </c>
      <c r="E28" s="445">
        <v>18240</v>
      </c>
      <c r="F28" s="456">
        <f t="shared" si="1"/>
        <v>60011</v>
      </c>
      <c r="G28" s="446">
        <f t="shared" si="0"/>
        <v>43843</v>
      </c>
      <c r="H28" s="447">
        <v>384</v>
      </c>
    </row>
    <row r="29" spans="1:8" x14ac:dyDescent="0.2">
      <c r="A29" s="441">
        <v>25</v>
      </c>
      <c r="B29" s="442">
        <f t="shared" si="4"/>
        <v>10.7</v>
      </c>
      <c r="C29" s="443">
        <f t="shared" si="3"/>
        <v>37.450000000000003</v>
      </c>
      <c r="D29" s="444">
        <v>33300</v>
      </c>
      <c r="E29" s="445">
        <v>18240</v>
      </c>
      <c r="F29" s="456">
        <f t="shared" si="1"/>
        <v>59123</v>
      </c>
      <c r="G29" s="446">
        <f t="shared" si="0"/>
        <v>43190</v>
      </c>
      <c r="H29" s="447">
        <v>384</v>
      </c>
    </row>
    <row r="30" spans="1:8" x14ac:dyDescent="0.2">
      <c r="A30" s="441">
        <v>26</v>
      </c>
      <c r="B30" s="442">
        <f t="shared" si="4"/>
        <v>10.87</v>
      </c>
      <c r="C30" s="443">
        <f t="shared" si="3"/>
        <v>37.53</v>
      </c>
      <c r="D30" s="444">
        <v>33300</v>
      </c>
      <c r="E30" s="445">
        <v>18240</v>
      </c>
      <c r="F30" s="456">
        <f t="shared" si="1"/>
        <v>58312</v>
      </c>
      <c r="G30" s="446">
        <f t="shared" si="0"/>
        <v>42594</v>
      </c>
      <c r="H30" s="447">
        <v>384</v>
      </c>
    </row>
    <row r="31" spans="1:8" x14ac:dyDescent="0.2">
      <c r="A31" s="441">
        <v>27</v>
      </c>
      <c r="B31" s="442">
        <f t="shared" si="4"/>
        <v>11.03</v>
      </c>
      <c r="C31" s="443">
        <f t="shared" si="3"/>
        <v>37.61</v>
      </c>
      <c r="D31" s="444">
        <v>33300</v>
      </c>
      <c r="E31" s="445">
        <v>18240</v>
      </c>
      <c r="F31" s="456">
        <f t="shared" si="1"/>
        <v>57570</v>
      </c>
      <c r="G31" s="446">
        <f t="shared" si="0"/>
        <v>42048</v>
      </c>
      <c r="H31" s="447">
        <v>384</v>
      </c>
    </row>
    <row r="32" spans="1:8" x14ac:dyDescent="0.2">
      <c r="A32" s="441">
        <v>28</v>
      </c>
      <c r="B32" s="442">
        <f t="shared" si="4"/>
        <v>11.2</v>
      </c>
      <c r="C32" s="443">
        <f t="shared" si="3"/>
        <v>37.700000000000003</v>
      </c>
      <c r="D32" s="444">
        <v>33300</v>
      </c>
      <c r="E32" s="445">
        <v>18240</v>
      </c>
      <c r="F32" s="456">
        <f t="shared" si="1"/>
        <v>56803</v>
      </c>
      <c r="G32" s="446">
        <f t="shared" si="0"/>
        <v>41484</v>
      </c>
      <c r="H32" s="447">
        <v>384</v>
      </c>
    </row>
    <row r="33" spans="1:8" x14ac:dyDescent="0.2">
      <c r="A33" s="441">
        <v>29</v>
      </c>
      <c r="B33" s="442">
        <f t="shared" si="4"/>
        <v>11.36</v>
      </c>
      <c r="C33" s="443">
        <f t="shared" si="3"/>
        <v>37.78</v>
      </c>
      <c r="D33" s="444">
        <v>33300</v>
      </c>
      <c r="E33" s="445">
        <v>18240</v>
      </c>
      <c r="F33" s="456">
        <f t="shared" si="1"/>
        <v>56103</v>
      </c>
      <c r="G33" s="446">
        <f t="shared" si="0"/>
        <v>40970</v>
      </c>
      <c r="H33" s="447">
        <v>384</v>
      </c>
    </row>
    <row r="34" spans="1:8" x14ac:dyDescent="0.2">
      <c r="A34" s="441">
        <v>30</v>
      </c>
      <c r="B34" s="442">
        <f>ROUND(LN(A34)+8,2)</f>
        <v>11.4</v>
      </c>
      <c r="C34" s="443">
        <f t="shared" si="3"/>
        <v>37.86</v>
      </c>
      <c r="D34" s="444">
        <v>33300</v>
      </c>
      <c r="E34" s="445">
        <v>18240</v>
      </c>
      <c r="F34" s="456">
        <f t="shared" si="1"/>
        <v>55918</v>
      </c>
      <c r="G34" s="446">
        <f t="shared" si="0"/>
        <v>40834</v>
      </c>
      <c r="H34" s="447">
        <v>384</v>
      </c>
    </row>
    <row r="35" spans="1:8" x14ac:dyDescent="0.2">
      <c r="A35" s="441">
        <v>31</v>
      </c>
      <c r="B35" s="442">
        <f t="shared" ref="B35:B60" si="5">ROUND(LN(A35)+8,2)</f>
        <v>11.43</v>
      </c>
      <c r="C35" s="443">
        <f t="shared" si="3"/>
        <v>37.94</v>
      </c>
      <c r="D35" s="444">
        <v>33300</v>
      </c>
      <c r="E35" s="445">
        <v>18240</v>
      </c>
      <c r="F35" s="456">
        <f t="shared" si="1"/>
        <v>55776</v>
      </c>
      <c r="G35" s="446">
        <f t="shared" si="0"/>
        <v>40730</v>
      </c>
      <c r="H35" s="447">
        <v>384</v>
      </c>
    </row>
    <row r="36" spans="1:8" x14ac:dyDescent="0.2">
      <c r="A36" s="441">
        <v>32</v>
      </c>
      <c r="B36" s="442">
        <f t="shared" si="5"/>
        <v>11.47</v>
      </c>
      <c r="C36" s="443">
        <f t="shared" si="3"/>
        <v>38.020000000000003</v>
      </c>
      <c r="D36" s="444">
        <v>33300</v>
      </c>
      <c r="E36" s="445">
        <v>18240</v>
      </c>
      <c r="F36" s="456">
        <f t="shared" si="1"/>
        <v>55594</v>
      </c>
      <c r="G36" s="446">
        <f t="shared" si="0"/>
        <v>40596</v>
      </c>
      <c r="H36" s="447">
        <v>384</v>
      </c>
    </row>
    <row r="37" spans="1:8" x14ac:dyDescent="0.2">
      <c r="A37" s="441">
        <v>33</v>
      </c>
      <c r="B37" s="442">
        <f t="shared" si="5"/>
        <v>11.5</v>
      </c>
      <c r="C37" s="443">
        <f t="shared" si="3"/>
        <v>38.1</v>
      </c>
      <c r="D37" s="444">
        <v>33300</v>
      </c>
      <c r="E37" s="445">
        <v>18240</v>
      </c>
      <c r="F37" s="456">
        <f t="shared" si="1"/>
        <v>55454</v>
      </c>
      <c r="G37" s="446">
        <f t="shared" si="0"/>
        <v>40493</v>
      </c>
      <c r="H37" s="447">
        <v>384</v>
      </c>
    </row>
    <row r="38" spans="1:8" x14ac:dyDescent="0.2">
      <c r="A38" s="441">
        <v>34</v>
      </c>
      <c r="B38" s="442">
        <f t="shared" si="5"/>
        <v>11.53</v>
      </c>
      <c r="C38" s="443">
        <f t="shared" si="3"/>
        <v>38.17</v>
      </c>
      <c r="D38" s="444">
        <v>33300</v>
      </c>
      <c r="E38" s="445">
        <v>18240</v>
      </c>
      <c r="F38" s="456">
        <f t="shared" si="1"/>
        <v>55317</v>
      </c>
      <c r="G38" s="446">
        <f t="shared" si="0"/>
        <v>40392</v>
      </c>
      <c r="H38" s="447">
        <v>384</v>
      </c>
    </row>
    <row r="39" spans="1:8" x14ac:dyDescent="0.2">
      <c r="A39" s="441">
        <v>35</v>
      </c>
      <c r="B39" s="442">
        <f t="shared" si="5"/>
        <v>11.56</v>
      </c>
      <c r="C39" s="443">
        <f t="shared" si="3"/>
        <v>38.25</v>
      </c>
      <c r="D39" s="444">
        <v>33300</v>
      </c>
      <c r="E39" s="445">
        <v>18240</v>
      </c>
      <c r="F39" s="456">
        <f t="shared" si="1"/>
        <v>55178</v>
      </c>
      <c r="G39" s="446">
        <f t="shared" si="0"/>
        <v>40290</v>
      </c>
      <c r="H39" s="447">
        <v>384</v>
      </c>
    </row>
    <row r="40" spans="1:8" x14ac:dyDescent="0.2">
      <c r="A40" s="441">
        <v>36</v>
      </c>
      <c r="B40" s="442">
        <f t="shared" si="5"/>
        <v>11.58</v>
      </c>
      <c r="C40" s="443">
        <f t="shared" si="3"/>
        <v>38.32</v>
      </c>
      <c r="D40" s="444">
        <v>33300</v>
      </c>
      <c r="E40" s="445">
        <v>18240</v>
      </c>
      <c r="F40" s="456">
        <f t="shared" si="1"/>
        <v>55083</v>
      </c>
      <c r="G40" s="446">
        <f t="shared" si="0"/>
        <v>40220</v>
      </c>
      <c r="H40" s="447">
        <v>384</v>
      </c>
    </row>
    <row r="41" spans="1:8" x14ac:dyDescent="0.2">
      <c r="A41" s="441">
        <v>37</v>
      </c>
      <c r="B41" s="442">
        <f t="shared" si="5"/>
        <v>11.61</v>
      </c>
      <c r="C41" s="443">
        <f t="shared" si="3"/>
        <v>38.4</v>
      </c>
      <c r="D41" s="444">
        <v>33300</v>
      </c>
      <c r="E41" s="445">
        <v>18240</v>
      </c>
      <c r="F41" s="456">
        <f t="shared" si="1"/>
        <v>54945</v>
      </c>
      <c r="G41" s="446">
        <f t="shared" si="0"/>
        <v>40119</v>
      </c>
      <c r="H41" s="447">
        <v>384</v>
      </c>
    </row>
    <row r="42" spans="1:8" x14ac:dyDescent="0.2">
      <c r="A42" s="441">
        <v>38</v>
      </c>
      <c r="B42" s="442">
        <f t="shared" si="5"/>
        <v>11.64</v>
      </c>
      <c r="C42" s="443">
        <f t="shared" si="3"/>
        <v>38.47</v>
      </c>
      <c r="D42" s="444">
        <v>33300</v>
      </c>
      <c r="E42" s="445">
        <v>18240</v>
      </c>
      <c r="F42" s="456">
        <f t="shared" si="1"/>
        <v>54811</v>
      </c>
      <c r="G42" s="446">
        <f t="shared" si="0"/>
        <v>40020</v>
      </c>
      <c r="H42" s="447">
        <v>384</v>
      </c>
    </row>
    <row r="43" spans="1:8" x14ac:dyDescent="0.2">
      <c r="A43" s="441">
        <v>39</v>
      </c>
      <c r="B43" s="442">
        <f t="shared" si="5"/>
        <v>11.66</v>
      </c>
      <c r="C43" s="443">
        <f t="shared" si="3"/>
        <v>38.54</v>
      </c>
      <c r="D43" s="444">
        <v>33300</v>
      </c>
      <c r="E43" s="445">
        <v>18240</v>
      </c>
      <c r="F43" s="456">
        <f t="shared" si="1"/>
        <v>54716</v>
      </c>
      <c r="G43" s="446">
        <f t="shared" si="0"/>
        <v>39950</v>
      </c>
      <c r="H43" s="447">
        <v>384</v>
      </c>
    </row>
    <row r="44" spans="1:8" x14ac:dyDescent="0.2">
      <c r="A44" s="441">
        <v>40</v>
      </c>
      <c r="B44" s="442">
        <f t="shared" si="5"/>
        <v>11.69</v>
      </c>
      <c r="C44" s="443">
        <f t="shared" si="3"/>
        <v>38.61</v>
      </c>
      <c r="D44" s="444">
        <v>33300</v>
      </c>
      <c r="E44" s="445">
        <v>18240</v>
      </c>
      <c r="F44" s="456">
        <f t="shared" si="1"/>
        <v>54583</v>
      </c>
      <c r="G44" s="446">
        <f t="shared" si="0"/>
        <v>39852</v>
      </c>
      <c r="H44" s="447">
        <v>384</v>
      </c>
    </row>
    <row r="45" spans="1:8" x14ac:dyDescent="0.2">
      <c r="A45" s="441">
        <v>41</v>
      </c>
      <c r="B45" s="442">
        <f t="shared" si="5"/>
        <v>11.71</v>
      </c>
      <c r="C45" s="443">
        <f t="shared" si="3"/>
        <v>38.68</v>
      </c>
      <c r="D45" s="444">
        <v>33300</v>
      </c>
      <c r="E45" s="445">
        <v>18240</v>
      </c>
      <c r="F45" s="456">
        <f t="shared" si="1"/>
        <v>54489</v>
      </c>
      <c r="G45" s="446">
        <f t="shared" si="0"/>
        <v>39783</v>
      </c>
      <c r="H45" s="447">
        <v>384</v>
      </c>
    </row>
    <row r="46" spans="1:8" x14ac:dyDescent="0.2">
      <c r="A46" s="441">
        <v>42</v>
      </c>
      <c r="B46" s="442">
        <f t="shared" si="5"/>
        <v>11.74</v>
      </c>
      <c r="C46" s="443">
        <f t="shared" si="3"/>
        <v>38.75</v>
      </c>
      <c r="D46" s="444">
        <v>33300</v>
      </c>
      <c r="E46" s="445">
        <v>18240</v>
      </c>
      <c r="F46" s="456">
        <f t="shared" si="1"/>
        <v>54357</v>
      </c>
      <c r="G46" s="446">
        <f t="shared" si="0"/>
        <v>39686</v>
      </c>
      <c r="H46" s="447">
        <v>384</v>
      </c>
    </row>
    <row r="47" spans="1:8" x14ac:dyDescent="0.2">
      <c r="A47" s="441">
        <v>43</v>
      </c>
      <c r="B47" s="442">
        <f t="shared" si="5"/>
        <v>11.76</v>
      </c>
      <c r="C47" s="443">
        <f t="shared" si="3"/>
        <v>38.82</v>
      </c>
      <c r="D47" s="444">
        <v>33300</v>
      </c>
      <c r="E47" s="445">
        <v>18240</v>
      </c>
      <c r="F47" s="456">
        <f t="shared" si="1"/>
        <v>54264</v>
      </c>
      <c r="G47" s="446">
        <f t="shared" si="0"/>
        <v>39618</v>
      </c>
      <c r="H47" s="447">
        <v>384</v>
      </c>
    </row>
    <row r="48" spans="1:8" x14ac:dyDescent="0.2">
      <c r="A48" s="441">
        <v>44</v>
      </c>
      <c r="B48" s="442">
        <f t="shared" si="5"/>
        <v>11.78</v>
      </c>
      <c r="C48" s="443">
        <f t="shared" si="3"/>
        <v>38.89</v>
      </c>
      <c r="D48" s="444">
        <v>33300</v>
      </c>
      <c r="E48" s="445">
        <v>18240</v>
      </c>
      <c r="F48" s="456">
        <f t="shared" si="1"/>
        <v>54172</v>
      </c>
      <c r="G48" s="446">
        <f t="shared" si="0"/>
        <v>39550</v>
      </c>
      <c r="H48" s="447">
        <v>384</v>
      </c>
    </row>
    <row r="49" spans="1:8" x14ac:dyDescent="0.2">
      <c r="A49" s="441">
        <v>45</v>
      </c>
      <c r="B49" s="442">
        <f t="shared" si="5"/>
        <v>11.81</v>
      </c>
      <c r="C49" s="443">
        <f t="shared" si="3"/>
        <v>38.950000000000003</v>
      </c>
      <c r="D49" s="444">
        <v>33300</v>
      </c>
      <c r="E49" s="445">
        <v>18240</v>
      </c>
      <c r="F49" s="456">
        <f t="shared" si="1"/>
        <v>54043</v>
      </c>
      <c r="G49" s="446">
        <f t="shared" si="0"/>
        <v>39455</v>
      </c>
      <c r="H49" s="447">
        <v>384</v>
      </c>
    </row>
    <row r="50" spans="1:8" x14ac:dyDescent="0.2">
      <c r="A50" s="441">
        <v>46</v>
      </c>
      <c r="B50" s="442">
        <f t="shared" si="5"/>
        <v>11.83</v>
      </c>
      <c r="C50" s="443">
        <f t="shared" si="3"/>
        <v>39.020000000000003</v>
      </c>
      <c r="D50" s="444">
        <v>33300</v>
      </c>
      <c r="E50" s="445">
        <v>18240</v>
      </c>
      <c r="F50" s="456">
        <f t="shared" si="1"/>
        <v>53952</v>
      </c>
      <c r="G50" s="446">
        <f t="shared" si="0"/>
        <v>39388</v>
      </c>
      <c r="H50" s="447">
        <v>384</v>
      </c>
    </row>
    <row r="51" spans="1:8" x14ac:dyDescent="0.2">
      <c r="A51" s="441">
        <v>47</v>
      </c>
      <c r="B51" s="442">
        <f t="shared" si="5"/>
        <v>11.85</v>
      </c>
      <c r="C51" s="443">
        <f t="shared" si="3"/>
        <v>39.08</v>
      </c>
      <c r="D51" s="444">
        <v>33300</v>
      </c>
      <c r="E51" s="445">
        <v>18240</v>
      </c>
      <c r="F51" s="456">
        <f t="shared" si="1"/>
        <v>53862</v>
      </c>
      <c r="G51" s="446">
        <f t="shared" si="0"/>
        <v>39322</v>
      </c>
      <c r="H51" s="447">
        <v>384</v>
      </c>
    </row>
    <row r="52" spans="1:8" x14ac:dyDescent="0.2">
      <c r="A52" s="441">
        <v>48</v>
      </c>
      <c r="B52" s="442">
        <f t="shared" si="5"/>
        <v>11.87</v>
      </c>
      <c r="C52" s="443">
        <f t="shared" si="3"/>
        <v>39.14</v>
      </c>
      <c r="D52" s="444">
        <v>33300</v>
      </c>
      <c r="E52" s="445">
        <v>18240</v>
      </c>
      <c r="F52" s="456">
        <f t="shared" si="1"/>
        <v>53773</v>
      </c>
      <c r="G52" s="446">
        <f t="shared" si="0"/>
        <v>39257</v>
      </c>
      <c r="H52" s="447">
        <v>384</v>
      </c>
    </row>
    <row r="53" spans="1:8" x14ac:dyDescent="0.2">
      <c r="A53" s="441">
        <v>49</v>
      </c>
      <c r="B53" s="442">
        <f t="shared" si="5"/>
        <v>11.89</v>
      </c>
      <c r="C53" s="443">
        <f t="shared" si="3"/>
        <v>39.200000000000003</v>
      </c>
      <c r="D53" s="444">
        <v>33300</v>
      </c>
      <c r="E53" s="445">
        <v>18240</v>
      </c>
      <c r="F53" s="456">
        <f t="shared" si="1"/>
        <v>53685</v>
      </c>
      <c r="G53" s="446">
        <f t="shared" si="0"/>
        <v>39192</v>
      </c>
      <c r="H53" s="447">
        <v>384</v>
      </c>
    </row>
    <row r="54" spans="1:8" x14ac:dyDescent="0.2">
      <c r="A54" s="441">
        <v>50</v>
      </c>
      <c r="B54" s="442">
        <f t="shared" si="5"/>
        <v>11.91</v>
      </c>
      <c r="C54" s="443">
        <f t="shared" si="3"/>
        <v>39.270000000000003</v>
      </c>
      <c r="D54" s="444">
        <v>33300</v>
      </c>
      <c r="E54" s="445">
        <v>18240</v>
      </c>
      <c r="F54" s="456">
        <f t="shared" si="1"/>
        <v>53594</v>
      </c>
      <c r="G54" s="446">
        <f t="shared" si="0"/>
        <v>39125</v>
      </c>
      <c r="H54" s="447">
        <v>384</v>
      </c>
    </row>
    <row r="55" spans="1:8" x14ac:dyDescent="0.2">
      <c r="A55" s="441">
        <v>51</v>
      </c>
      <c r="B55" s="442">
        <f t="shared" si="5"/>
        <v>11.93</v>
      </c>
      <c r="C55" s="443">
        <f t="shared" si="3"/>
        <v>39.32</v>
      </c>
      <c r="D55" s="444">
        <v>33300</v>
      </c>
      <c r="E55" s="445">
        <v>18240</v>
      </c>
      <c r="F55" s="456">
        <f t="shared" si="1"/>
        <v>53508</v>
      </c>
      <c r="G55" s="446">
        <f t="shared" si="0"/>
        <v>39062</v>
      </c>
      <c r="H55" s="447">
        <v>384</v>
      </c>
    </row>
    <row r="56" spans="1:8" x14ac:dyDescent="0.2">
      <c r="A56" s="441">
        <v>52</v>
      </c>
      <c r="B56" s="442">
        <f t="shared" si="5"/>
        <v>11.95</v>
      </c>
      <c r="C56" s="443">
        <f t="shared" si="3"/>
        <v>39.380000000000003</v>
      </c>
      <c r="D56" s="444">
        <v>33300</v>
      </c>
      <c r="E56" s="445">
        <v>18240</v>
      </c>
      <c r="F56" s="456">
        <f t="shared" si="1"/>
        <v>53421</v>
      </c>
      <c r="G56" s="446">
        <f t="shared" si="0"/>
        <v>38997</v>
      </c>
      <c r="H56" s="447">
        <v>384</v>
      </c>
    </row>
    <row r="57" spans="1:8" x14ac:dyDescent="0.2">
      <c r="A57" s="441">
        <v>53</v>
      </c>
      <c r="B57" s="442">
        <f t="shared" si="5"/>
        <v>11.97</v>
      </c>
      <c r="C57" s="443">
        <f t="shared" si="3"/>
        <v>39.44</v>
      </c>
      <c r="D57" s="444">
        <v>33300</v>
      </c>
      <c r="E57" s="445">
        <v>18240</v>
      </c>
      <c r="F57" s="456">
        <f t="shared" si="1"/>
        <v>53333</v>
      </c>
      <c r="G57" s="446">
        <f t="shared" si="0"/>
        <v>38933</v>
      </c>
      <c r="H57" s="447">
        <v>384</v>
      </c>
    </row>
    <row r="58" spans="1:8" x14ac:dyDescent="0.2">
      <c r="A58" s="441">
        <v>54</v>
      </c>
      <c r="B58" s="442">
        <f t="shared" si="5"/>
        <v>11.99</v>
      </c>
      <c r="C58" s="443">
        <f t="shared" si="3"/>
        <v>39.5</v>
      </c>
      <c r="D58" s="444">
        <v>33300</v>
      </c>
      <c r="E58" s="445">
        <v>18240</v>
      </c>
      <c r="F58" s="456">
        <f t="shared" si="1"/>
        <v>53246</v>
      </c>
      <c r="G58" s="446">
        <f t="shared" si="0"/>
        <v>38869</v>
      </c>
      <c r="H58" s="447">
        <v>384</v>
      </c>
    </row>
    <row r="59" spans="1:8" x14ac:dyDescent="0.2">
      <c r="A59" s="441">
        <v>55</v>
      </c>
      <c r="B59" s="442">
        <f t="shared" si="5"/>
        <v>12.01</v>
      </c>
      <c r="C59" s="443">
        <f t="shared" si="3"/>
        <v>39.549999999999997</v>
      </c>
      <c r="D59" s="444">
        <v>33300</v>
      </c>
      <c r="E59" s="445">
        <v>18240</v>
      </c>
      <c r="F59" s="456">
        <f t="shared" si="1"/>
        <v>53161</v>
      </c>
      <c r="G59" s="446">
        <f t="shared" si="0"/>
        <v>38807</v>
      </c>
      <c r="H59" s="447">
        <v>384</v>
      </c>
    </row>
    <row r="60" spans="1:8" x14ac:dyDescent="0.2">
      <c r="A60" s="441">
        <v>56</v>
      </c>
      <c r="B60" s="442">
        <f t="shared" si="5"/>
        <v>12.03</v>
      </c>
      <c r="C60" s="443">
        <f t="shared" si="3"/>
        <v>39.61</v>
      </c>
      <c r="D60" s="444">
        <v>33300</v>
      </c>
      <c r="E60" s="445">
        <v>18240</v>
      </c>
      <c r="F60" s="456">
        <f t="shared" si="1"/>
        <v>53074</v>
      </c>
      <c r="G60" s="446">
        <f t="shared" si="0"/>
        <v>38743</v>
      </c>
      <c r="H60" s="447">
        <v>384</v>
      </c>
    </row>
    <row r="61" spans="1:8" x14ac:dyDescent="0.2">
      <c r="A61" s="441">
        <v>57</v>
      </c>
      <c r="B61" s="442">
        <f>ROUND(0.0098*A61+11.5,2)</f>
        <v>12.06</v>
      </c>
      <c r="C61" s="443">
        <f t="shared" si="3"/>
        <v>39.659999999999997</v>
      </c>
      <c r="D61" s="444">
        <v>33300</v>
      </c>
      <c r="E61" s="445">
        <v>18240</v>
      </c>
      <c r="F61" s="456">
        <f t="shared" si="1"/>
        <v>52952</v>
      </c>
      <c r="G61" s="446">
        <f t="shared" si="0"/>
        <v>38653</v>
      </c>
      <c r="H61" s="447">
        <v>384</v>
      </c>
    </row>
    <row r="62" spans="1:8" x14ac:dyDescent="0.2">
      <c r="A62" s="441">
        <v>58</v>
      </c>
      <c r="B62" s="442">
        <f t="shared" ref="B62:B114" si="6">ROUND(0.0098*A62+11.5,2)</f>
        <v>12.07</v>
      </c>
      <c r="C62" s="443">
        <f t="shared" si="3"/>
        <v>39.72</v>
      </c>
      <c r="D62" s="444">
        <v>33300</v>
      </c>
      <c r="E62" s="445">
        <v>18240</v>
      </c>
      <c r="F62" s="456">
        <f t="shared" si="1"/>
        <v>52904</v>
      </c>
      <c r="G62" s="446">
        <f t="shared" si="0"/>
        <v>38617</v>
      </c>
      <c r="H62" s="447">
        <v>384</v>
      </c>
    </row>
    <row r="63" spans="1:8" x14ac:dyDescent="0.2">
      <c r="A63" s="441">
        <v>59</v>
      </c>
      <c r="B63" s="442">
        <f t="shared" si="6"/>
        <v>12.08</v>
      </c>
      <c r="C63" s="443">
        <f t="shared" si="3"/>
        <v>39.770000000000003</v>
      </c>
      <c r="D63" s="444">
        <v>33300</v>
      </c>
      <c r="E63" s="445">
        <v>18240</v>
      </c>
      <c r="F63" s="456">
        <f t="shared" si="1"/>
        <v>52857</v>
      </c>
      <c r="G63" s="446">
        <f t="shared" si="0"/>
        <v>38583</v>
      </c>
      <c r="H63" s="447">
        <v>384</v>
      </c>
    </row>
    <row r="64" spans="1:8" x14ac:dyDescent="0.2">
      <c r="A64" s="441">
        <v>60</v>
      </c>
      <c r="B64" s="442">
        <f t="shared" si="6"/>
        <v>12.09</v>
      </c>
      <c r="C64" s="443">
        <f t="shared" si="3"/>
        <v>39.82</v>
      </c>
      <c r="D64" s="444">
        <v>33300</v>
      </c>
      <c r="E64" s="445">
        <v>18240</v>
      </c>
      <c r="F64" s="456">
        <f t="shared" si="1"/>
        <v>52810</v>
      </c>
      <c r="G64" s="446">
        <f t="shared" si="0"/>
        <v>38549</v>
      </c>
      <c r="H64" s="447">
        <v>384</v>
      </c>
    </row>
    <row r="65" spans="1:8" x14ac:dyDescent="0.2">
      <c r="A65" s="441">
        <v>61</v>
      </c>
      <c r="B65" s="442">
        <f t="shared" si="6"/>
        <v>12.1</v>
      </c>
      <c r="C65" s="443">
        <f t="shared" si="3"/>
        <v>39.869999999999997</v>
      </c>
      <c r="D65" s="444">
        <v>33300</v>
      </c>
      <c r="E65" s="445">
        <v>18240</v>
      </c>
      <c r="F65" s="456">
        <f t="shared" si="1"/>
        <v>52764</v>
      </c>
      <c r="G65" s="446">
        <f t="shared" si="0"/>
        <v>38515</v>
      </c>
      <c r="H65" s="447">
        <v>384</v>
      </c>
    </row>
    <row r="66" spans="1:8" x14ac:dyDescent="0.2">
      <c r="A66" s="441">
        <v>62</v>
      </c>
      <c r="B66" s="442">
        <f t="shared" si="6"/>
        <v>12.11</v>
      </c>
      <c r="C66" s="443">
        <f t="shared" si="3"/>
        <v>39.92</v>
      </c>
      <c r="D66" s="444">
        <v>33300</v>
      </c>
      <c r="E66" s="445">
        <v>18240</v>
      </c>
      <c r="F66" s="456">
        <f t="shared" si="1"/>
        <v>52717</v>
      </c>
      <c r="G66" s="446">
        <f t="shared" si="0"/>
        <v>38480</v>
      </c>
      <c r="H66" s="447">
        <v>384</v>
      </c>
    </row>
    <row r="67" spans="1:8" x14ac:dyDescent="0.2">
      <c r="A67" s="441">
        <v>63</v>
      </c>
      <c r="B67" s="442">
        <f t="shared" si="6"/>
        <v>12.12</v>
      </c>
      <c r="C67" s="443">
        <f t="shared" si="3"/>
        <v>39.96</v>
      </c>
      <c r="D67" s="444">
        <v>33300</v>
      </c>
      <c r="E67" s="445">
        <v>18240</v>
      </c>
      <c r="F67" s="456">
        <f t="shared" si="1"/>
        <v>52673</v>
      </c>
      <c r="G67" s="446">
        <f t="shared" si="0"/>
        <v>38448</v>
      </c>
      <c r="H67" s="447">
        <v>384</v>
      </c>
    </row>
    <row r="68" spans="1:8" x14ac:dyDescent="0.2">
      <c r="A68" s="441">
        <v>64</v>
      </c>
      <c r="B68" s="442">
        <f t="shared" si="6"/>
        <v>12.13</v>
      </c>
      <c r="C68" s="443">
        <f t="shared" si="3"/>
        <v>40.01</v>
      </c>
      <c r="D68" s="444">
        <v>33300</v>
      </c>
      <c r="E68" s="445">
        <v>18240</v>
      </c>
      <c r="F68" s="456">
        <f t="shared" si="1"/>
        <v>52627</v>
      </c>
      <c r="G68" s="446">
        <f t="shared" si="0"/>
        <v>38414</v>
      </c>
      <c r="H68" s="447">
        <v>384</v>
      </c>
    </row>
    <row r="69" spans="1:8" x14ac:dyDescent="0.2">
      <c r="A69" s="441">
        <v>65</v>
      </c>
      <c r="B69" s="442">
        <f t="shared" si="6"/>
        <v>12.14</v>
      </c>
      <c r="C69" s="443">
        <f t="shared" si="3"/>
        <v>40.06</v>
      </c>
      <c r="D69" s="444">
        <v>33300</v>
      </c>
      <c r="E69" s="445">
        <v>18240</v>
      </c>
      <c r="F69" s="456">
        <f t="shared" si="1"/>
        <v>52581</v>
      </c>
      <c r="G69" s="446">
        <f t="shared" si="0"/>
        <v>38380</v>
      </c>
      <c r="H69" s="447">
        <v>384</v>
      </c>
    </row>
    <row r="70" spans="1:8" x14ac:dyDescent="0.2">
      <c r="A70" s="441">
        <v>66</v>
      </c>
      <c r="B70" s="442">
        <f t="shared" si="6"/>
        <v>12.15</v>
      </c>
      <c r="C70" s="443">
        <f t="shared" si="3"/>
        <v>40.1</v>
      </c>
      <c r="D70" s="444">
        <v>33300</v>
      </c>
      <c r="E70" s="445">
        <v>18240</v>
      </c>
      <c r="F70" s="456">
        <f t="shared" si="1"/>
        <v>52536</v>
      </c>
      <c r="G70" s="446">
        <f t="shared" si="0"/>
        <v>38347</v>
      </c>
      <c r="H70" s="447">
        <v>384</v>
      </c>
    </row>
    <row r="71" spans="1:8" x14ac:dyDescent="0.2">
      <c r="A71" s="441">
        <v>67</v>
      </c>
      <c r="B71" s="442">
        <f t="shared" si="6"/>
        <v>12.16</v>
      </c>
      <c r="C71" s="443">
        <f t="shared" si="3"/>
        <v>40.15</v>
      </c>
      <c r="D71" s="444">
        <v>33300</v>
      </c>
      <c r="E71" s="445">
        <v>18240</v>
      </c>
      <c r="F71" s="456">
        <f t="shared" si="1"/>
        <v>52490</v>
      </c>
      <c r="G71" s="446">
        <f t="shared" si="0"/>
        <v>38313</v>
      </c>
      <c r="H71" s="447">
        <v>384</v>
      </c>
    </row>
    <row r="72" spans="1:8" x14ac:dyDescent="0.2">
      <c r="A72" s="441">
        <v>68</v>
      </c>
      <c r="B72" s="442">
        <f t="shared" si="6"/>
        <v>12.17</v>
      </c>
      <c r="C72" s="443">
        <f t="shared" si="3"/>
        <v>40.19</v>
      </c>
      <c r="D72" s="444">
        <v>33300</v>
      </c>
      <c r="E72" s="445">
        <v>18240</v>
      </c>
      <c r="F72" s="456">
        <f t="shared" si="1"/>
        <v>52446</v>
      </c>
      <c r="G72" s="446">
        <f t="shared" si="0"/>
        <v>38281</v>
      </c>
      <c r="H72" s="447">
        <v>384</v>
      </c>
    </row>
    <row r="73" spans="1:8" x14ac:dyDescent="0.2">
      <c r="A73" s="441">
        <v>69</v>
      </c>
      <c r="B73" s="442">
        <f t="shared" si="6"/>
        <v>12.18</v>
      </c>
      <c r="C73" s="443">
        <f t="shared" si="3"/>
        <v>40.229999999999997</v>
      </c>
      <c r="D73" s="444">
        <v>33300</v>
      </c>
      <c r="E73" s="445">
        <v>18240</v>
      </c>
      <c r="F73" s="456">
        <f t="shared" si="1"/>
        <v>52402</v>
      </c>
      <c r="G73" s="446">
        <f t="shared" si="0"/>
        <v>38249</v>
      </c>
      <c r="H73" s="447">
        <v>384</v>
      </c>
    </row>
    <row r="74" spans="1:8" x14ac:dyDescent="0.2">
      <c r="A74" s="441">
        <v>70</v>
      </c>
      <c r="B74" s="442">
        <f t="shared" si="6"/>
        <v>12.19</v>
      </c>
      <c r="C74" s="443">
        <f t="shared" si="3"/>
        <v>40.270000000000003</v>
      </c>
      <c r="D74" s="444">
        <v>33300</v>
      </c>
      <c r="E74" s="445">
        <v>18240</v>
      </c>
      <c r="F74" s="456">
        <f t="shared" si="1"/>
        <v>52358</v>
      </c>
      <c r="G74" s="446">
        <f t="shared" si="0"/>
        <v>38216</v>
      </c>
      <c r="H74" s="447">
        <v>384</v>
      </c>
    </row>
    <row r="75" spans="1:8" x14ac:dyDescent="0.2">
      <c r="A75" s="441">
        <v>71</v>
      </c>
      <c r="B75" s="442">
        <f t="shared" si="6"/>
        <v>12.2</v>
      </c>
      <c r="C75" s="443">
        <f t="shared" si="3"/>
        <v>40.31</v>
      </c>
      <c r="D75" s="444">
        <v>33300</v>
      </c>
      <c r="E75" s="445">
        <v>18240</v>
      </c>
      <c r="F75" s="456">
        <f t="shared" si="1"/>
        <v>52314</v>
      </c>
      <c r="G75" s="446">
        <f t="shared" si="0"/>
        <v>38184</v>
      </c>
      <c r="H75" s="447">
        <v>384</v>
      </c>
    </row>
    <row r="76" spans="1:8" x14ac:dyDescent="0.2">
      <c r="A76" s="441">
        <v>72</v>
      </c>
      <c r="B76" s="442">
        <f t="shared" si="6"/>
        <v>12.21</v>
      </c>
      <c r="C76" s="443">
        <f t="shared" si="3"/>
        <v>40.35</v>
      </c>
      <c r="D76" s="444">
        <v>33300</v>
      </c>
      <c r="E76" s="445">
        <v>18240</v>
      </c>
      <c r="F76" s="456">
        <f t="shared" si="1"/>
        <v>52270</v>
      </c>
      <c r="G76" s="446">
        <f t="shared" si="0"/>
        <v>38152</v>
      </c>
      <c r="H76" s="447">
        <v>384</v>
      </c>
    </row>
    <row r="77" spans="1:8" x14ac:dyDescent="0.2">
      <c r="A77" s="441">
        <v>73</v>
      </c>
      <c r="B77" s="442">
        <f t="shared" si="6"/>
        <v>12.22</v>
      </c>
      <c r="C77" s="443">
        <f t="shared" si="3"/>
        <v>40.39</v>
      </c>
      <c r="D77" s="444">
        <v>33300</v>
      </c>
      <c r="E77" s="445">
        <v>18240</v>
      </c>
      <c r="F77" s="456">
        <f t="shared" si="1"/>
        <v>52227</v>
      </c>
      <c r="G77" s="446">
        <f t="shared" si="0"/>
        <v>38120</v>
      </c>
      <c r="H77" s="447">
        <v>384</v>
      </c>
    </row>
    <row r="78" spans="1:8" x14ac:dyDescent="0.2">
      <c r="A78" s="441">
        <v>74</v>
      </c>
      <c r="B78" s="442">
        <f t="shared" si="6"/>
        <v>12.23</v>
      </c>
      <c r="C78" s="443">
        <f t="shared" si="3"/>
        <v>40.42</v>
      </c>
      <c r="D78" s="444">
        <v>33300</v>
      </c>
      <c r="E78" s="445">
        <v>18240</v>
      </c>
      <c r="F78" s="456">
        <f t="shared" si="1"/>
        <v>52185</v>
      </c>
      <c r="G78" s="446">
        <f t="shared" si="0"/>
        <v>38089</v>
      </c>
      <c r="H78" s="447">
        <v>384</v>
      </c>
    </row>
    <row r="79" spans="1:8" x14ac:dyDescent="0.2">
      <c r="A79" s="441">
        <v>75</v>
      </c>
      <c r="B79" s="442">
        <f t="shared" si="6"/>
        <v>12.24</v>
      </c>
      <c r="C79" s="443">
        <f t="shared" si="3"/>
        <v>40.46</v>
      </c>
      <c r="D79" s="444">
        <v>33300</v>
      </c>
      <c r="E79" s="445">
        <v>18240</v>
      </c>
      <c r="F79" s="456">
        <f t="shared" si="1"/>
        <v>52141</v>
      </c>
      <c r="G79" s="446">
        <f t="shared" si="0"/>
        <v>38057</v>
      </c>
      <c r="H79" s="447">
        <v>384</v>
      </c>
    </row>
    <row r="80" spans="1:8" x14ac:dyDescent="0.2">
      <c r="A80" s="441">
        <v>76</v>
      </c>
      <c r="B80" s="442">
        <f t="shared" si="6"/>
        <v>12.24</v>
      </c>
      <c r="C80" s="443">
        <f t="shared" si="3"/>
        <v>40.49</v>
      </c>
      <c r="D80" s="444">
        <v>33300</v>
      </c>
      <c r="E80" s="445">
        <v>18240</v>
      </c>
      <c r="F80" s="456">
        <f t="shared" si="1"/>
        <v>52136</v>
      </c>
      <c r="G80" s="446">
        <f t="shared" ref="G80:G143" si="7">ROUND(12*(1/B80*D80+1/C80*E80),0)</f>
        <v>38053</v>
      </c>
      <c r="H80" s="447">
        <v>384</v>
      </c>
    </row>
    <row r="81" spans="1:8" x14ac:dyDescent="0.2">
      <c r="A81" s="441">
        <v>77</v>
      </c>
      <c r="B81" s="442">
        <f t="shared" si="6"/>
        <v>12.25</v>
      </c>
      <c r="C81" s="443">
        <f t="shared" si="3"/>
        <v>40.53</v>
      </c>
      <c r="D81" s="444">
        <v>33300</v>
      </c>
      <c r="E81" s="445">
        <v>18240</v>
      </c>
      <c r="F81" s="456">
        <f t="shared" ref="F81:F144" si="8">ROUND(12*1.36*(1/B81*D81+1/C81*E81)+H81,0)</f>
        <v>52092</v>
      </c>
      <c r="G81" s="446">
        <f t="shared" si="7"/>
        <v>38021</v>
      </c>
      <c r="H81" s="447">
        <v>384</v>
      </c>
    </row>
    <row r="82" spans="1:8" x14ac:dyDescent="0.2">
      <c r="A82" s="441">
        <v>78</v>
      </c>
      <c r="B82" s="442">
        <f t="shared" si="6"/>
        <v>12.26</v>
      </c>
      <c r="C82" s="443">
        <f t="shared" ref="C82:C114" si="9">ROUND(-0.0005*POWER(A82,2)+0.1103*A82+35,2)</f>
        <v>40.56</v>
      </c>
      <c r="D82" s="444">
        <v>33300</v>
      </c>
      <c r="E82" s="445">
        <v>18240</v>
      </c>
      <c r="F82" s="456">
        <f t="shared" si="8"/>
        <v>52051</v>
      </c>
      <c r="G82" s="446">
        <f t="shared" si="7"/>
        <v>37990</v>
      </c>
      <c r="H82" s="447">
        <v>384</v>
      </c>
    </row>
    <row r="83" spans="1:8" x14ac:dyDescent="0.2">
      <c r="A83" s="441">
        <v>79</v>
      </c>
      <c r="B83" s="442">
        <f t="shared" si="6"/>
        <v>12.27</v>
      </c>
      <c r="C83" s="443">
        <f t="shared" si="9"/>
        <v>40.590000000000003</v>
      </c>
      <c r="D83" s="444">
        <v>33300</v>
      </c>
      <c r="E83" s="445">
        <v>18240</v>
      </c>
      <c r="F83" s="456">
        <f t="shared" si="8"/>
        <v>52009</v>
      </c>
      <c r="G83" s="446">
        <f t="shared" si="7"/>
        <v>37960</v>
      </c>
      <c r="H83" s="447">
        <v>384</v>
      </c>
    </row>
    <row r="84" spans="1:8" x14ac:dyDescent="0.2">
      <c r="A84" s="441">
        <v>80</v>
      </c>
      <c r="B84" s="442">
        <f t="shared" si="6"/>
        <v>12.28</v>
      </c>
      <c r="C84" s="443">
        <f t="shared" si="9"/>
        <v>40.619999999999997</v>
      </c>
      <c r="D84" s="444">
        <v>33300</v>
      </c>
      <c r="E84" s="445">
        <v>18240</v>
      </c>
      <c r="F84" s="456">
        <f t="shared" si="8"/>
        <v>51968</v>
      </c>
      <c r="G84" s="446">
        <f t="shared" si="7"/>
        <v>37929</v>
      </c>
      <c r="H84" s="447">
        <v>384</v>
      </c>
    </row>
    <row r="85" spans="1:8" x14ac:dyDescent="0.2">
      <c r="A85" s="441">
        <v>81</v>
      </c>
      <c r="B85" s="442">
        <f t="shared" si="6"/>
        <v>12.29</v>
      </c>
      <c r="C85" s="443">
        <f t="shared" si="9"/>
        <v>40.65</v>
      </c>
      <c r="D85" s="444">
        <v>33300</v>
      </c>
      <c r="E85" s="445">
        <v>18240</v>
      </c>
      <c r="F85" s="456">
        <f t="shared" si="8"/>
        <v>51926</v>
      </c>
      <c r="G85" s="446">
        <f t="shared" si="7"/>
        <v>37899</v>
      </c>
      <c r="H85" s="447">
        <v>384</v>
      </c>
    </row>
    <row r="86" spans="1:8" x14ac:dyDescent="0.2">
      <c r="A86" s="441">
        <v>82</v>
      </c>
      <c r="B86" s="442">
        <f t="shared" si="6"/>
        <v>12.3</v>
      </c>
      <c r="C86" s="443">
        <f t="shared" si="9"/>
        <v>40.68</v>
      </c>
      <c r="D86" s="444">
        <v>33300</v>
      </c>
      <c r="E86" s="445">
        <v>18240</v>
      </c>
      <c r="F86" s="456">
        <f t="shared" si="8"/>
        <v>51885</v>
      </c>
      <c r="G86" s="446">
        <f t="shared" si="7"/>
        <v>37868</v>
      </c>
      <c r="H86" s="447">
        <v>384</v>
      </c>
    </row>
    <row r="87" spans="1:8" x14ac:dyDescent="0.2">
      <c r="A87" s="441">
        <v>83</v>
      </c>
      <c r="B87" s="442">
        <f t="shared" si="6"/>
        <v>12.31</v>
      </c>
      <c r="C87" s="443">
        <f t="shared" si="9"/>
        <v>40.71</v>
      </c>
      <c r="D87" s="444">
        <v>33300</v>
      </c>
      <c r="E87" s="445">
        <v>18240</v>
      </c>
      <c r="F87" s="456">
        <f t="shared" si="8"/>
        <v>51844</v>
      </c>
      <c r="G87" s="446">
        <f t="shared" si="7"/>
        <v>37838</v>
      </c>
      <c r="H87" s="447">
        <v>384</v>
      </c>
    </row>
    <row r="88" spans="1:8" x14ac:dyDescent="0.2">
      <c r="A88" s="441">
        <v>84</v>
      </c>
      <c r="B88" s="442">
        <f t="shared" si="6"/>
        <v>12.32</v>
      </c>
      <c r="C88" s="443">
        <f t="shared" si="9"/>
        <v>40.74</v>
      </c>
      <c r="D88" s="444">
        <v>33300</v>
      </c>
      <c r="E88" s="445">
        <v>18240</v>
      </c>
      <c r="F88" s="456">
        <f t="shared" si="8"/>
        <v>51802</v>
      </c>
      <c r="G88" s="446">
        <f t="shared" si="7"/>
        <v>37808</v>
      </c>
      <c r="H88" s="447">
        <v>384</v>
      </c>
    </row>
    <row r="89" spans="1:8" x14ac:dyDescent="0.2">
      <c r="A89" s="441">
        <v>85</v>
      </c>
      <c r="B89" s="442">
        <f t="shared" si="6"/>
        <v>12.33</v>
      </c>
      <c r="C89" s="443">
        <f t="shared" si="9"/>
        <v>40.76</v>
      </c>
      <c r="D89" s="444">
        <v>33300</v>
      </c>
      <c r="E89" s="445">
        <v>18240</v>
      </c>
      <c r="F89" s="456">
        <f t="shared" si="8"/>
        <v>51763</v>
      </c>
      <c r="G89" s="446">
        <f t="shared" si="7"/>
        <v>37779</v>
      </c>
      <c r="H89" s="447">
        <v>384</v>
      </c>
    </row>
    <row r="90" spans="1:8" x14ac:dyDescent="0.2">
      <c r="A90" s="441">
        <v>86</v>
      </c>
      <c r="B90" s="442">
        <f t="shared" si="6"/>
        <v>12.34</v>
      </c>
      <c r="C90" s="443">
        <f t="shared" si="9"/>
        <v>40.79</v>
      </c>
      <c r="D90" s="444">
        <v>33300</v>
      </c>
      <c r="E90" s="445">
        <v>18240</v>
      </c>
      <c r="F90" s="456">
        <f t="shared" si="8"/>
        <v>51722</v>
      </c>
      <c r="G90" s="446">
        <f t="shared" si="7"/>
        <v>37749</v>
      </c>
      <c r="H90" s="447">
        <v>384</v>
      </c>
    </row>
    <row r="91" spans="1:8" x14ac:dyDescent="0.2">
      <c r="A91" s="441">
        <v>87</v>
      </c>
      <c r="B91" s="442">
        <f t="shared" si="6"/>
        <v>12.35</v>
      </c>
      <c r="C91" s="443">
        <f t="shared" si="9"/>
        <v>40.81</v>
      </c>
      <c r="D91" s="444">
        <v>33300</v>
      </c>
      <c r="E91" s="445">
        <v>18240</v>
      </c>
      <c r="F91" s="456">
        <f t="shared" si="8"/>
        <v>51683</v>
      </c>
      <c r="G91" s="446">
        <f t="shared" si="7"/>
        <v>37720</v>
      </c>
      <c r="H91" s="447">
        <v>384</v>
      </c>
    </row>
    <row r="92" spans="1:8" x14ac:dyDescent="0.2">
      <c r="A92" s="441">
        <v>88</v>
      </c>
      <c r="B92" s="442">
        <f t="shared" si="6"/>
        <v>12.36</v>
      </c>
      <c r="C92" s="443">
        <f t="shared" si="9"/>
        <v>40.83</v>
      </c>
      <c r="D92" s="444">
        <v>33300</v>
      </c>
      <c r="E92" s="445">
        <v>18240</v>
      </c>
      <c r="F92" s="456">
        <f t="shared" si="8"/>
        <v>51644</v>
      </c>
      <c r="G92" s="446">
        <f t="shared" si="7"/>
        <v>37691</v>
      </c>
      <c r="H92" s="447">
        <v>384</v>
      </c>
    </row>
    <row r="93" spans="1:8" x14ac:dyDescent="0.2">
      <c r="A93" s="441">
        <v>89</v>
      </c>
      <c r="B93" s="442">
        <f t="shared" si="6"/>
        <v>12.37</v>
      </c>
      <c r="C93" s="443">
        <f t="shared" si="9"/>
        <v>40.86</v>
      </c>
      <c r="D93" s="444">
        <v>33300</v>
      </c>
      <c r="E93" s="445">
        <v>18240</v>
      </c>
      <c r="F93" s="456">
        <f t="shared" si="8"/>
        <v>51603</v>
      </c>
      <c r="G93" s="446">
        <f t="shared" si="7"/>
        <v>37661</v>
      </c>
      <c r="H93" s="447">
        <v>384</v>
      </c>
    </row>
    <row r="94" spans="1:8" x14ac:dyDescent="0.2">
      <c r="A94" s="441">
        <v>90</v>
      </c>
      <c r="B94" s="442">
        <f t="shared" si="6"/>
        <v>12.38</v>
      </c>
      <c r="C94" s="443">
        <f t="shared" si="9"/>
        <v>40.880000000000003</v>
      </c>
      <c r="D94" s="444">
        <v>33300</v>
      </c>
      <c r="E94" s="445">
        <v>18240</v>
      </c>
      <c r="F94" s="456">
        <f t="shared" si="8"/>
        <v>51564</v>
      </c>
      <c r="G94" s="446">
        <f t="shared" si="7"/>
        <v>37632</v>
      </c>
      <c r="H94" s="447">
        <v>384</v>
      </c>
    </row>
    <row r="95" spans="1:8" x14ac:dyDescent="0.2">
      <c r="A95" s="441">
        <v>91</v>
      </c>
      <c r="B95" s="442">
        <f t="shared" si="6"/>
        <v>12.39</v>
      </c>
      <c r="C95" s="443">
        <f t="shared" si="9"/>
        <v>40.9</v>
      </c>
      <c r="D95" s="444">
        <v>33300</v>
      </c>
      <c r="E95" s="445">
        <v>18240</v>
      </c>
      <c r="F95" s="456">
        <f t="shared" si="8"/>
        <v>51525</v>
      </c>
      <c r="G95" s="446">
        <f t="shared" si="7"/>
        <v>37603</v>
      </c>
      <c r="H95" s="447">
        <v>384</v>
      </c>
    </row>
    <row r="96" spans="1:8" x14ac:dyDescent="0.2">
      <c r="A96" s="441">
        <v>92</v>
      </c>
      <c r="B96" s="442">
        <f t="shared" si="6"/>
        <v>12.4</v>
      </c>
      <c r="C96" s="443">
        <f t="shared" si="9"/>
        <v>40.92</v>
      </c>
      <c r="D96" s="444">
        <v>33300</v>
      </c>
      <c r="E96" s="445">
        <v>18240</v>
      </c>
      <c r="F96" s="456">
        <f t="shared" si="8"/>
        <v>51486</v>
      </c>
      <c r="G96" s="446">
        <f t="shared" si="7"/>
        <v>37575</v>
      </c>
      <c r="H96" s="447">
        <v>384</v>
      </c>
    </row>
    <row r="97" spans="1:8" x14ac:dyDescent="0.2">
      <c r="A97" s="441">
        <v>93</v>
      </c>
      <c r="B97" s="442">
        <f t="shared" si="6"/>
        <v>12.41</v>
      </c>
      <c r="C97" s="443">
        <f t="shared" si="9"/>
        <v>40.93</v>
      </c>
      <c r="D97" s="444">
        <v>33300</v>
      </c>
      <c r="E97" s="445">
        <v>18240</v>
      </c>
      <c r="F97" s="456">
        <f t="shared" si="8"/>
        <v>51449</v>
      </c>
      <c r="G97" s="446">
        <f t="shared" si="7"/>
        <v>37548</v>
      </c>
      <c r="H97" s="447">
        <v>384</v>
      </c>
    </row>
    <row r="98" spans="1:8" x14ac:dyDescent="0.2">
      <c r="A98" s="441">
        <v>94</v>
      </c>
      <c r="B98" s="442">
        <f t="shared" si="6"/>
        <v>12.42</v>
      </c>
      <c r="C98" s="443">
        <f t="shared" si="9"/>
        <v>40.950000000000003</v>
      </c>
      <c r="D98" s="444">
        <v>33300</v>
      </c>
      <c r="E98" s="445">
        <v>18240</v>
      </c>
      <c r="F98" s="456">
        <f t="shared" si="8"/>
        <v>51410</v>
      </c>
      <c r="G98" s="446">
        <f t="shared" si="7"/>
        <v>37519</v>
      </c>
      <c r="H98" s="447">
        <v>384</v>
      </c>
    </row>
    <row r="99" spans="1:8" x14ac:dyDescent="0.2">
      <c r="A99" s="441">
        <v>95</v>
      </c>
      <c r="B99" s="442">
        <f t="shared" si="6"/>
        <v>12.43</v>
      </c>
      <c r="C99" s="443">
        <f t="shared" si="9"/>
        <v>40.97</v>
      </c>
      <c r="D99" s="444">
        <v>33300</v>
      </c>
      <c r="E99" s="445">
        <v>18240</v>
      </c>
      <c r="F99" s="456">
        <f t="shared" si="8"/>
        <v>51371</v>
      </c>
      <c r="G99" s="446">
        <f t="shared" si="7"/>
        <v>37490</v>
      </c>
      <c r="H99" s="447">
        <v>384</v>
      </c>
    </row>
    <row r="100" spans="1:8" x14ac:dyDescent="0.2">
      <c r="A100" s="441">
        <v>96</v>
      </c>
      <c r="B100" s="442">
        <f t="shared" si="6"/>
        <v>12.44</v>
      </c>
      <c r="C100" s="443">
        <f t="shared" si="9"/>
        <v>40.98</v>
      </c>
      <c r="D100" s="444">
        <v>33300</v>
      </c>
      <c r="E100" s="445">
        <v>18240</v>
      </c>
      <c r="F100" s="456">
        <f t="shared" si="8"/>
        <v>51334</v>
      </c>
      <c r="G100" s="446">
        <f t="shared" si="7"/>
        <v>37463</v>
      </c>
      <c r="H100" s="447">
        <v>384</v>
      </c>
    </row>
    <row r="101" spans="1:8" x14ac:dyDescent="0.2">
      <c r="A101" s="441">
        <v>97</v>
      </c>
      <c r="B101" s="442">
        <f t="shared" si="6"/>
        <v>12.45</v>
      </c>
      <c r="C101" s="443">
        <f t="shared" si="9"/>
        <v>40.99</v>
      </c>
      <c r="D101" s="444">
        <v>33300</v>
      </c>
      <c r="E101" s="445">
        <v>18240</v>
      </c>
      <c r="F101" s="456">
        <f t="shared" si="8"/>
        <v>51297</v>
      </c>
      <c r="G101" s="446">
        <f t="shared" si="7"/>
        <v>37436</v>
      </c>
      <c r="H101" s="447">
        <v>384</v>
      </c>
    </row>
    <row r="102" spans="1:8" x14ac:dyDescent="0.2">
      <c r="A102" s="441">
        <v>98</v>
      </c>
      <c r="B102" s="442">
        <f t="shared" si="6"/>
        <v>12.46</v>
      </c>
      <c r="C102" s="443">
        <f t="shared" si="9"/>
        <v>41.01</v>
      </c>
      <c r="D102" s="444">
        <v>33300</v>
      </c>
      <c r="E102" s="445">
        <v>18240</v>
      </c>
      <c r="F102" s="456">
        <f t="shared" si="8"/>
        <v>51259</v>
      </c>
      <c r="G102" s="446">
        <f t="shared" si="7"/>
        <v>37408</v>
      </c>
      <c r="H102" s="447">
        <v>384</v>
      </c>
    </row>
    <row r="103" spans="1:8" x14ac:dyDescent="0.2">
      <c r="A103" s="441">
        <v>99</v>
      </c>
      <c r="B103" s="442">
        <f t="shared" si="6"/>
        <v>12.47</v>
      </c>
      <c r="C103" s="443">
        <f t="shared" si="9"/>
        <v>41.02</v>
      </c>
      <c r="D103" s="444">
        <v>33300</v>
      </c>
      <c r="E103" s="445">
        <v>18240</v>
      </c>
      <c r="F103" s="456">
        <f t="shared" si="8"/>
        <v>51222</v>
      </c>
      <c r="G103" s="446">
        <f t="shared" si="7"/>
        <v>37381</v>
      </c>
      <c r="H103" s="447">
        <v>384</v>
      </c>
    </row>
    <row r="104" spans="1:8" x14ac:dyDescent="0.2">
      <c r="A104" s="441">
        <v>100</v>
      </c>
      <c r="B104" s="442">
        <f t="shared" si="6"/>
        <v>12.48</v>
      </c>
      <c r="C104" s="443">
        <f t="shared" si="9"/>
        <v>41.03</v>
      </c>
      <c r="D104" s="444">
        <v>33300</v>
      </c>
      <c r="E104" s="445">
        <v>18240</v>
      </c>
      <c r="F104" s="456">
        <f t="shared" si="8"/>
        <v>51185</v>
      </c>
      <c r="G104" s="446">
        <f t="shared" si="7"/>
        <v>37354</v>
      </c>
      <c r="H104" s="447">
        <v>384</v>
      </c>
    </row>
    <row r="105" spans="1:8" x14ac:dyDescent="0.2">
      <c r="A105" s="441">
        <v>101</v>
      </c>
      <c r="B105" s="442">
        <f t="shared" si="6"/>
        <v>12.49</v>
      </c>
      <c r="C105" s="443">
        <f t="shared" si="9"/>
        <v>41.04</v>
      </c>
      <c r="D105" s="444">
        <v>33300</v>
      </c>
      <c r="E105" s="445">
        <v>18240</v>
      </c>
      <c r="F105" s="456">
        <f t="shared" si="8"/>
        <v>51149</v>
      </c>
      <c r="G105" s="446">
        <f t="shared" si="7"/>
        <v>37327</v>
      </c>
      <c r="H105" s="447">
        <v>384</v>
      </c>
    </row>
    <row r="106" spans="1:8" x14ac:dyDescent="0.2">
      <c r="A106" s="441">
        <v>102</v>
      </c>
      <c r="B106" s="442">
        <f t="shared" si="6"/>
        <v>12.5</v>
      </c>
      <c r="C106" s="443">
        <f t="shared" si="9"/>
        <v>41.05</v>
      </c>
      <c r="D106" s="444">
        <v>33300</v>
      </c>
      <c r="E106" s="445">
        <v>18240</v>
      </c>
      <c r="F106" s="456">
        <f t="shared" si="8"/>
        <v>51112</v>
      </c>
      <c r="G106" s="446">
        <f t="shared" si="7"/>
        <v>37300</v>
      </c>
      <c r="H106" s="447">
        <v>384</v>
      </c>
    </row>
    <row r="107" spans="1:8" x14ac:dyDescent="0.2">
      <c r="A107" s="441">
        <v>103</v>
      </c>
      <c r="B107" s="442">
        <f t="shared" si="6"/>
        <v>12.51</v>
      </c>
      <c r="C107" s="443">
        <f t="shared" si="9"/>
        <v>41.06</v>
      </c>
      <c r="D107" s="444">
        <v>33300</v>
      </c>
      <c r="E107" s="445">
        <v>18240</v>
      </c>
      <c r="F107" s="456">
        <f t="shared" si="8"/>
        <v>51076</v>
      </c>
      <c r="G107" s="446">
        <f t="shared" si="7"/>
        <v>37273</v>
      </c>
      <c r="H107" s="447">
        <v>384</v>
      </c>
    </row>
    <row r="108" spans="1:8" x14ac:dyDescent="0.2">
      <c r="A108" s="441">
        <v>104</v>
      </c>
      <c r="B108" s="442">
        <f t="shared" si="6"/>
        <v>12.52</v>
      </c>
      <c r="C108" s="443">
        <f t="shared" si="9"/>
        <v>41.06</v>
      </c>
      <c r="D108" s="444">
        <v>33300</v>
      </c>
      <c r="E108" s="445">
        <v>18240</v>
      </c>
      <c r="F108" s="456">
        <f t="shared" si="8"/>
        <v>51041</v>
      </c>
      <c r="G108" s="446">
        <f t="shared" si="7"/>
        <v>37248</v>
      </c>
      <c r="H108" s="447">
        <v>384</v>
      </c>
    </row>
    <row r="109" spans="1:8" x14ac:dyDescent="0.2">
      <c r="A109" s="441">
        <v>105</v>
      </c>
      <c r="B109" s="442">
        <f t="shared" si="6"/>
        <v>12.53</v>
      </c>
      <c r="C109" s="443">
        <f t="shared" si="9"/>
        <v>41.07</v>
      </c>
      <c r="D109" s="444">
        <v>33300</v>
      </c>
      <c r="E109" s="445">
        <v>18240</v>
      </c>
      <c r="F109" s="456">
        <f t="shared" si="8"/>
        <v>51004</v>
      </c>
      <c r="G109" s="446">
        <f t="shared" si="7"/>
        <v>37221</v>
      </c>
      <c r="H109" s="447">
        <v>384</v>
      </c>
    </row>
    <row r="110" spans="1:8" x14ac:dyDescent="0.2">
      <c r="A110" s="441">
        <v>106</v>
      </c>
      <c r="B110" s="442">
        <f t="shared" si="6"/>
        <v>12.54</v>
      </c>
      <c r="C110" s="443">
        <f t="shared" si="9"/>
        <v>41.07</v>
      </c>
      <c r="D110" s="444">
        <v>33300</v>
      </c>
      <c r="E110" s="445">
        <v>18240</v>
      </c>
      <c r="F110" s="456">
        <f t="shared" si="8"/>
        <v>50970</v>
      </c>
      <c r="G110" s="446">
        <f t="shared" si="7"/>
        <v>37195</v>
      </c>
      <c r="H110" s="447">
        <v>384</v>
      </c>
    </row>
    <row r="111" spans="1:8" x14ac:dyDescent="0.2">
      <c r="A111" s="441">
        <v>107</v>
      </c>
      <c r="B111" s="442">
        <f t="shared" si="6"/>
        <v>12.55</v>
      </c>
      <c r="C111" s="443">
        <f t="shared" si="9"/>
        <v>41.08</v>
      </c>
      <c r="D111" s="444">
        <v>33300</v>
      </c>
      <c r="E111" s="445">
        <v>18240</v>
      </c>
      <c r="F111" s="456">
        <f t="shared" si="8"/>
        <v>50934</v>
      </c>
      <c r="G111" s="446">
        <f t="shared" si="7"/>
        <v>37169</v>
      </c>
      <c r="H111" s="447">
        <v>384</v>
      </c>
    </row>
    <row r="112" spans="1:8" x14ac:dyDescent="0.2">
      <c r="A112" s="441">
        <v>108</v>
      </c>
      <c r="B112" s="442">
        <f t="shared" si="6"/>
        <v>12.56</v>
      </c>
      <c r="C112" s="443">
        <f t="shared" si="9"/>
        <v>41.08</v>
      </c>
      <c r="D112" s="444">
        <v>33300</v>
      </c>
      <c r="E112" s="445">
        <v>18240</v>
      </c>
      <c r="F112" s="456">
        <f t="shared" si="8"/>
        <v>50899</v>
      </c>
      <c r="G112" s="446">
        <f t="shared" si="7"/>
        <v>37143</v>
      </c>
      <c r="H112" s="447">
        <v>384</v>
      </c>
    </row>
    <row r="113" spans="1:8" x14ac:dyDescent="0.2">
      <c r="A113" s="441">
        <v>109</v>
      </c>
      <c r="B113" s="442">
        <f t="shared" si="6"/>
        <v>12.57</v>
      </c>
      <c r="C113" s="443">
        <f t="shared" si="9"/>
        <v>41.08</v>
      </c>
      <c r="D113" s="444">
        <v>33300</v>
      </c>
      <c r="E113" s="445">
        <v>18240</v>
      </c>
      <c r="F113" s="456">
        <f t="shared" si="8"/>
        <v>50865</v>
      </c>
      <c r="G113" s="446">
        <f t="shared" si="7"/>
        <v>37118</v>
      </c>
      <c r="H113" s="447">
        <v>384</v>
      </c>
    </row>
    <row r="114" spans="1:8" x14ac:dyDescent="0.2">
      <c r="A114" s="441">
        <v>110</v>
      </c>
      <c r="B114" s="442">
        <f t="shared" si="6"/>
        <v>12.58</v>
      </c>
      <c r="C114" s="443">
        <f t="shared" si="9"/>
        <v>41.08</v>
      </c>
      <c r="D114" s="444">
        <v>33300</v>
      </c>
      <c r="E114" s="445">
        <v>18240</v>
      </c>
      <c r="F114" s="456">
        <f t="shared" si="8"/>
        <v>50830</v>
      </c>
      <c r="G114" s="446">
        <f t="shared" si="7"/>
        <v>37093</v>
      </c>
      <c r="H114" s="447">
        <v>384</v>
      </c>
    </row>
    <row r="115" spans="1:8" x14ac:dyDescent="0.2">
      <c r="A115" s="441">
        <v>111</v>
      </c>
      <c r="B115" s="442">
        <f>ROUND(0.004*A115+12.2,2)</f>
        <v>12.64</v>
      </c>
      <c r="C115" s="443">
        <v>41.1</v>
      </c>
      <c r="D115" s="444">
        <v>33300</v>
      </c>
      <c r="E115" s="445">
        <v>18240</v>
      </c>
      <c r="F115" s="456">
        <f t="shared" si="8"/>
        <v>50622</v>
      </c>
      <c r="G115" s="446">
        <f t="shared" si="7"/>
        <v>36939</v>
      </c>
      <c r="H115" s="447">
        <v>384</v>
      </c>
    </row>
    <row r="116" spans="1:8" x14ac:dyDescent="0.2">
      <c r="A116" s="441">
        <v>112</v>
      </c>
      <c r="B116" s="442">
        <f t="shared" ref="B116:B179" si="10">ROUND(0.004*A116+12.2,2)</f>
        <v>12.65</v>
      </c>
      <c r="C116" s="443">
        <v>41.1</v>
      </c>
      <c r="D116" s="444">
        <v>33300</v>
      </c>
      <c r="E116" s="445">
        <v>18240</v>
      </c>
      <c r="F116" s="456">
        <f t="shared" si="8"/>
        <v>50588</v>
      </c>
      <c r="G116" s="446">
        <f t="shared" si="7"/>
        <v>36914</v>
      </c>
      <c r="H116" s="447">
        <v>384</v>
      </c>
    </row>
    <row r="117" spans="1:8" x14ac:dyDescent="0.2">
      <c r="A117" s="441">
        <v>113</v>
      </c>
      <c r="B117" s="442">
        <f t="shared" si="10"/>
        <v>12.65</v>
      </c>
      <c r="C117" s="443">
        <v>41.1</v>
      </c>
      <c r="D117" s="444">
        <v>33300</v>
      </c>
      <c r="E117" s="445">
        <v>18240</v>
      </c>
      <c r="F117" s="456">
        <f t="shared" si="8"/>
        <v>50588</v>
      </c>
      <c r="G117" s="446">
        <f t="shared" si="7"/>
        <v>36914</v>
      </c>
      <c r="H117" s="447">
        <v>384</v>
      </c>
    </row>
    <row r="118" spans="1:8" x14ac:dyDescent="0.2">
      <c r="A118" s="441">
        <v>114</v>
      </c>
      <c r="B118" s="442">
        <f t="shared" si="10"/>
        <v>12.66</v>
      </c>
      <c r="C118" s="443">
        <v>41.1</v>
      </c>
      <c r="D118" s="444">
        <v>33300</v>
      </c>
      <c r="E118" s="445">
        <v>18240</v>
      </c>
      <c r="F118" s="456">
        <f t="shared" si="8"/>
        <v>50554</v>
      </c>
      <c r="G118" s="446">
        <f t="shared" si="7"/>
        <v>36890</v>
      </c>
      <c r="H118" s="447">
        <v>384</v>
      </c>
    </row>
    <row r="119" spans="1:8" x14ac:dyDescent="0.2">
      <c r="A119" s="441">
        <v>115</v>
      </c>
      <c r="B119" s="442">
        <f t="shared" si="10"/>
        <v>12.66</v>
      </c>
      <c r="C119" s="443">
        <v>41.1</v>
      </c>
      <c r="D119" s="444">
        <v>33300</v>
      </c>
      <c r="E119" s="445">
        <v>18240</v>
      </c>
      <c r="F119" s="456">
        <f t="shared" si="8"/>
        <v>50554</v>
      </c>
      <c r="G119" s="446">
        <f t="shared" si="7"/>
        <v>36890</v>
      </c>
      <c r="H119" s="447">
        <v>384</v>
      </c>
    </row>
    <row r="120" spans="1:8" x14ac:dyDescent="0.2">
      <c r="A120" s="441">
        <v>116</v>
      </c>
      <c r="B120" s="442">
        <f t="shared" si="10"/>
        <v>12.66</v>
      </c>
      <c r="C120" s="443">
        <v>41.1</v>
      </c>
      <c r="D120" s="444">
        <v>33300</v>
      </c>
      <c r="E120" s="445">
        <v>18240</v>
      </c>
      <c r="F120" s="456">
        <f t="shared" si="8"/>
        <v>50554</v>
      </c>
      <c r="G120" s="446">
        <f t="shared" si="7"/>
        <v>36890</v>
      </c>
      <c r="H120" s="447">
        <v>384</v>
      </c>
    </row>
    <row r="121" spans="1:8" x14ac:dyDescent="0.2">
      <c r="A121" s="441">
        <v>117</v>
      </c>
      <c r="B121" s="442">
        <f t="shared" si="10"/>
        <v>12.67</v>
      </c>
      <c r="C121" s="443">
        <v>41.1</v>
      </c>
      <c r="D121" s="444">
        <v>33300</v>
      </c>
      <c r="E121" s="445">
        <v>18240</v>
      </c>
      <c r="F121" s="456">
        <f t="shared" si="8"/>
        <v>50520</v>
      </c>
      <c r="G121" s="446">
        <f t="shared" si="7"/>
        <v>36865</v>
      </c>
      <c r="H121" s="447">
        <v>384</v>
      </c>
    </row>
    <row r="122" spans="1:8" x14ac:dyDescent="0.2">
      <c r="A122" s="441">
        <v>118</v>
      </c>
      <c r="B122" s="442">
        <f t="shared" si="10"/>
        <v>12.67</v>
      </c>
      <c r="C122" s="443">
        <v>41.1</v>
      </c>
      <c r="D122" s="444">
        <v>33300</v>
      </c>
      <c r="E122" s="445">
        <v>18240</v>
      </c>
      <c r="F122" s="456">
        <f t="shared" si="8"/>
        <v>50520</v>
      </c>
      <c r="G122" s="446">
        <f t="shared" si="7"/>
        <v>36865</v>
      </c>
      <c r="H122" s="447">
        <v>384</v>
      </c>
    </row>
    <row r="123" spans="1:8" x14ac:dyDescent="0.2">
      <c r="A123" s="441">
        <v>119</v>
      </c>
      <c r="B123" s="442">
        <f t="shared" si="10"/>
        <v>12.68</v>
      </c>
      <c r="C123" s="443">
        <v>41.1</v>
      </c>
      <c r="D123" s="444">
        <v>33300</v>
      </c>
      <c r="E123" s="445">
        <v>18240</v>
      </c>
      <c r="F123" s="456">
        <f t="shared" si="8"/>
        <v>50486</v>
      </c>
      <c r="G123" s="446">
        <f t="shared" si="7"/>
        <v>36840</v>
      </c>
      <c r="H123" s="447">
        <v>384</v>
      </c>
    </row>
    <row r="124" spans="1:8" x14ac:dyDescent="0.2">
      <c r="A124" s="441">
        <v>120</v>
      </c>
      <c r="B124" s="442">
        <f t="shared" si="10"/>
        <v>12.68</v>
      </c>
      <c r="C124" s="443">
        <v>41.1</v>
      </c>
      <c r="D124" s="444">
        <v>33300</v>
      </c>
      <c r="E124" s="445">
        <v>18240</v>
      </c>
      <c r="F124" s="456">
        <f t="shared" si="8"/>
        <v>50486</v>
      </c>
      <c r="G124" s="446">
        <f t="shared" si="7"/>
        <v>36840</v>
      </c>
      <c r="H124" s="447">
        <v>384</v>
      </c>
    </row>
    <row r="125" spans="1:8" x14ac:dyDescent="0.2">
      <c r="A125" s="441">
        <v>121</v>
      </c>
      <c r="B125" s="442">
        <f t="shared" si="10"/>
        <v>12.68</v>
      </c>
      <c r="C125" s="443">
        <v>41.1</v>
      </c>
      <c r="D125" s="444">
        <v>33300</v>
      </c>
      <c r="E125" s="445">
        <v>18240</v>
      </c>
      <c r="F125" s="456">
        <f t="shared" si="8"/>
        <v>50486</v>
      </c>
      <c r="G125" s="446">
        <f t="shared" si="7"/>
        <v>36840</v>
      </c>
      <c r="H125" s="447">
        <v>384</v>
      </c>
    </row>
    <row r="126" spans="1:8" x14ac:dyDescent="0.2">
      <c r="A126" s="441">
        <v>122</v>
      </c>
      <c r="B126" s="442">
        <f t="shared" si="10"/>
        <v>12.69</v>
      </c>
      <c r="C126" s="443">
        <v>41.1</v>
      </c>
      <c r="D126" s="444">
        <v>33300</v>
      </c>
      <c r="E126" s="445">
        <v>18240</v>
      </c>
      <c r="F126" s="456">
        <f t="shared" si="8"/>
        <v>50452</v>
      </c>
      <c r="G126" s="446">
        <f t="shared" si="7"/>
        <v>36815</v>
      </c>
      <c r="H126" s="447">
        <v>384</v>
      </c>
    </row>
    <row r="127" spans="1:8" x14ac:dyDescent="0.2">
      <c r="A127" s="441">
        <v>123</v>
      </c>
      <c r="B127" s="442">
        <f t="shared" si="10"/>
        <v>12.69</v>
      </c>
      <c r="C127" s="443">
        <v>41.1</v>
      </c>
      <c r="D127" s="444">
        <v>33300</v>
      </c>
      <c r="E127" s="445">
        <v>18240</v>
      </c>
      <c r="F127" s="456">
        <f t="shared" si="8"/>
        <v>50452</v>
      </c>
      <c r="G127" s="446">
        <f t="shared" si="7"/>
        <v>36815</v>
      </c>
      <c r="H127" s="447">
        <v>384</v>
      </c>
    </row>
    <row r="128" spans="1:8" x14ac:dyDescent="0.2">
      <c r="A128" s="441">
        <v>124</v>
      </c>
      <c r="B128" s="442">
        <f t="shared" si="10"/>
        <v>12.7</v>
      </c>
      <c r="C128" s="443">
        <v>41.1</v>
      </c>
      <c r="D128" s="444">
        <v>33300</v>
      </c>
      <c r="E128" s="445">
        <v>18240</v>
      </c>
      <c r="F128" s="456">
        <f t="shared" si="8"/>
        <v>50419</v>
      </c>
      <c r="G128" s="446">
        <f t="shared" si="7"/>
        <v>36790</v>
      </c>
      <c r="H128" s="447">
        <v>384</v>
      </c>
    </row>
    <row r="129" spans="1:8" x14ac:dyDescent="0.2">
      <c r="A129" s="441">
        <v>125</v>
      </c>
      <c r="B129" s="442">
        <f t="shared" si="10"/>
        <v>12.7</v>
      </c>
      <c r="C129" s="443">
        <v>41.1</v>
      </c>
      <c r="D129" s="444">
        <v>33300</v>
      </c>
      <c r="E129" s="445">
        <v>18240</v>
      </c>
      <c r="F129" s="456">
        <f t="shared" si="8"/>
        <v>50419</v>
      </c>
      <c r="G129" s="446">
        <f t="shared" si="7"/>
        <v>36790</v>
      </c>
      <c r="H129" s="447">
        <v>384</v>
      </c>
    </row>
    <row r="130" spans="1:8" x14ac:dyDescent="0.2">
      <c r="A130" s="441">
        <v>126</v>
      </c>
      <c r="B130" s="442">
        <f t="shared" si="10"/>
        <v>12.7</v>
      </c>
      <c r="C130" s="443">
        <v>41.1</v>
      </c>
      <c r="D130" s="444">
        <v>33300</v>
      </c>
      <c r="E130" s="445">
        <v>18240</v>
      </c>
      <c r="F130" s="456">
        <f t="shared" si="8"/>
        <v>50419</v>
      </c>
      <c r="G130" s="446">
        <f t="shared" si="7"/>
        <v>36790</v>
      </c>
      <c r="H130" s="447">
        <v>384</v>
      </c>
    </row>
    <row r="131" spans="1:8" x14ac:dyDescent="0.2">
      <c r="A131" s="441">
        <v>127</v>
      </c>
      <c r="B131" s="442">
        <f t="shared" si="10"/>
        <v>12.71</v>
      </c>
      <c r="C131" s="443">
        <v>41.1</v>
      </c>
      <c r="D131" s="444">
        <v>33300</v>
      </c>
      <c r="E131" s="445">
        <v>18240</v>
      </c>
      <c r="F131" s="456">
        <f t="shared" si="8"/>
        <v>50385</v>
      </c>
      <c r="G131" s="446">
        <f t="shared" si="7"/>
        <v>36765</v>
      </c>
      <c r="H131" s="447">
        <v>384</v>
      </c>
    </row>
    <row r="132" spans="1:8" x14ac:dyDescent="0.2">
      <c r="A132" s="441">
        <v>128</v>
      </c>
      <c r="B132" s="442">
        <f t="shared" si="10"/>
        <v>12.71</v>
      </c>
      <c r="C132" s="443">
        <v>41.1</v>
      </c>
      <c r="D132" s="444">
        <v>33300</v>
      </c>
      <c r="E132" s="445">
        <v>18240</v>
      </c>
      <c r="F132" s="456">
        <f t="shared" si="8"/>
        <v>50385</v>
      </c>
      <c r="G132" s="446">
        <f t="shared" si="7"/>
        <v>36765</v>
      </c>
      <c r="H132" s="447">
        <v>384</v>
      </c>
    </row>
    <row r="133" spans="1:8" x14ac:dyDescent="0.2">
      <c r="A133" s="441">
        <v>129</v>
      </c>
      <c r="B133" s="442">
        <f t="shared" si="10"/>
        <v>12.72</v>
      </c>
      <c r="C133" s="443">
        <v>41.1</v>
      </c>
      <c r="D133" s="444">
        <v>33300</v>
      </c>
      <c r="E133" s="445">
        <v>18240</v>
      </c>
      <c r="F133" s="456">
        <f t="shared" si="8"/>
        <v>50351</v>
      </c>
      <c r="G133" s="446">
        <f t="shared" si="7"/>
        <v>36741</v>
      </c>
      <c r="H133" s="447">
        <v>384</v>
      </c>
    </row>
    <row r="134" spans="1:8" x14ac:dyDescent="0.2">
      <c r="A134" s="441">
        <v>130</v>
      </c>
      <c r="B134" s="442">
        <f t="shared" si="10"/>
        <v>12.72</v>
      </c>
      <c r="C134" s="443">
        <v>41.1</v>
      </c>
      <c r="D134" s="444">
        <v>33300</v>
      </c>
      <c r="E134" s="445">
        <v>18240</v>
      </c>
      <c r="F134" s="456">
        <f t="shared" si="8"/>
        <v>50351</v>
      </c>
      <c r="G134" s="446">
        <f t="shared" si="7"/>
        <v>36741</v>
      </c>
      <c r="H134" s="447">
        <v>384</v>
      </c>
    </row>
    <row r="135" spans="1:8" x14ac:dyDescent="0.2">
      <c r="A135" s="441">
        <v>131</v>
      </c>
      <c r="B135" s="442">
        <f t="shared" si="10"/>
        <v>12.72</v>
      </c>
      <c r="C135" s="443">
        <v>41.1</v>
      </c>
      <c r="D135" s="444">
        <v>33300</v>
      </c>
      <c r="E135" s="445">
        <v>18240</v>
      </c>
      <c r="F135" s="456">
        <f t="shared" si="8"/>
        <v>50351</v>
      </c>
      <c r="G135" s="446">
        <f t="shared" si="7"/>
        <v>36741</v>
      </c>
      <c r="H135" s="447">
        <v>384</v>
      </c>
    </row>
    <row r="136" spans="1:8" x14ac:dyDescent="0.2">
      <c r="A136" s="441">
        <v>132</v>
      </c>
      <c r="B136" s="442">
        <f t="shared" si="10"/>
        <v>12.73</v>
      </c>
      <c r="C136" s="443">
        <v>41.1</v>
      </c>
      <c r="D136" s="444">
        <v>33300</v>
      </c>
      <c r="E136" s="445">
        <v>18240</v>
      </c>
      <c r="F136" s="456">
        <f t="shared" si="8"/>
        <v>50318</v>
      </c>
      <c r="G136" s="446">
        <f t="shared" si="7"/>
        <v>36716</v>
      </c>
      <c r="H136" s="447">
        <v>384</v>
      </c>
    </row>
    <row r="137" spans="1:8" x14ac:dyDescent="0.2">
      <c r="A137" s="441">
        <v>133</v>
      </c>
      <c r="B137" s="442">
        <f t="shared" si="10"/>
        <v>12.73</v>
      </c>
      <c r="C137" s="443">
        <v>41.1</v>
      </c>
      <c r="D137" s="444">
        <v>33300</v>
      </c>
      <c r="E137" s="445">
        <v>18240</v>
      </c>
      <c r="F137" s="456">
        <f t="shared" si="8"/>
        <v>50318</v>
      </c>
      <c r="G137" s="446">
        <f t="shared" si="7"/>
        <v>36716</v>
      </c>
      <c r="H137" s="447">
        <v>384</v>
      </c>
    </row>
    <row r="138" spans="1:8" x14ac:dyDescent="0.2">
      <c r="A138" s="441">
        <v>134</v>
      </c>
      <c r="B138" s="442">
        <f t="shared" si="10"/>
        <v>12.74</v>
      </c>
      <c r="C138" s="443">
        <v>41.1</v>
      </c>
      <c r="D138" s="444">
        <v>33300</v>
      </c>
      <c r="E138" s="445">
        <v>18240</v>
      </c>
      <c r="F138" s="456">
        <f t="shared" si="8"/>
        <v>50284</v>
      </c>
      <c r="G138" s="446">
        <f t="shared" si="7"/>
        <v>36691</v>
      </c>
      <c r="H138" s="447">
        <v>384</v>
      </c>
    </row>
    <row r="139" spans="1:8" x14ac:dyDescent="0.2">
      <c r="A139" s="441">
        <v>135</v>
      </c>
      <c r="B139" s="442">
        <f t="shared" si="10"/>
        <v>12.74</v>
      </c>
      <c r="C139" s="443">
        <v>41.1</v>
      </c>
      <c r="D139" s="444">
        <v>33300</v>
      </c>
      <c r="E139" s="445">
        <v>18240</v>
      </c>
      <c r="F139" s="456">
        <f t="shared" si="8"/>
        <v>50284</v>
      </c>
      <c r="G139" s="446">
        <f t="shared" si="7"/>
        <v>36691</v>
      </c>
      <c r="H139" s="447">
        <v>384</v>
      </c>
    </row>
    <row r="140" spans="1:8" x14ac:dyDescent="0.2">
      <c r="A140" s="441">
        <v>136</v>
      </c>
      <c r="B140" s="442">
        <f t="shared" si="10"/>
        <v>12.74</v>
      </c>
      <c r="C140" s="443">
        <v>41.1</v>
      </c>
      <c r="D140" s="444">
        <v>33300</v>
      </c>
      <c r="E140" s="445">
        <v>18240</v>
      </c>
      <c r="F140" s="456">
        <f t="shared" si="8"/>
        <v>50284</v>
      </c>
      <c r="G140" s="446">
        <f t="shared" si="7"/>
        <v>36691</v>
      </c>
      <c r="H140" s="447">
        <v>384</v>
      </c>
    </row>
    <row r="141" spans="1:8" x14ac:dyDescent="0.2">
      <c r="A141" s="441">
        <v>137</v>
      </c>
      <c r="B141" s="442">
        <f t="shared" si="10"/>
        <v>12.75</v>
      </c>
      <c r="C141" s="443">
        <v>41.1</v>
      </c>
      <c r="D141" s="444">
        <v>33300</v>
      </c>
      <c r="E141" s="445">
        <v>18240</v>
      </c>
      <c r="F141" s="456">
        <f t="shared" si="8"/>
        <v>50251</v>
      </c>
      <c r="G141" s="446">
        <f t="shared" si="7"/>
        <v>36667</v>
      </c>
      <c r="H141" s="447">
        <v>384</v>
      </c>
    </row>
    <row r="142" spans="1:8" x14ac:dyDescent="0.2">
      <c r="A142" s="441">
        <v>138</v>
      </c>
      <c r="B142" s="442">
        <f t="shared" si="10"/>
        <v>12.75</v>
      </c>
      <c r="C142" s="443">
        <v>41.1</v>
      </c>
      <c r="D142" s="444">
        <v>33300</v>
      </c>
      <c r="E142" s="445">
        <v>18240</v>
      </c>
      <c r="F142" s="456">
        <f t="shared" si="8"/>
        <v>50251</v>
      </c>
      <c r="G142" s="446">
        <f t="shared" si="7"/>
        <v>36667</v>
      </c>
      <c r="H142" s="447">
        <v>384</v>
      </c>
    </row>
    <row r="143" spans="1:8" x14ac:dyDescent="0.2">
      <c r="A143" s="441">
        <v>139</v>
      </c>
      <c r="B143" s="442">
        <f t="shared" si="10"/>
        <v>12.76</v>
      </c>
      <c r="C143" s="443">
        <v>41.1</v>
      </c>
      <c r="D143" s="444">
        <v>33300</v>
      </c>
      <c r="E143" s="445">
        <v>18240</v>
      </c>
      <c r="F143" s="456">
        <f t="shared" si="8"/>
        <v>50217</v>
      </c>
      <c r="G143" s="446">
        <f t="shared" si="7"/>
        <v>36642</v>
      </c>
      <c r="H143" s="447">
        <v>384</v>
      </c>
    </row>
    <row r="144" spans="1:8" x14ac:dyDescent="0.2">
      <c r="A144" s="441">
        <v>140</v>
      </c>
      <c r="B144" s="442">
        <f t="shared" si="10"/>
        <v>12.76</v>
      </c>
      <c r="C144" s="443">
        <v>41.1</v>
      </c>
      <c r="D144" s="444">
        <v>33300</v>
      </c>
      <c r="E144" s="445">
        <v>18240</v>
      </c>
      <c r="F144" s="456">
        <f t="shared" si="8"/>
        <v>50217</v>
      </c>
      <c r="G144" s="446">
        <f t="shared" ref="G144:G187" si="11">ROUND(12*(1/B144*D144+1/C144*E144),0)</f>
        <v>36642</v>
      </c>
      <c r="H144" s="447">
        <v>384</v>
      </c>
    </row>
    <row r="145" spans="1:8" x14ac:dyDescent="0.2">
      <c r="A145" s="441">
        <v>141</v>
      </c>
      <c r="B145" s="442">
        <f t="shared" si="10"/>
        <v>12.76</v>
      </c>
      <c r="C145" s="443">
        <v>41.1</v>
      </c>
      <c r="D145" s="444">
        <v>33300</v>
      </c>
      <c r="E145" s="445">
        <v>18240</v>
      </c>
      <c r="F145" s="456">
        <f t="shared" ref="F145:F187" si="12">ROUND(12*1.36*(1/B145*D145+1/C145*E145)+H145,0)</f>
        <v>50217</v>
      </c>
      <c r="G145" s="446">
        <f t="shared" si="11"/>
        <v>36642</v>
      </c>
      <c r="H145" s="447">
        <v>384</v>
      </c>
    </row>
    <row r="146" spans="1:8" x14ac:dyDescent="0.2">
      <c r="A146" s="441">
        <v>142</v>
      </c>
      <c r="B146" s="442">
        <f t="shared" si="10"/>
        <v>12.77</v>
      </c>
      <c r="C146" s="443">
        <v>41.1</v>
      </c>
      <c r="D146" s="444">
        <v>33300</v>
      </c>
      <c r="E146" s="445">
        <v>18240</v>
      </c>
      <c r="F146" s="456">
        <f t="shared" si="12"/>
        <v>50184</v>
      </c>
      <c r="G146" s="446">
        <f t="shared" si="11"/>
        <v>36618</v>
      </c>
      <c r="H146" s="447">
        <v>384</v>
      </c>
    </row>
    <row r="147" spans="1:8" x14ac:dyDescent="0.2">
      <c r="A147" s="441">
        <v>143</v>
      </c>
      <c r="B147" s="442">
        <f t="shared" si="10"/>
        <v>12.77</v>
      </c>
      <c r="C147" s="443">
        <v>41.1</v>
      </c>
      <c r="D147" s="444">
        <v>33300</v>
      </c>
      <c r="E147" s="445">
        <v>18240</v>
      </c>
      <c r="F147" s="456">
        <f t="shared" si="12"/>
        <v>50184</v>
      </c>
      <c r="G147" s="446">
        <f t="shared" si="11"/>
        <v>36618</v>
      </c>
      <c r="H147" s="447">
        <v>384</v>
      </c>
    </row>
    <row r="148" spans="1:8" x14ac:dyDescent="0.2">
      <c r="A148" s="441">
        <v>144</v>
      </c>
      <c r="B148" s="442">
        <f t="shared" si="10"/>
        <v>12.78</v>
      </c>
      <c r="C148" s="443">
        <v>41.1</v>
      </c>
      <c r="D148" s="444">
        <v>33300</v>
      </c>
      <c r="E148" s="445">
        <v>18240</v>
      </c>
      <c r="F148" s="456">
        <f t="shared" si="12"/>
        <v>50151</v>
      </c>
      <c r="G148" s="446">
        <f t="shared" si="11"/>
        <v>36593</v>
      </c>
      <c r="H148" s="447">
        <v>384</v>
      </c>
    </row>
    <row r="149" spans="1:8" x14ac:dyDescent="0.2">
      <c r="A149" s="441">
        <v>145</v>
      </c>
      <c r="B149" s="442">
        <f t="shared" si="10"/>
        <v>12.78</v>
      </c>
      <c r="C149" s="443">
        <v>41.1</v>
      </c>
      <c r="D149" s="444">
        <v>33300</v>
      </c>
      <c r="E149" s="445">
        <v>18240</v>
      </c>
      <c r="F149" s="456">
        <f t="shared" si="12"/>
        <v>50151</v>
      </c>
      <c r="G149" s="446">
        <f t="shared" si="11"/>
        <v>36593</v>
      </c>
      <c r="H149" s="447">
        <v>384</v>
      </c>
    </row>
    <row r="150" spans="1:8" x14ac:dyDescent="0.2">
      <c r="A150" s="441">
        <v>146</v>
      </c>
      <c r="B150" s="442">
        <f t="shared" si="10"/>
        <v>12.78</v>
      </c>
      <c r="C150" s="443">
        <v>41.1</v>
      </c>
      <c r="D150" s="444">
        <v>33300</v>
      </c>
      <c r="E150" s="445">
        <v>18240</v>
      </c>
      <c r="F150" s="456">
        <f t="shared" si="12"/>
        <v>50151</v>
      </c>
      <c r="G150" s="446">
        <f t="shared" si="11"/>
        <v>36593</v>
      </c>
      <c r="H150" s="447">
        <v>384</v>
      </c>
    </row>
    <row r="151" spans="1:8" x14ac:dyDescent="0.2">
      <c r="A151" s="441">
        <v>147</v>
      </c>
      <c r="B151" s="442">
        <f t="shared" si="10"/>
        <v>12.79</v>
      </c>
      <c r="C151" s="443">
        <v>41.1</v>
      </c>
      <c r="D151" s="444">
        <v>33300</v>
      </c>
      <c r="E151" s="445">
        <v>18240</v>
      </c>
      <c r="F151" s="456">
        <f t="shared" si="12"/>
        <v>50117</v>
      </c>
      <c r="G151" s="446">
        <f t="shared" si="11"/>
        <v>36569</v>
      </c>
      <c r="H151" s="447">
        <v>384</v>
      </c>
    </row>
    <row r="152" spans="1:8" x14ac:dyDescent="0.2">
      <c r="A152" s="441">
        <v>148</v>
      </c>
      <c r="B152" s="442">
        <f t="shared" si="10"/>
        <v>12.79</v>
      </c>
      <c r="C152" s="443">
        <v>41.1</v>
      </c>
      <c r="D152" s="444">
        <v>33300</v>
      </c>
      <c r="E152" s="445">
        <v>18240</v>
      </c>
      <c r="F152" s="456">
        <f t="shared" si="12"/>
        <v>50117</v>
      </c>
      <c r="G152" s="446">
        <f t="shared" si="11"/>
        <v>36569</v>
      </c>
      <c r="H152" s="447">
        <v>384</v>
      </c>
    </row>
    <row r="153" spans="1:8" x14ac:dyDescent="0.2">
      <c r="A153" s="441">
        <v>149</v>
      </c>
      <c r="B153" s="442">
        <f t="shared" si="10"/>
        <v>12.8</v>
      </c>
      <c r="C153" s="443">
        <v>41.1</v>
      </c>
      <c r="D153" s="444">
        <v>33300</v>
      </c>
      <c r="E153" s="445">
        <v>18240</v>
      </c>
      <c r="F153" s="456">
        <f t="shared" si="12"/>
        <v>50084</v>
      </c>
      <c r="G153" s="446">
        <f t="shared" si="11"/>
        <v>36544</v>
      </c>
      <c r="H153" s="447">
        <v>384</v>
      </c>
    </row>
    <row r="154" spans="1:8" x14ac:dyDescent="0.2">
      <c r="A154" s="441">
        <v>150</v>
      </c>
      <c r="B154" s="442">
        <f t="shared" si="10"/>
        <v>12.8</v>
      </c>
      <c r="C154" s="443">
        <v>41.1</v>
      </c>
      <c r="D154" s="444">
        <v>33300</v>
      </c>
      <c r="E154" s="445">
        <v>18240</v>
      </c>
      <c r="F154" s="456">
        <f t="shared" si="12"/>
        <v>50084</v>
      </c>
      <c r="G154" s="446">
        <f t="shared" si="11"/>
        <v>36544</v>
      </c>
      <c r="H154" s="447">
        <v>384</v>
      </c>
    </row>
    <row r="155" spans="1:8" x14ac:dyDescent="0.2">
      <c r="A155" s="441">
        <v>151</v>
      </c>
      <c r="B155" s="442">
        <f t="shared" si="10"/>
        <v>12.8</v>
      </c>
      <c r="C155" s="443">
        <v>41.1</v>
      </c>
      <c r="D155" s="444">
        <v>33300</v>
      </c>
      <c r="E155" s="445">
        <v>18240</v>
      </c>
      <c r="F155" s="456">
        <f t="shared" si="12"/>
        <v>50084</v>
      </c>
      <c r="G155" s="446">
        <f t="shared" si="11"/>
        <v>36544</v>
      </c>
      <c r="H155" s="447">
        <v>384</v>
      </c>
    </row>
    <row r="156" spans="1:8" x14ac:dyDescent="0.2">
      <c r="A156" s="441">
        <v>152</v>
      </c>
      <c r="B156" s="442">
        <f t="shared" si="10"/>
        <v>12.81</v>
      </c>
      <c r="C156" s="443">
        <v>41.1</v>
      </c>
      <c r="D156" s="444">
        <v>33300</v>
      </c>
      <c r="E156" s="445">
        <v>18240</v>
      </c>
      <c r="F156" s="456">
        <f t="shared" si="12"/>
        <v>50051</v>
      </c>
      <c r="G156" s="446">
        <f t="shared" si="11"/>
        <v>36520</v>
      </c>
      <c r="H156" s="447">
        <v>384</v>
      </c>
    </row>
    <row r="157" spans="1:8" x14ac:dyDescent="0.2">
      <c r="A157" s="441">
        <v>153</v>
      </c>
      <c r="B157" s="442">
        <f t="shared" si="10"/>
        <v>12.81</v>
      </c>
      <c r="C157" s="443">
        <v>41.1</v>
      </c>
      <c r="D157" s="444">
        <v>33300</v>
      </c>
      <c r="E157" s="445">
        <v>18240</v>
      </c>
      <c r="F157" s="456">
        <f t="shared" si="12"/>
        <v>50051</v>
      </c>
      <c r="G157" s="446">
        <f t="shared" si="11"/>
        <v>36520</v>
      </c>
      <c r="H157" s="447">
        <v>384</v>
      </c>
    </row>
    <row r="158" spans="1:8" x14ac:dyDescent="0.2">
      <c r="A158" s="441">
        <v>154</v>
      </c>
      <c r="B158" s="442">
        <f t="shared" si="10"/>
        <v>12.82</v>
      </c>
      <c r="C158" s="443">
        <v>41.1</v>
      </c>
      <c r="D158" s="444">
        <v>33300</v>
      </c>
      <c r="E158" s="445">
        <v>18240</v>
      </c>
      <c r="F158" s="456">
        <f t="shared" si="12"/>
        <v>50018</v>
      </c>
      <c r="G158" s="446">
        <f t="shared" si="11"/>
        <v>36496</v>
      </c>
      <c r="H158" s="447">
        <v>384</v>
      </c>
    </row>
    <row r="159" spans="1:8" x14ac:dyDescent="0.2">
      <c r="A159" s="441">
        <v>155</v>
      </c>
      <c r="B159" s="442">
        <f t="shared" si="10"/>
        <v>12.82</v>
      </c>
      <c r="C159" s="443">
        <v>41.1</v>
      </c>
      <c r="D159" s="444">
        <v>33300</v>
      </c>
      <c r="E159" s="445">
        <v>18240</v>
      </c>
      <c r="F159" s="456">
        <f t="shared" si="12"/>
        <v>50018</v>
      </c>
      <c r="G159" s="446">
        <f t="shared" si="11"/>
        <v>36496</v>
      </c>
      <c r="H159" s="447">
        <v>384</v>
      </c>
    </row>
    <row r="160" spans="1:8" x14ac:dyDescent="0.2">
      <c r="A160" s="441">
        <v>156</v>
      </c>
      <c r="B160" s="442">
        <f t="shared" si="10"/>
        <v>12.82</v>
      </c>
      <c r="C160" s="443">
        <v>41.1</v>
      </c>
      <c r="D160" s="444">
        <v>33300</v>
      </c>
      <c r="E160" s="445">
        <v>18240</v>
      </c>
      <c r="F160" s="456">
        <f t="shared" si="12"/>
        <v>50018</v>
      </c>
      <c r="G160" s="446">
        <f t="shared" si="11"/>
        <v>36496</v>
      </c>
      <c r="H160" s="447">
        <v>384</v>
      </c>
    </row>
    <row r="161" spans="1:8" x14ac:dyDescent="0.2">
      <c r="A161" s="441">
        <v>157</v>
      </c>
      <c r="B161" s="442">
        <f t="shared" si="10"/>
        <v>12.83</v>
      </c>
      <c r="C161" s="443">
        <v>41.1</v>
      </c>
      <c r="D161" s="444">
        <v>33300</v>
      </c>
      <c r="E161" s="445">
        <v>18240</v>
      </c>
      <c r="F161" s="456">
        <f t="shared" si="12"/>
        <v>49985</v>
      </c>
      <c r="G161" s="446">
        <f t="shared" si="11"/>
        <v>36471</v>
      </c>
      <c r="H161" s="447">
        <v>384</v>
      </c>
    </row>
    <row r="162" spans="1:8" x14ac:dyDescent="0.2">
      <c r="A162" s="441">
        <v>158</v>
      </c>
      <c r="B162" s="442">
        <f t="shared" si="10"/>
        <v>12.83</v>
      </c>
      <c r="C162" s="443">
        <v>41.1</v>
      </c>
      <c r="D162" s="444">
        <v>33300</v>
      </c>
      <c r="E162" s="445">
        <v>18240</v>
      </c>
      <c r="F162" s="456">
        <f t="shared" si="12"/>
        <v>49985</v>
      </c>
      <c r="G162" s="446">
        <f t="shared" si="11"/>
        <v>36471</v>
      </c>
      <c r="H162" s="447">
        <v>384</v>
      </c>
    </row>
    <row r="163" spans="1:8" x14ac:dyDescent="0.2">
      <c r="A163" s="441">
        <v>159</v>
      </c>
      <c r="B163" s="442">
        <f t="shared" si="10"/>
        <v>12.84</v>
      </c>
      <c r="C163" s="443">
        <v>41.1</v>
      </c>
      <c r="D163" s="444">
        <v>33300</v>
      </c>
      <c r="E163" s="445">
        <v>18240</v>
      </c>
      <c r="F163" s="456">
        <f t="shared" si="12"/>
        <v>49952</v>
      </c>
      <c r="G163" s="446">
        <f t="shared" si="11"/>
        <v>36447</v>
      </c>
      <c r="H163" s="447">
        <v>384</v>
      </c>
    </row>
    <row r="164" spans="1:8" x14ac:dyDescent="0.2">
      <c r="A164" s="441">
        <v>160</v>
      </c>
      <c r="B164" s="442">
        <f t="shared" si="10"/>
        <v>12.84</v>
      </c>
      <c r="C164" s="443">
        <v>41.1</v>
      </c>
      <c r="D164" s="444">
        <v>33300</v>
      </c>
      <c r="E164" s="445">
        <v>18240</v>
      </c>
      <c r="F164" s="456">
        <f t="shared" si="12"/>
        <v>49952</v>
      </c>
      <c r="G164" s="446">
        <f t="shared" si="11"/>
        <v>36447</v>
      </c>
      <c r="H164" s="447">
        <v>384</v>
      </c>
    </row>
    <row r="165" spans="1:8" x14ac:dyDescent="0.2">
      <c r="A165" s="441">
        <v>161</v>
      </c>
      <c r="B165" s="442">
        <f t="shared" si="10"/>
        <v>12.84</v>
      </c>
      <c r="C165" s="443">
        <v>41.1</v>
      </c>
      <c r="D165" s="444">
        <v>33300</v>
      </c>
      <c r="E165" s="445">
        <v>18240</v>
      </c>
      <c r="F165" s="456">
        <f t="shared" si="12"/>
        <v>49952</v>
      </c>
      <c r="G165" s="446">
        <f t="shared" si="11"/>
        <v>36447</v>
      </c>
      <c r="H165" s="447">
        <v>384</v>
      </c>
    </row>
    <row r="166" spans="1:8" x14ac:dyDescent="0.2">
      <c r="A166" s="441">
        <v>162</v>
      </c>
      <c r="B166" s="442">
        <f t="shared" si="10"/>
        <v>12.85</v>
      </c>
      <c r="C166" s="443">
        <v>41.1</v>
      </c>
      <c r="D166" s="444">
        <v>33300</v>
      </c>
      <c r="E166" s="445">
        <v>18240</v>
      </c>
      <c r="F166" s="456">
        <f t="shared" si="12"/>
        <v>49919</v>
      </c>
      <c r="G166" s="446">
        <f t="shared" si="11"/>
        <v>36423</v>
      </c>
      <c r="H166" s="447">
        <v>384</v>
      </c>
    </row>
    <row r="167" spans="1:8" x14ac:dyDescent="0.2">
      <c r="A167" s="441">
        <v>163</v>
      </c>
      <c r="B167" s="442">
        <f t="shared" si="10"/>
        <v>12.85</v>
      </c>
      <c r="C167" s="443">
        <v>41.1</v>
      </c>
      <c r="D167" s="444">
        <v>33300</v>
      </c>
      <c r="E167" s="445">
        <v>18240</v>
      </c>
      <c r="F167" s="456">
        <f t="shared" si="12"/>
        <v>49919</v>
      </c>
      <c r="G167" s="446">
        <f t="shared" si="11"/>
        <v>36423</v>
      </c>
      <c r="H167" s="447">
        <v>384</v>
      </c>
    </row>
    <row r="168" spans="1:8" x14ac:dyDescent="0.2">
      <c r="A168" s="441">
        <v>164</v>
      </c>
      <c r="B168" s="442">
        <f t="shared" si="10"/>
        <v>12.86</v>
      </c>
      <c r="C168" s="443">
        <v>41.1</v>
      </c>
      <c r="D168" s="444">
        <v>33300</v>
      </c>
      <c r="E168" s="445">
        <v>18240</v>
      </c>
      <c r="F168" s="456">
        <f t="shared" si="12"/>
        <v>49886</v>
      </c>
      <c r="G168" s="446">
        <f t="shared" si="11"/>
        <v>36399</v>
      </c>
      <c r="H168" s="447">
        <v>384</v>
      </c>
    </row>
    <row r="169" spans="1:8" x14ac:dyDescent="0.2">
      <c r="A169" s="441">
        <v>165</v>
      </c>
      <c r="B169" s="442">
        <f t="shared" si="10"/>
        <v>12.86</v>
      </c>
      <c r="C169" s="443">
        <v>41.1</v>
      </c>
      <c r="D169" s="444">
        <v>33300</v>
      </c>
      <c r="E169" s="445">
        <v>18240</v>
      </c>
      <c r="F169" s="456">
        <f t="shared" si="12"/>
        <v>49886</v>
      </c>
      <c r="G169" s="446">
        <f t="shared" si="11"/>
        <v>36399</v>
      </c>
      <c r="H169" s="447">
        <v>384</v>
      </c>
    </row>
    <row r="170" spans="1:8" x14ac:dyDescent="0.2">
      <c r="A170" s="441">
        <v>166</v>
      </c>
      <c r="B170" s="442">
        <f t="shared" si="10"/>
        <v>12.86</v>
      </c>
      <c r="C170" s="443">
        <v>41.1</v>
      </c>
      <c r="D170" s="444">
        <v>33300</v>
      </c>
      <c r="E170" s="445">
        <v>18240</v>
      </c>
      <c r="F170" s="456">
        <f t="shared" si="12"/>
        <v>49886</v>
      </c>
      <c r="G170" s="446">
        <f t="shared" si="11"/>
        <v>36399</v>
      </c>
      <c r="H170" s="447">
        <v>384</v>
      </c>
    </row>
    <row r="171" spans="1:8" x14ac:dyDescent="0.2">
      <c r="A171" s="441">
        <v>167</v>
      </c>
      <c r="B171" s="442">
        <f t="shared" si="10"/>
        <v>12.87</v>
      </c>
      <c r="C171" s="443">
        <v>41.1</v>
      </c>
      <c r="D171" s="444">
        <v>33300</v>
      </c>
      <c r="E171" s="445">
        <v>18240</v>
      </c>
      <c r="F171" s="456">
        <f t="shared" si="12"/>
        <v>49853</v>
      </c>
      <c r="G171" s="446">
        <f t="shared" si="11"/>
        <v>36374</v>
      </c>
      <c r="H171" s="447">
        <v>384</v>
      </c>
    </row>
    <row r="172" spans="1:8" x14ac:dyDescent="0.2">
      <c r="A172" s="441">
        <v>168</v>
      </c>
      <c r="B172" s="442">
        <f t="shared" si="10"/>
        <v>12.87</v>
      </c>
      <c r="C172" s="443">
        <v>41.1</v>
      </c>
      <c r="D172" s="444">
        <v>33300</v>
      </c>
      <c r="E172" s="445">
        <v>18240</v>
      </c>
      <c r="F172" s="456">
        <f t="shared" si="12"/>
        <v>49853</v>
      </c>
      <c r="G172" s="446">
        <f t="shared" si="11"/>
        <v>36374</v>
      </c>
      <c r="H172" s="447">
        <v>384</v>
      </c>
    </row>
    <row r="173" spans="1:8" x14ac:dyDescent="0.2">
      <c r="A173" s="441">
        <v>169</v>
      </c>
      <c r="B173" s="442">
        <f t="shared" si="10"/>
        <v>12.88</v>
      </c>
      <c r="C173" s="443">
        <v>41.1</v>
      </c>
      <c r="D173" s="444">
        <v>33300</v>
      </c>
      <c r="E173" s="445">
        <v>18240</v>
      </c>
      <c r="F173" s="456">
        <f t="shared" si="12"/>
        <v>49821</v>
      </c>
      <c r="G173" s="446">
        <f t="shared" si="11"/>
        <v>36350</v>
      </c>
      <c r="H173" s="447">
        <v>384</v>
      </c>
    </row>
    <row r="174" spans="1:8" x14ac:dyDescent="0.2">
      <c r="A174" s="441">
        <v>170</v>
      </c>
      <c r="B174" s="442">
        <f t="shared" si="10"/>
        <v>12.88</v>
      </c>
      <c r="C174" s="443">
        <v>41.1</v>
      </c>
      <c r="D174" s="444">
        <v>33300</v>
      </c>
      <c r="E174" s="445">
        <v>18240</v>
      </c>
      <c r="F174" s="456">
        <f t="shared" si="12"/>
        <v>49821</v>
      </c>
      <c r="G174" s="446">
        <f t="shared" si="11"/>
        <v>36350</v>
      </c>
      <c r="H174" s="447">
        <v>384</v>
      </c>
    </row>
    <row r="175" spans="1:8" x14ac:dyDescent="0.2">
      <c r="A175" s="441">
        <v>171</v>
      </c>
      <c r="B175" s="442">
        <f t="shared" si="10"/>
        <v>12.88</v>
      </c>
      <c r="C175" s="443">
        <v>41.1</v>
      </c>
      <c r="D175" s="444">
        <v>33300</v>
      </c>
      <c r="E175" s="445">
        <v>18240</v>
      </c>
      <c r="F175" s="456">
        <f t="shared" si="12"/>
        <v>49821</v>
      </c>
      <c r="G175" s="446">
        <f t="shared" si="11"/>
        <v>36350</v>
      </c>
      <c r="H175" s="447">
        <v>384</v>
      </c>
    </row>
    <row r="176" spans="1:8" x14ac:dyDescent="0.2">
      <c r="A176" s="441">
        <v>172</v>
      </c>
      <c r="B176" s="442">
        <f t="shared" si="10"/>
        <v>12.89</v>
      </c>
      <c r="C176" s="443">
        <v>41.1</v>
      </c>
      <c r="D176" s="444">
        <v>33300</v>
      </c>
      <c r="E176" s="445">
        <v>18240</v>
      </c>
      <c r="F176" s="456">
        <f t="shared" si="12"/>
        <v>49788</v>
      </c>
      <c r="G176" s="446">
        <f t="shared" si="11"/>
        <v>36326</v>
      </c>
      <c r="H176" s="447">
        <v>384</v>
      </c>
    </row>
    <row r="177" spans="1:8" x14ac:dyDescent="0.2">
      <c r="A177" s="441">
        <v>173</v>
      </c>
      <c r="B177" s="442">
        <f t="shared" si="10"/>
        <v>12.89</v>
      </c>
      <c r="C177" s="443">
        <v>41.1</v>
      </c>
      <c r="D177" s="444">
        <v>33300</v>
      </c>
      <c r="E177" s="445">
        <v>18240</v>
      </c>
      <c r="F177" s="456">
        <f t="shared" si="12"/>
        <v>49788</v>
      </c>
      <c r="G177" s="446">
        <f t="shared" si="11"/>
        <v>36326</v>
      </c>
      <c r="H177" s="447">
        <v>384</v>
      </c>
    </row>
    <row r="178" spans="1:8" x14ac:dyDescent="0.2">
      <c r="A178" s="441">
        <v>174</v>
      </c>
      <c r="B178" s="442">
        <f t="shared" si="10"/>
        <v>12.9</v>
      </c>
      <c r="C178" s="443">
        <v>41.1</v>
      </c>
      <c r="D178" s="444">
        <v>33300</v>
      </c>
      <c r="E178" s="445">
        <v>18240</v>
      </c>
      <c r="F178" s="456">
        <f t="shared" si="12"/>
        <v>49755</v>
      </c>
      <c r="G178" s="446">
        <f t="shared" si="11"/>
        <v>36302</v>
      </c>
      <c r="H178" s="447">
        <v>384</v>
      </c>
    </row>
    <row r="179" spans="1:8" x14ac:dyDescent="0.2">
      <c r="A179" s="441">
        <v>175</v>
      </c>
      <c r="B179" s="442">
        <f t="shared" si="10"/>
        <v>12.9</v>
      </c>
      <c r="C179" s="443">
        <v>41.1</v>
      </c>
      <c r="D179" s="444">
        <v>33300</v>
      </c>
      <c r="E179" s="445">
        <v>18240</v>
      </c>
      <c r="F179" s="456">
        <f t="shared" si="12"/>
        <v>49755</v>
      </c>
      <c r="G179" s="446">
        <f t="shared" si="11"/>
        <v>36302</v>
      </c>
      <c r="H179" s="447">
        <v>384</v>
      </c>
    </row>
    <row r="180" spans="1:8" x14ac:dyDescent="0.2">
      <c r="A180" s="441">
        <v>176</v>
      </c>
      <c r="B180" s="442">
        <f t="shared" ref="B180:B187" si="13">ROUND(0.004*A180+12.2,2)</f>
        <v>12.9</v>
      </c>
      <c r="C180" s="443">
        <v>41.1</v>
      </c>
      <c r="D180" s="444">
        <v>33300</v>
      </c>
      <c r="E180" s="445">
        <v>18240</v>
      </c>
      <c r="F180" s="456">
        <f t="shared" si="12"/>
        <v>49755</v>
      </c>
      <c r="G180" s="446">
        <f t="shared" si="11"/>
        <v>36302</v>
      </c>
      <c r="H180" s="447">
        <v>384</v>
      </c>
    </row>
    <row r="181" spans="1:8" x14ac:dyDescent="0.2">
      <c r="A181" s="441">
        <v>177</v>
      </c>
      <c r="B181" s="442">
        <f t="shared" si="13"/>
        <v>12.91</v>
      </c>
      <c r="C181" s="443">
        <v>41.1</v>
      </c>
      <c r="D181" s="444">
        <v>33300</v>
      </c>
      <c r="E181" s="445">
        <v>18240</v>
      </c>
      <c r="F181" s="456">
        <f t="shared" si="12"/>
        <v>49722</v>
      </c>
      <c r="G181" s="446">
        <f t="shared" si="11"/>
        <v>36278</v>
      </c>
      <c r="H181" s="447">
        <v>384</v>
      </c>
    </row>
    <row r="182" spans="1:8" x14ac:dyDescent="0.2">
      <c r="A182" s="441">
        <v>178</v>
      </c>
      <c r="B182" s="442">
        <f t="shared" si="13"/>
        <v>12.91</v>
      </c>
      <c r="C182" s="443">
        <v>41.1</v>
      </c>
      <c r="D182" s="444">
        <v>33300</v>
      </c>
      <c r="E182" s="445">
        <v>18240</v>
      </c>
      <c r="F182" s="456">
        <f t="shared" si="12"/>
        <v>49722</v>
      </c>
      <c r="G182" s="446">
        <f t="shared" si="11"/>
        <v>36278</v>
      </c>
      <c r="H182" s="447">
        <v>384</v>
      </c>
    </row>
    <row r="183" spans="1:8" x14ac:dyDescent="0.2">
      <c r="A183" s="441">
        <v>179</v>
      </c>
      <c r="B183" s="442">
        <f t="shared" si="13"/>
        <v>12.92</v>
      </c>
      <c r="C183" s="443">
        <v>41.1</v>
      </c>
      <c r="D183" s="444">
        <v>33300</v>
      </c>
      <c r="E183" s="445">
        <v>18240</v>
      </c>
      <c r="F183" s="456">
        <f t="shared" si="12"/>
        <v>49690</v>
      </c>
      <c r="G183" s="446">
        <f t="shared" si="11"/>
        <v>36254</v>
      </c>
      <c r="H183" s="447">
        <v>384</v>
      </c>
    </row>
    <row r="184" spans="1:8" x14ac:dyDescent="0.2">
      <c r="A184" s="441">
        <v>180</v>
      </c>
      <c r="B184" s="442">
        <f t="shared" si="13"/>
        <v>12.92</v>
      </c>
      <c r="C184" s="443">
        <v>41.1</v>
      </c>
      <c r="D184" s="444">
        <v>33300</v>
      </c>
      <c r="E184" s="445">
        <v>18240</v>
      </c>
      <c r="F184" s="456">
        <f t="shared" si="12"/>
        <v>49690</v>
      </c>
      <c r="G184" s="446">
        <f t="shared" si="11"/>
        <v>36254</v>
      </c>
      <c r="H184" s="447">
        <v>384</v>
      </c>
    </row>
    <row r="185" spans="1:8" x14ac:dyDescent="0.2">
      <c r="A185" s="441">
        <v>181</v>
      </c>
      <c r="B185" s="442">
        <f t="shared" si="13"/>
        <v>12.92</v>
      </c>
      <c r="C185" s="443">
        <v>41.1</v>
      </c>
      <c r="D185" s="444">
        <v>33300</v>
      </c>
      <c r="E185" s="445">
        <v>18240</v>
      </c>
      <c r="F185" s="456">
        <f t="shared" si="12"/>
        <v>49690</v>
      </c>
      <c r="G185" s="446">
        <f t="shared" si="11"/>
        <v>36254</v>
      </c>
      <c r="H185" s="447">
        <v>384</v>
      </c>
    </row>
    <row r="186" spans="1:8" x14ac:dyDescent="0.2">
      <c r="A186" s="441">
        <v>182</v>
      </c>
      <c r="B186" s="442">
        <f t="shared" si="13"/>
        <v>12.93</v>
      </c>
      <c r="C186" s="443">
        <v>41.1</v>
      </c>
      <c r="D186" s="444">
        <v>33300</v>
      </c>
      <c r="E186" s="445">
        <v>18240</v>
      </c>
      <c r="F186" s="456">
        <f t="shared" si="12"/>
        <v>49657</v>
      </c>
      <c r="G186" s="446">
        <f t="shared" si="11"/>
        <v>36230</v>
      </c>
      <c r="H186" s="447">
        <v>384</v>
      </c>
    </row>
    <row r="187" spans="1:8" ht="13.5" thickBot="1" x14ac:dyDescent="0.25">
      <c r="A187" s="448">
        <v>183</v>
      </c>
      <c r="B187" s="449">
        <f t="shared" si="13"/>
        <v>12.93</v>
      </c>
      <c r="C187" s="450">
        <v>41.1</v>
      </c>
      <c r="D187" s="451">
        <v>33300</v>
      </c>
      <c r="E187" s="452">
        <v>18240</v>
      </c>
      <c r="F187" s="457">
        <f t="shared" si="12"/>
        <v>49657</v>
      </c>
      <c r="G187" s="453">
        <f t="shared" si="11"/>
        <v>36230</v>
      </c>
      <c r="H187" s="454">
        <v>384</v>
      </c>
    </row>
  </sheetData>
  <mergeCells count="2">
    <mergeCell ref="A13:B13"/>
    <mergeCell ref="G14:H14"/>
  </mergeCells>
  <pageMargins left="0.39370078740157483" right="0.19685039370078741" top="0.98425196850393704" bottom="0.98425196850393704" header="0.51181102362204722" footer="0.51181102362204722"/>
  <pageSetup paperSize="9" fitToHeight="12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workbookViewId="0">
      <pane ySplit="15" topLeftCell="A164" activePane="bottomLeft" state="frozenSplit"/>
      <selection activeCell="J36" sqref="J36"/>
      <selection pane="bottomLeft" activeCell="R177" sqref="R177"/>
    </sheetView>
  </sheetViews>
  <sheetFormatPr defaultRowHeight="12.75" x14ac:dyDescent="0.2"/>
  <cols>
    <col min="1" max="1" width="11.6640625" style="461" customWidth="1"/>
    <col min="2" max="2" width="11.1640625" style="461" customWidth="1"/>
    <col min="3" max="3" width="12.6640625" style="461" customWidth="1"/>
    <col min="4" max="4" width="17.1640625" style="461" customWidth="1"/>
    <col min="5" max="5" width="16.5" style="461" customWidth="1"/>
    <col min="6" max="6" width="13.5" style="461" customWidth="1"/>
    <col min="7" max="7" width="13.33203125" style="461" customWidth="1"/>
    <col min="8" max="8" width="10.83203125" style="461" bestFit="1" customWidth="1"/>
    <col min="9" max="9" width="18.83203125" style="461" customWidth="1"/>
    <col min="10" max="16384" width="9.33203125" style="461"/>
  </cols>
  <sheetData>
    <row r="1" spans="1:9" x14ac:dyDescent="0.2">
      <c r="H1" s="461" t="s">
        <v>643</v>
      </c>
    </row>
    <row r="2" spans="1:9" ht="4.5" customHeight="1" x14ac:dyDescent="0.2"/>
    <row r="3" spans="1:9" ht="20.25" x14ac:dyDescent="0.3">
      <c r="A3" s="462" t="s">
        <v>642</v>
      </c>
      <c r="C3" s="463"/>
      <c r="D3" s="464"/>
      <c r="E3" s="464"/>
      <c r="F3" s="464"/>
      <c r="G3" s="464"/>
      <c r="H3" s="465"/>
      <c r="I3" s="465"/>
    </row>
    <row r="4" spans="1:9" ht="15" x14ac:dyDescent="0.25">
      <c r="A4" s="466" t="s">
        <v>644</v>
      </c>
      <c r="B4" s="467"/>
      <c r="C4" s="467"/>
      <c r="D4" s="467"/>
      <c r="E4" s="467"/>
      <c r="F4" s="467"/>
      <c r="G4" s="467"/>
      <c r="I4" s="465"/>
    </row>
    <row r="5" spans="1:9" ht="6.75" customHeight="1" x14ac:dyDescent="0.25">
      <c r="A5" s="466"/>
      <c r="B5" s="467"/>
      <c r="C5" s="467"/>
      <c r="D5" s="467"/>
      <c r="E5" s="467"/>
      <c r="F5" s="467"/>
      <c r="G5" s="467"/>
      <c r="I5" s="465"/>
    </row>
    <row r="6" spans="1:9" ht="15.75" x14ac:dyDescent="0.25">
      <c r="A6" s="468"/>
      <c r="B6" s="469"/>
      <c r="C6" s="470" t="s">
        <v>10</v>
      </c>
      <c r="D6" s="471"/>
      <c r="E6" s="471"/>
      <c r="F6" s="471" t="s">
        <v>11</v>
      </c>
      <c r="G6" s="471"/>
      <c r="I6" s="465"/>
    </row>
    <row r="7" spans="1:9" ht="15.75" x14ac:dyDescent="0.25">
      <c r="A7" s="410" t="s">
        <v>630</v>
      </c>
      <c r="B7" s="469"/>
      <c r="C7" s="472">
        <v>15.3</v>
      </c>
      <c r="D7" s="472"/>
      <c r="E7" s="472"/>
      <c r="F7" s="472">
        <v>64.7</v>
      </c>
      <c r="G7" s="473"/>
      <c r="I7" s="465"/>
    </row>
    <row r="8" spans="1:9" ht="15.75" x14ac:dyDescent="0.25">
      <c r="A8" s="416" t="s">
        <v>631</v>
      </c>
      <c r="B8" s="469"/>
      <c r="C8" s="472" t="s">
        <v>645</v>
      </c>
      <c r="D8" s="473"/>
      <c r="E8" s="473"/>
      <c r="F8" s="473" t="s">
        <v>646</v>
      </c>
      <c r="G8" s="473"/>
      <c r="I8" s="465"/>
    </row>
    <row r="9" spans="1:9" ht="15.75" x14ac:dyDescent="0.25">
      <c r="A9" s="416" t="s">
        <v>634</v>
      </c>
      <c r="B9" s="469"/>
      <c r="C9" s="472" t="s">
        <v>647</v>
      </c>
      <c r="D9" s="473"/>
      <c r="E9" s="473"/>
      <c r="F9" s="473" t="s">
        <v>646</v>
      </c>
      <c r="G9" s="473"/>
      <c r="I9" s="465"/>
    </row>
    <row r="10" spans="1:9" ht="15.75" x14ac:dyDescent="0.25">
      <c r="A10" s="416" t="s">
        <v>636</v>
      </c>
      <c r="B10" s="469"/>
      <c r="C10" s="472" t="s">
        <v>59</v>
      </c>
      <c r="D10" s="473"/>
      <c r="E10" s="473"/>
      <c r="F10" s="473" t="s">
        <v>646</v>
      </c>
      <c r="G10" s="473"/>
      <c r="I10" s="465"/>
    </row>
    <row r="11" spans="1:9" ht="15.75" x14ac:dyDescent="0.25">
      <c r="A11" s="416" t="s">
        <v>637</v>
      </c>
      <c r="B11" s="469"/>
      <c r="C11" s="472" t="s">
        <v>61</v>
      </c>
      <c r="D11" s="473"/>
      <c r="E11" s="473"/>
      <c r="F11" s="473" t="s">
        <v>646</v>
      </c>
      <c r="G11" s="473"/>
      <c r="I11" s="465"/>
    </row>
    <row r="12" spans="1:9" ht="15.75" x14ac:dyDescent="0.25">
      <c r="A12" s="418" t="s">
        <v>638</v>
      </c>
      <c r="B12" s="469"/>
      <c r="C12" s="472" t="s">
        <v>64</v>
      </c>
      <c r="D12" s="472"/>
      <c r="E12" s="472"/>
      <c r="F12" s="472">
        <v>74.16</v>
      </c>
      <c r="G12" s="473"/>
      <c r="I12" s="465"/>
    </row>
    <row r="13" spans="1:9" ht="6" customHeight="1" thickBot="1" x14ac:dyDescent="0.25">
      <c r="A13" s="683"/>
      <c r="B13" s="683"/>
      <c r="C13" s="474"/>
      <c r="D13" s="475"/>
      <c r="E13" s="475"/>
      <c r="F13" s="475"/>
      <c r="G13" s="475"/>
      <c r="I13" s="465"/>
    </row>
    <row r="14" spans="1:9" ht="15.75" x14ac:dyDescent="0.2">
      <c r="A14" s="476"/>
      <c r="B14" s="477" t="s">
        <v>2</v>
      </c>
      <c r="C14" s="478"/>
      <c r="D14" s="479" t="s">
        <v>3</v>
      </c>
      <c r="E14" s="480"/>
      <c r="F14" s="480" t="s">
        <v>4</v>
      </c>
      <c r="G14" s="684" t="s">
        <v>5</v>
      </c>
      <c r="H14" s="685"/>
    </row>
    <row r="15" spans="1:9" ht="45.75" thickBot="1" x14ac:dyDescent="0.25">
      <c r="A15" s="481" t="s">
        <v>639</v>
      </c>
      <c r="B15" s="482" t="s">
        <v>10</v>
      </c>
      <c r="C15" s="483" t="s">
        <v>11</v>
      </c>
      <c r="D15" s="484" t="s">
        <v>12</v>
      </c>
      <c r="E15" s="484" t="s">
        <v>640</v>
      </c>
      <c r="F15" s="485" t="s">
        <v>4</v>
      </c>
      <c r="G15" s="486" t="s">
        <v>15</v>
      </c>
      <c r="H15" s="487" t="s">
        <v>16</v>
      </c>
    </row>
    <row r="16" spans="1:9" x14ac:dyDescent="0.2">
      <c r="A16" s="488" t="s">
        <v>641</v>
      </c>
      <c r="B16" s="489">
        <v>15.3</v>
      </c>
      <c r="C16" s="490">
        <v>64.7</v>
      </c>
      <c r="D16" s="491">
        <v>33300</v>
      </c>
      <c r="E16" s="492">
        <v>18240</v>
      </c>
      <c r="F16" s="491">
        <f>ROUND(12*1.36*(1/B16*D16+1/C16*E16)+H16,0)</f>
        <v>40313</v>
      </c>
      <c r="G16" s="493">
        <f>ROUND(12*(1/B16*D16+1/C16*E16),0)</f>
        <v>29501</v>
      </c>
      <c r="H16" s="494">
        <v>192</v>
      </c>
    </row>
    <row r="17" spans="1:8" x14ac:dyDescent="0.2">
      <c r="A17" s="495">
        <v>13</v>
      </c>
      <c r="B17" s="496">
        <f>ROUND(2*(2.4*POWER(A17,0.5)-1),2)</f>
        <v>15.31</v>
      </c>
      <c r="C17" s="497">
        <f t="shared" ref="C17:C60" si="0">ROUND(2*(-0.0005*POWER(A17,2)+0.1103*A17+31),2)</f>
        <v>64.7</v>
      </c>
      <c r="D17" s="498">
        <v>33300</v>
      </c>
      <c r="E17" s="499">
        <v>18240</v>
      </c>
      <c r="F17" s="498">
        <f t="shared" ref="F17:F80" si="1">ROUND(12*1.36*(1/B17*D17+1/C17*E17)+H17,0)</f>
        <v>40290</v>
      </c>
      <c r="G17" s="500">
        <f t="shared" ref="G17:G80" si="2">ROUND(12*(1/B17*D17+1/C17*E17),0)</f>
        <v>29484</v>
      </c>
      <c r="H17" s="501">
        <v>192</v>
      </c>
    </row>
    <row r="18" spans="1:8" x14ac:dyDescent="0.2">
      <c r="A18" s="495">
        <v>14</v>
      </c>
      <c r="B18" s="496">
        <f t="shared" ref="B18:B22" si="3">ROUND(2*(2.4*POWER(A18,0.5)-1),2)</f>
        <v>15.96</v>
      </c>
      <c r="C18" s="502">
        <f t="shared" si="0"/>
        <v>64.89</v>
      </c>
      <c r="D18" s="498">
        <v>33300</v>
      </c>
      <c r="E18" s="499">
        <v>18240</v>
      </c>
      <c r="F18" s="498">
        <f t="shared" si="1"/>
        <v>38831</v>
      </c>
      <c r="G18" s="500">
        <f t="shared" si="2"/>
        <v>28411</v>
      </c>
      <c r="H18" s="501">
        <v>192</v>
      </c>
    </row>
    <row r="19" spans="1:8" x14ac:dyDescent="0.2">
      <c r="A19" s="495">
        <v>15</v>
      </c>
      <c r="B19" s="496">
        <f t="shared" si="3"/>
        <v>16.59</v>
      </c>
      <c r="C19" s="502">
        <f t="shared" si="0"/>
        <v>65.08</v>
      </c>
      <c r="D19" s="498">
        <v>33300</v>
      </c>
      <c r="E19" s="499">
        <v>18240</v>
      </c>
      <c r="F19" s="498">
        <f t="shared" si="1"/>
        <v>37524</v>
      </c>
      <c r="G19" s="500">
        <f t="shared" si="2"/>
        <v>27450</v>
      </c>
      <c r="H19" s="501">
        <v>192</v>
      </c>
    </row>
    <row r="20" spans="1:8" x14ac:dyDescent="0.2">
      <c r="A20" s="495">
        <v>16</v>
      </c>
      <c r="B20" s="496">
        <f t="shared" si="3"/>
        <v>17.2</v>
      </c>
      <c r="C20" s="502">
        <f t="shared" si="0"/>
        <v>65.27</v>
      </c>
      <c r="D20" s="498">
        <v>33300</v>
      </c>
      <c r="E20" s="499">
        <v>18240</v>
      </c>
      <c r="F20" s="498">
        <f t="shared" si="1"/>
        <v>36349</v>
      </c>
      <c r="G20" s="500">
        <f t="shared" si="2"/>
        <v>26586</v>
      </c>
      <c r="H20" s="501">
        <v>192</v>
      </c>
    </row>
    <row r="21" spans="1:8" x14ac:dyDescent="0.2">
      <c r="A21" s="495">
        <v>17</v>
      </c>
      <c r="B21" s="496">
        <f t="shared" si="3"/>
        <v>17.79</v>
      </c>
      <c r="C21" s="502">
        <f t="shared" si="0"/>
        <v>65.459999999999994</v>
      </c>
      <c r="D21" s="498">
        <v>33300</v>
      </c>
      <c r="E21" s="499">
        <v>18240</v>
      </c>
      <c r="F21" s="498">
        <f t="shared" si="1"/>
        <v>35288</v>
      </c>
      <c r="G21" s="500">
        <f t="shared" si="2"/>
        <v>25806</v>
      </c>
      <c r="H21" s="501">
        <v>192</v>
      </c>
    </row>
    <row r="22" spans="1:8" x14ac:dyDescent="0.2">
      <c r="A22" s="495">
        <v>18</v>
      </c>
      <c r="B22" s="496">
        <f t="shared" si="3"/>
        <v>18.36</v>
      </c>
      <c r="C22" s="502">
        <f t="shared" si="0"/>
        <v>65.650000000000006</v>
      </c>
      <c r="D22" s="498">
        <v>33300</v>
      </c>
      <c r="E22" s="499">
        <v>18240</v>
      </c>
      <c r="F22" s="498">
        <f t="shared" si="1"/>
        <v>34326</v>
      </c>
      <c r="G22" s="500">
        <f t="shared" si="2"/>
        <v>25099</v>
      </c>
      <c r="H22" s="501">
        <v>192</v>
      </c>
    </row>
    <row r="23" spans="1:8" x14ac:dyDescent="0.2">
      <c r="A23" s="495">
        <v>19</v>
      </c>
      <c r="B23" s="496">
        <f>ROUND(2*(3.89*POWER(A23,0.355)-1.5),2)</f>
        <v>19.13</v>
      </c>
      <c r="C23" s="502">
        <f t="shared" si="0"/>
        <v>65.83</v>
      </c>
      <c r="D23" s="498">
        <v>33300</v>
      </c>
      <c r="E23" s="499">
        <v>18240</v>
      </c>
      <c r="F23" s="498">
        <f t="shared" si="1"/>
        <v>33122</v>
      </c>
      <c r="G23" s="500">
        <f t="shared" si="2"/>
        <v>24214</v>
      </c>
      <c r="H23" s="501">
        <v>192</v>
      </c>
    </row>
    <row r="24" spans="1:8" x14ac:dyDescent="0.2">
      <c r="A24" s="495">
        <v>20</v>
      </c>
      <c r="B24" s="496">
        <f t="shared" ref="B24:B33" si="4">ROUND(2*(3.89*POWER(A24,0.355)-1.5),2)</f>
        <v>19.53</v>
      </c>
      <c r="C24" s="502">
        <f t="shared" si="0"/>
        <v>66.010000000000005</v>
      </c>
      <c r="D24" s="498">
        <v>33300</v>
      </c>
      <c r="E24" s="499">
        <v>18240</v>
      </c>
      <c r="F24" s="498">
        <f t="shared" si="1"/>
        <v>32528</v>
      </c>
      <c r="G24" s="500">
        <f t="shared" si="2"/>
        <v>23777</v>
      </c>
      <c r="H24" s="501">
        <v>192</v>
      </c>
    </row>
    <row r="25" spans="1:8" x14ac:dyDescent="0.2">
      <c r="A25" s="495">
        <v>21</v>
      </c>
      <c r="B25" s="496">
        <f t="shared" si="4"/>
        <v>19.93</v>
      </c>
      <c r="C25" s="502">
        <f t="shared" si="0"/>
        <v>66.19</v>
      </c>
      <c r="D25" s="498">
        <v>33300</v>
      </c>
      <c r="E25" s="499">
        <v>18240</v>
      </c>
      <c r="F25" s="498">
        <f t="shared" si="1"/>
        <v>31958</v>
      </c>
      <c r="G25" s="500">
        <f t="shared" si="2"/>
        <v>23357</v>
      </c>
      <c r="H25" s="501">
        <v>192</v>
      </c>
    </row>
    <row r="26" spans="1:8" x14ac:dyDescent="0.2">
      <c r="A26" s="495">
        <v>22</v>
      </c>
      <c r="B26" s="496">
        <f t="shared" si="4"/>
        <v>20.309999999999999</v>
      </c>
      <c r="C26" s="502">
        <f t="shared" si="0"/>
        <v>66.37</v>
      </c>
      <c r="D26" s="498">
        <v>33300</v>
      </c>
      <c r="E26" s="499">
        <v>18240</v>
      </c>
      <c r="F26" s="498">
        <f t="shared" si="1"/>
        <v>31435</v>
      </c>
      <c r="G26" s="500">
        <f t="shared" si="2"/>
        <v>22973</v>
      </c>
      <c r="H26" s="501">
        <v>192</v>
      </c>
    </row>
    <row r="27" spans="1:8" x14ac:dyDescent="0.2">
      <c r="A27" s="495">
        <v>23</v>
      </c>
      <c r="B27" s="496">
        <f t="shared" si="4"/>
        <v>20.68</v>
      </c>
      <c r="C27" s="502">
        <f t="shared" si="0"/>
        <v>66.540000000000006</v>
      </c>
      <c r="D27" s="498">
        <v>33300</v>
      </c>
      <c r="E27" s="499">
        <v>18240</v>
      </c>
      <c r="F27" s="498">
        <f t="shared" si="1"/>
        <v>30945</v>
      </c>
      <c r="G27" s="500">
        <f t="shared" si="2"/>
        <v>22612</v>
      </c>
      <c r="H27" s="501">
        <v>192</v>
      </c>
    </row>
    <row r="28" spans="1:8" x14ac:dyDescent="0.2">
      <c r="A28" s="495">
        <v>24</v>
      </c>
      <c r="B28" s="496">
        <f t="shared" si="4"/>
        <v>21.04</v>
      </c>
      <c r="C28" s="502">
        <f t="shared" si="0"/>
        <v>66.72</v>
      </c>
      <c r="D28" s="498">
        <v>33300</v>
      </c>
      <c r="E28" s="499">
        <v>18240</v>
      </c>
      <c r="F28" s="498">
        <f t="shared" si="1"/>
        <v>30483</v>
      </c>
      <c r="G28" s="500">
        <f t="shared" si="2"/>
        <v>22273</v>
      </c>
      <c r="H28" s="501">
        <v>192</v>
      </c>
    </row>
    <row r="29" spans="1:8" x14ac:dyDescent="0.2">
      <c r="A29" s="495">
        <v>25</v>
      </c>
      <c r="B29" s="496">
        <f t="shared" si="4"/>
        <v>21.39</v>
      </c>
      <c r="C29" s="502">
        <f t="shared" si="0"/>
        <v>66.89</v>
      </c>
      <c r="D29" s="498">
        <v>33300</v>
      </c>
      <c r="E29" s="499">
        <v>18240</v>
      </c>
      <c r="F29" s="498">
        <f t="shared" si="1"/>
        <v>30049</v>
      </c>
      <c r="G29" s="500">
        <f t="shared" si="2"/>
        <v>21954</v>
      </c>
      <c r="H29" s="501">
        <v>192</v>
      </c>
    </row>
    <row r="30" spans="1:8" x14ac:dyDescent="0.2">
      <c r="A30" s="495">
        <v>26</v>
      </c>
      <c r="B30" s="496">
        <f t="shared" si="4"/>
        <v>21.73</v>
      </c>
      <c r="C30" s="502">
        <f t="shared" si="0"/>
        <v>67.06</v>
      </c>
      <c r="D30" s="498">
        <v>33300</v>
      </c>
      <c r="E30" s="499">
        <v>18240</v>
      </c>
      <c r="F30" s="498">
        <f t="shared" si="1"/>
        <v>29640</v>
      </c>
      <c r="G30" s="500">
        <f t="shared" si="2"/>
        <v>21653</v>
      </c>
      <c r="H30" s="501">
        <v>192</v>
      </c>
    </row>
    <row r="31" spans="1:8" x14ac:dyDescent="0.2">
      <c r="A31" s="495">
        <v>27</v>
      </c>
      <c r="B31" s="496">
        <f t="shared" si="4"/>
        <v>22.07</v>
      </c>
      <c r="C31" s="502">
        <f t="shared" si="0"/>
        <v>67.23</v>
      </c>
      <c r="D31" s="498">
        <v>33300</v>
      </c>
      <c r="E31" s="499">
        <v>18240</v>
      </c>
      <c r="F31" s="498">
        <f t="shared" si="1"/>
        <v>29244</v>
      </c>
      <c r="G31" s="500">
        <f t="shared" si="2"/>
        <v>21362</v>
      </c>
      <c r="H31" s="501">
        <v>192</v>
      </c>
    </row>
    <row r="32" spans="1:8" x14ac:dyDescent="0.2">
      <c r="A32" s="495">
        <v>28</v>
      </c>
      <c r="B32" s="496">
        <f t="shared" si="4"/>
        <v>22.39</v>
      </c>
      <c r="C32" s="502">
        <f t="shared" si="0"/>
        <v>67.39</v>
      </c>
      <c r="D32" s="498">
        <v>33300</v>
      </c>
      <c r="E32" s="499">
        <v>18240</v>
      </c>
      <c r="F32" s="498">
        <f t="shared" si="1"/>
        <v>28881</v>
      </c>
      <c r="G32" s="500">
        <f t="shared" si="2"/>
        <v>21095</v>
      </c>
      <c r="H32" s="501">
        <v>192</v>
      </c>
    </row>
    <row r="33" spans="1:8" x14ac:dyDescent="0.2">
      <c r="A33" s="495">
        <v>29</v>
      </c>
      <c r="B33" s="496">
        <f t="shared" si="4"/>
        <v>22.71</v>
      </c>
      <c r="C33" s="502">
        <f t="shared" si="0"/>
        <v>67.56</v>
      </c>
      <c r="D33" s="498">
        <v>33300</v>
      </c>
      <c r="E33" s="499">
        <v>18240</v>
      </c>
      <c r="F33" s="498">
        <f t="shared" si="1"/>
        <v>28528</v>
      </c>
      <c r="G33" s="500">
        <f t="shared" si="2"/>
        <v>20836</v>
      </c>
      <c r="H33" s="501">
        <v>192</v>
      </c>
    </row>
    <row r="34" spans="1:8" x14ac:dyDescent="0.2">
      <c r="A34" s="495">
        <v>30</v>
      </c>
      <c r="B34" s="496">
        <f>ROUND(2*(LN(A34)+8.2),2)</f>
        <v>23.2</v>
      </c>
      <c r="C34" s="502">
        <f t="shared" si="0"/>
        <v>67.72</v>
      </c>
      <c r="D34" s="498">
        <v>33300</v>
      </c>
      <c r="E34" s="499">
        <v>18240</v>
      </c>
      <c r="F34" s="498">
        <f t="shared" si="1"/>
        <v>28013</v>
      </c>
      <c r="G34" s="500">
        <f t="shared" si="2"/>
        <v>20456</v>
      </c>
      <c r="H34" s="501">
        <v>192</v>
      </c>
    </row>
    <row r="35" spans="1:8" x14ac:dyDescent="0.2">
      <c r="A35" s="495">
        <v>31</v>
      </c>
      <c r="B35" s="496">
        <f t="shared" ref="B35:B60" si="5">ROUND(2*(LN(A35)+8.2),2)</f>
        <v>23.27</v>
      </c>
      <c r="C35" s="502">
        <f t="shared" si="0"/>
        <v>67.88</v>
      </c>
      <c r="D35" s="498">
        <v>33300</v>
      </c>
      <c r="E35" s="499">
        <v>18240</v>
      </c>
      <c r="F35" s="498">
        <f t="shared" si="1"/>
        <v>27932</v>
      </c>
      <c r="G35" s="500">
        <f t="shared" si="2"/>
        <v>20397</v>
      </c>
      <c r="H35" s="501">
        <v>192</v>
      </c>
    </row>
    <row r="36" spans="1:8" x14ac:dyDescent="0.2">
      <c r="A36" s="495">
        <v>32</v>
      </c>
      <c r="B36" s="496">
        <f t="shared" si="5"/>
        <v>23.33</v>
      </c>
      <c r="C36" s="502">
        <f t="shared" si="0"/>
        <v>68.040000000000006</v>
      </c>
      <c r="D36" s="498">
        <v>33300</v>
      </c>
      <c r="E36" s="499">
        <v>18240</v>
      </c>
      <c r="F36" s="498">
        <f t="shared" si="1"/>
        <v>27861</v>
      </c>
      <c r="G36" s="500">
        <f t="shared" si="2"/>
        <v>20345</v>
      </c>
      <c r="H36" s="501">
        <v>192</v>
      </c>
    </row>
    <row r="37" spans="1:8" x14ac:dyDescent="0.2">
      <c r="A37" s="495">
        <v>33</v>
      </c>
      <c r="B37" s="496">
        <f t="shared" si="5"/>
        <v>23.39</v>
      </c>
      <c r="C37" s="502">
        <f t="shared" si="0"/>
        <v>68.19</v>
      </c>
      <c r="D37" s="498">
        <v>33300</v>
      </c>
      <c r="E37" s="499">
        <v>18240</v>
      </c>
      <c r="F37" s="498">
        <f t="shared" si="1"/>
        <v>27792</v>
      </c>
      <c r="G37" s="500">
        <f t="shared" si="2"/>
        <v>20294</v>
      </c>
      <c r="H37" s="501">
        <v>192</v>
      </c>
    </row>
    <row r="38" spans="1:8" x14ac:dyDescent="0.2">
      <c r="A38" s="495">
        <v>34</v>
      </c>
      <c r="B38" s="496">
        <f t="shared" si="5"/>
        <v>23.45</v>
      </c>
      <c r="C38" s="502">
        <f t="shared" si="0"/>
        <v>68.34</v>
      </c>
      <c r="D38" s="498">
        <v>33300</v>
      </c>
      <c r="E38" s="499">
        <v>18240</v>
      </c>
      <c r="F38" s="498">
        <f t="shared" si="1"/>
        <v>27723</v>
      </c>
      <c r="G38" s="500">
        <f t="shared" si="2"/>
        <v>20243</v>
      </c>
      <c r="H38" s="501">
        <v>192</v>
      </c>
    </row>
    <row r="39" spans="1:8" x14ac:dyDescent="0.2">
      <c r="A39" s="495">
        <v>35</v>
      </c>
      <c r="B39" s="496">
        <f t="shared" si="5"/>
        <v>23.51</v>
      </c>
      <c r="C39" s="502">
        <f t="shared" si="0"/>
        <v>68.5</v>
      </c>
      <c r="D39" s="498">
        <v>33300</v>
      </c>
      <c r="E39" s="499">
        <v>18240</v>
      </c>
      <c r="F39" s="498">
        <f t="shared" si="1"/>
        <v>27654</v>
      </c>
      <c r="G39" s="500">
        <f t="shared" si="2"/>
        <v>20192</v>
      </c>
      <c r="H39" s="501">
        <v>192</v>
      </c>
    </row>
    <row r="40" spans="1:8" x14ac:dyDescent="0.2">
      <c r="A40" s="495">
        <v>36</v>
      </c>
      <c r="B40" s="496">
        <f t="shared" si="5"/>
        <v>23.57</v>
      </c>
      <c r="C40" s="502">
        <f t="shared" si="0"/>
        <v>68.650000000000006</v>
      </c>
      <c r="D40" s="498">
        <v>33300</v>
      </c>
      <c r="E40" s="499">
        <v>18240</v>
      </c>
      <c r="F40" s="498">
        <f t="shared" si="1"/>
        <v>27585</v>
      </c>
      <c r="G40" s="500">
        <f t="shared" si="2"/>
        <v>20142</v>
      </c>
      <c r="H40" s="501">
        <v>192</v>
      </c>
    </row>
    <row r="41" spans="1:8" x14ac:dyDescent="0.2">
      <c r="A41" s="495">
        <v>37</v>
      </c>
      <c r="B41" s="496">
        <f t="shared" si="5"/>
        <v>23.62</v>
      </c>
      <c r="C41" s="502">
        <f t="shared" si="0"/>
        <v>68.790000000000006</v>
      </c>
      <c r="D41" s="498">
        <v>33300</v>
      </c>
      <c r="E41" s="499">
        <v>18240</v>
      </c>
      <c r="F41" s="498">
        <f t="shared" si="1"/>
        <v>27528</v>
      </c>
      <c r="G41" s="500">
        <f t="shared" si="2"/>
        <v>20100</v>
      </c>
      <c r="H41" s="501">
        <v>192</v>
      </c>
    </row>
    <row r="42" spans="1:8" x14ac:dyDescent="0.2">
      <c r="A42" s="495">
        <v>38</v>
      </c>
      <c r="B42" s="496">
        <f t="shared" si="5"/>
        <v>23.68</v>
      </c>
      <c r="C42" s="502">
        <f t="shared" si="0"/>
        <v>68.94</v>
      </c>
      <c r="D42" s="498">
        <v>33300</v>
      </c>
      <c r="E42" s="499">
        <v>18240</v>
      </c>
      <c r="F42" s="498">
        <f t="shared" si="1"/>
        <v>27460</v>
      </c>
      <c r="G42" s="500">
        <f t="shared" si="2"/>
        <v>20050</v>
      </c>
      <c r="H42" s="501">
        <v>192</v>
      </c>
    </row>
    <row r="43" spans="1:8" x14ac:dyDescent="0.2">
      <c r="A43" s="495">
        <v>39</v>
      </c>
      <c r="B43" s="496">
        <f t="shared" si="5"/>
        <v>23.73</v>
      </c>
      <c r="C43" s="502">
        <f t="shared" si="0"/>
        <v>69.08</v>
      </c>
      <c r="D43" s="498">
        <v>33300</v>
      </c>
      <c r="E43" s="499">
        <v>18240</v>
      </c>
      <c r="F43" s="498">
        <f t="shared" si="1"/>
        <v>27403</v>
      </c>
      <c r="G43" s="500">
        <f t="shared" si="2"/>
        <v>20008</v>
      </c>
      <c r="H43" s="501">
        <v>192</v>
      </c>
    </row>
    <row r="44" spans="1:8" x14ac:dyDescent="0.2">
      <c r="A44" s="495">
        <v>40</v>
      </c>
      <c r="B44" s="496">
        <f t="shared" si="5"/>
        <v>23.78</v>
      </c>
      <c r="C44" s="502">
        <f t="shared" si="0"/>
        <v>69.22</v>
      </c>
      <c r="D44" s="498">
        <v>33300</v>
      </c>
      <c r="E44" s="499">
        <v>18240</v>
      </c>
      <c r="F44" s="498">
        <f t="shared" si="1"/>
        <v>27346</v>
      </c>
      <c r="G44" s="500">
        <f t="shared" si="2"/>
        <v>19966</v>
      </c>
      <c r="H44" s="501">
        <v>192</v>
      </c>
    </row>
    <row r="45" spans="1:8" x14ac:dyDescent="0.2">
      <c r="A45" s="495">
        <v>41</v>
      </c>
      <c r="B45" s="496">
        <f t="shared" si="5"/>
        <v>23.83</v>
      </c>
      <c r="C45" s="502">
        <f t="shared" si="0"/>
        <v>69.36</v>
      </c>
      <c r="D45" s="498">
        <v>33300</v>
      </c>
      <c r="E45" s="499">
        <v>18240</v>
      </c>
      <c r="F45" s="498">
        <f t="shared" si="1"/>
        <v>27289</v>
      </c>
      <c r="G45" s="500">
        <f t="shared" si="2"/>
        <v>19924</v>
      </c>
      <c r="H45" s="501">
        <v>192</v>
      </c>
    </row>
    <row r="46" spans="1:8" x14ac:dyDescent="0.2">
      <c r="A46" s="495">
        <v>42</v>
      </c>
      <c r="B46" s="496">
        <f t="shared" si="5"/>
        <v>23.88</v>
      </c>
      <c r="C46" s="502">
        <f t="shared" si="0"/>
        <v>69.5</v>
      </c>
      <c r="D46" s="498">
        <v>33300</v>
      </c>
      <c r="E46" s="499">
        <v>18240</v>
      </c>
      <c r="F46" s="498">
        <f t="shared" si="1"/>
        <v>27233</v>
      </c>
      <c r="G46" s="500">
        <f t="shared" si="2"/>
        <v>19883</v>
      </c>
      <c r="H46" s="501">
        <v>192</v>
      </c>
    </row>
    <row r="47" spans="1:8" x14ac:dyDescent="0.2">
      <c r="A47" s="495">
        <v>43</v>
      </c>
      <c r="B47" s="496">
        <f t="shared" si="5"/>
        <v>23.92</v>
      </c>
      <c r="C47" s="502">
        <f t="shared" si="0"/>
        <v>69.64</v>
      </c>
      <c r="D47" s="498">
        <v>33300</v>
      </c>
      <c r="E47" s="499">
        <v>18240</v>
      </c>
      <c r="F47" s="498">
        <f t="shared" si="1"/>
        <v>27186</v>
      </c>
      <c r="G47" s="500">
        <f t="shared" si="2"/>
        <v>19849</v>
      </c>
      <c r="H47" s="501">
        <v>192</v>
      </c>
    </row>
    <row r="48" spans="1:8" x14ac:dyDescent="0.2">
      <c r="A48" s="495">
        <v>44</v>
      </c>
      <c r="B48" s="496">
        <f t="shared" si="5"/>
        <v>23.97</v>
      </c>
      <c r="C48" s="502">
        <f t="shared" si="0"/>
        <v>69.77</v>
      </c>
      <c r="D48" s="498">
        <v>33300</v>
      </c>
      <c r="E48" s="499">
        <v>18240</v>
      </c>
      <c r="F48" s="498">
        <f t="shared" si="1"/>
        <v>27131</v>
      </c>
      <c r="G48" s="500">
        <f t="shared" si="2"/>
        <v>19808</v>
      </c>
      <c r="H48" s="501">
        <v>192</v>
      </c>
    </row>
    <row r="49" spans="1:8" x14ac:dyDescent="0.2">
      <c r="A49" s="495">
        <v>45</v>
      </c>
      <c r="B49" s="496">
        <f t="shared" si="5"/>
        <v>24.01</v>
      </c>
      <c r="C49" s="502">
        <f t="shared" si="0"/>
        <v>69.900000000000006</v>
      </c>
      <c r="D49" s="498">
        <v>33300</v>
      </c>
      <c r="E49" s="499">
        <v>18240</v>
      </c>
      <c r="F49" s="498">
        <f t="shared" si="1"/>
        <v>27085</v>
      </c>
      <c r="G49" s="500">
        <f t="shared" si="2"/>
        <v>19774</v>
      </c>
      <c r="H49" s="501">
        <v>192</v>
      </c>
    </row>
    <row r="50" spans="1:8" x14ac:dyDescent="0.2">
      <c r="A50" s="495">
        <v>46</v>
      </c>
      <c r="B50" s="496">
        <f t="shared" si="5"/>
        <v>24.06</v>
      </c>
      <c r="C50" s="502">
        <f t="shared" si="0"/>
        <v>70.03</v>
      </c>
      <c r="D50" s="498">
        <v>33300</v>
      </c>
      <c r="E50" s="499">
        <v>18240</v>
      </c>
      <c r="F50" s="498">
        <f t="shared" si="1"/>
        <v>27030</v>
      </c>
      <c r="G50" s="500">
        <f t="shared" si="2"/>
        <v>19734</v>
      </c>
      <c r="H50" s="501">
        <v>192</v>
      </c>
    </row>
    <row r="51" spans="1:8" x14ac:dyDescent="0.2">
      <c r="A51" s="495">
        <v>47</v>
      </c>
      <c r="B51" s="496">
        <f t="shared" si="5"/>
        <v>24.1</v>
      </c>
      <c r="C51" s="502">
        <f t="shared" si="0"/>
        <v>70.16</v>
      </c>
      <c r="D51" s="498">
        <v>33300</v>
      </c>
      <c r="E51" s="499">
        <v>18240</v>
      </c>
      <c r="F51" s="498">
        <f t="shared" si="1"/>
        <v>26985</v>
      </c>
      <c r="G51" s="500">
        <f t="shared" si="2"/>
        <v>19701</v>
      </c>
      <c r="H51" s="501">
        <v>192</v>
      </c>
    </row>
    <row r="52" spans="1:8" x14ac:dyDescent="0.2">
      <c r="A52" s="495">
        <v>48</v>
      </c>
      <c r="B52" s="496">
        <f t="shared" si="5"/>
        <v>24.14</v>
      </c>
      <c r="C52" s="502">
        <f t="shared" si="0"/>
        <v>70.28</v>
      </c>
      <c r="D52" s="498">
        <v>33300</v>
      </c>
      <c r="E52" s="499">
        <v>18240</v>
      </c>
      <c r="F52" s="498">
        <f t="shared" si="1"/>
        <v>26940</v>
      </c>
      <c r="G52" s="500">
        <f t="shared" si="2"/>
        <v>19668</v>
      </c>
      <c r="H52" s="501">
        <v>192</v>
      </c>
    </row>
    <row r="53" spans="1:8" x14ac:dyDescent="0.2">
      <c r="A53" s="495">
        <v>49</v>
      </c>
      <c r="B53" s="496">
        <f t="shared" si="5"/>
        <v>24.18</v>
      </c>
      <c r="C53" s="502">
        <f t="shared" si="0"/>
        <v>70.41</v>
      </c>
      <c r="D53" s="498">
        <v>33300</v>
      </c>
      <c r="E53" s="499">
        <v>18240</v>
      </c>
      <c r="F53" s="498">
        <f t="shared" si="1"/>
        <v>26895</v>
      </c>
      <c r="G53" s="500">
        <f t="shared" si="2"/>
        <v>19635</v>
      </c>
      <c r="H53" s="501">
        <v>192</v>
      </c>
    </row>
    <row r="54" spans="1:8" x14ac:dyDescent="0.2">
      <c r="A54" s="495">
        <v>50</v>
      </c>
      <c r="B54" s="496">
        <f t="shared" si="5"/>
        <v>24.22</v>
      </c>
      <c r="C54" s="502">
        <f t="shared" si="0"/>
        <v>70.53</v>
      </c>
      <c r="D54" s="498">
        <v>33300</v>
      </c>
      <c r="E54" s="499">
        <v>18240</v>
      </c>
      <c r="F54" s="498">
        <f t="shared" si="1"/>
        <v>26851</v>
      </c>
      <c r="G54" s="500">
        <f t="shared" si="2"/>
        <v>19602</v>
      </c>
      <c r="H54" s="501">
        <v>192</v>
      </c>
    </row>
    <row r="55" spans="1:8" x14ac:dyDescent="0.2">
      <c r="A55" s="495">
        <v>51</v>
      </c>
      <c r="B55" s="496">
        <f t="shared" si="5"/>
        <v>24.26</v>
      </c>
      <c r="C55" s="502">
        <f t="shared" si="0"/>
        <v>70.650000000000006</v>
      </c>
      <c r="D55" s="498">
        <v>33300</v>
      </c>
      <c r="E55" s="499">
        <v>18240</v>
      </c>
      <c r="F55" s="498">
        <f t="shared" si="1"/>
        <v>26807</v>
      </c>
      <c r="G55" s="500">
        <f t="shared" si="2"/>
        <v>19570</v>
      </c>
      <c r="H55" s="501">
        <v>192</v>
      </c>
    </row>
    <row r="56" spans="1:8" x14ac:dyDescent="0.2">
      <c r="A56" s="495">
        <v>52</v>
      </c>
      <c r="B56" s="496">
        <f t="shared" si="5"/>
        <v>24.3</v>
      </c>
      <c r="C56" s="502">
        <f t="shared" si="0"/>
        <v>70.77</v>
      </c>
      <c r="D56" s="498">
        <v>33300</v>
      </c>
      <c r="E56" s="499">
        <v>18240</v>
      </c>
      <c r="F56" s="498">
        <f t="shared" si="1"/>
        <v>26763</v>
      </c>
      <c r="G56" s="500">
        <f t="shared" si="2"/>
        <v>19537</v>
      </c>
      <c r="H56" s="501">
        <v>192</v>
      </c>
    </row>
    <row r="57" spans="1:8" x14ac:dyDescent="0.2">
      <c r="A57" s="495">
        <v>53</v>
      </c>
      <c r="B57" s="496">
        <f t="shared" si="5"/>
        <v>24.34</v>
      </c>
      <c r="C57" s="502">
        <f t="shared" si="0"/>
        <v>70.88</v>
      </c>
      <c r="D57" s="498">
        <v>33300</v>
      </c>
      <c r="E57" s="499">
        <v>18240</v>
      </c>
      <c r="F57" s="498">
        <f t="shared" si="1"/>
        <v>26719</v>
      </c>
      <c r="G57" s="500">
        <f t="shared" si="2"/>
        <v>19505</v>
      </c>
      <c r="H57" s="501">
        <v>192</v>
      </c>
    </row>
    <row r="58" spans="1:8" x14ac:dyDescent="0.2">
      <c r="A58" s="495">
        <v>54</v>
      </c>
      <c r="B58" s="496">
        <f t="shared" si="5"/>
        <v>24.38</v>
      </c>
      <c r="C58" s="502">
        <f t="shared" si="0"/>
        <v>71</v>
      </c>
      <c r="D58" s="498">
        <v>33300</v>
      </c>
      <c r="E58" s="499">
        <v>18240</v>
      </c>
      <c r="F58" s="498">
        <f t="shared" si="1"/>
        <v>26676</v>
      </c>
      <c r="G58" s="500">
        <f t="shared" si="2"/>
        <v>19473</v>
      </c>
      <c r="H58" s="501">
        <v>192</v>
      </c>
    </row>
    <row r="59" spans="1:8" x14ac:dyDescent="0.2">
      <c r="A59" s="495">
        <v>55</v>
      </c>
      <c r="B59" s="496">
        <f t="shared" si="5"/>
        <v>24.41</v>
      </c>
      <c r="C59" s="502">
        <f t="shared" si="0"/>
        <v>71.11</v>
      </c>
      <c r="D59" s="498">
        <v>33300</v>
      </c>
      <c r="E59" s="499">
        <v>18240</v>
      </c>
      <c r="F59" s="498">
        <f t="shared" si="1"/>
        <v>26642</v>
      </c>
      <c r="G59" s="500">
        <f t="shared" si="2"/>
        <v>19448</v>
      </c>
      <c r="H59" s="501">
        <v>192</v>
      </c>
    </row>
    <row r="60" spans="1:8" x14ac:dyDescent="0.2">
      <c r="A60" s="495">
        <v>56</v>
      </c>
      <c r="B60" s="496">
        <f t="shared" si="5"/>
        <v>24.45</v>
      </c>
      <c r="C60" s="502">
        <f t="shared" si="0"/>
        <v>71.22</v>
      </c>
      <c r="D60" s="498">
        <v>33300</v>
      </c>
      <c r="E60" s="499">
        <v>18240</v>
      </c>
      <c r="F60" s="498">
        <f t="shared" si="1"/>
        <v>26599</v>
      </c>
      <c r="G60" s="500">
        <f t="shared" si="2"/>
        <v>19417</v>
      </c>
      <c r="H60" s="501">
        <v>192</v>
      </c>
    </row>
    <row r="61" spans="1:8" x14ac:dyDescent="0.2">
      <c r="A61" s="495">
        <v>57</v>
      </c>
      <c r="B61" s="496">
        <f>ROUND(2*(0.0098*A61+11.5),2)</f>
        <v>24.12</v>
      </c>
      <c r="C61" s="502">
        <f>ROUND(2*(-0.0005*POWER(A61,2)+0.1103*A61+31),2)</f>
        <v>71.33</v>
      </c>
      <c r="D61" s="498">
        <v>33300</v>
      </c>
      <c r="E61" s="499">
        <v>18240</v>
      </c>
      <c r="F61" s="498">
        <f t="shared" si="1"/>
        <v>26897</v>
      </c>
      <c r="G61" s="500">
        <f t="shared" si="2"/>
        <v>19636</v>
      </c>
      <c r="H61" s="501">
        <v>192</v>
      </c>
    </row>
    <row r="62" spans="1:8" x14ac:dyDescent="0.2">
      <c r="A62" s="495">
        <v>58</v>
      </c>
      <c r="B62" s="496">
        <f t="shared" ref="B62:B114" si="6">ROUND(2*(0.0098*A62+11.5),2)</f>
        <v>24.14</v>
      </c>
      <c r="C62" s="502">
        <f t="shared" ref="C62:C114" si="7">ROUND(2*(-0.0005*POWER(A62,2)+0.1103*A62+31),2)</f>
        <v>71.430000000000007</v>
      </c>
      <c r="D62" s="498">
        <v>33300</v>
      </c>
      <c r="E62" s="499">
        <v>18240</v>
      </c>
      <c r="F62" s="498">
        <f t="shared" si="1"/>
        <v>26872</v>
      </c>
      <c r="G62" s="500">
        <f t="shared" si="2"/>
        <v>19618</v>
      </c>
      <c r="H62" s="501">
        <v>192</v>
      </c>
    </row>
    <row r="63" spans="1:8" x14ac:dyDescent="0.2">
      <c r="A63" s="495">
        <v>59</v>
      </c>
      <c r="B63" s="496">
        <f t="shared" si="6"/>
        <v>24.16</v>
      </c>
      <c r="C63" s="502">
        <f t="shared" si="7"/>
        <v>71.53</v>
      </c>
      <c r="D63" s="498">
        <v>33300</v>
      </c>
      <c r="E63" s="499">
        <v>18240</v>
      </c>
      <c r="F63" s="498">
        <f t="shared" si="1"/>
        <v>26848</v>
      </c>
      <c r="G63" s="500">
        <f t="shared" si="2"/>
        <v>19600</v>
      </c>
      <c r="H63" s="501">
        <v>192</v>
      </c>
    </row>
    <row r="64" spans="1:8" x14ac:dyDescent="0.2">
      <c r="A64" s="495">
        <v>60</v>
      </c>
      <c r="B64" s="496">
        <f t="shared" si="6"/>
        <v>24.18</v>
      </c>
      <c r="C64" s="502">
        <f t="shared" si="7"/>
        <v>71.64</v>
      </c>
      <c r="D64" s="498">
        <v>33300</v>
      </c>
      <c r="E64" s="499">
        <v>18240</v>
      </c>
      <c r="F64" s="498">
        <f t="shared" si="1"/>
        <v>26823</v>
      </c>
      <c r="G64" s="500">
        <f t="shared" si="2"/>
        <v>19581</v>
      </c>
      <c r="H64" s="501">
        <v>192</v>
      </c>
    </row>
    <row r="65" spans="1:8" x14ac:dyDescent="0.2">
      <c r="A65" s="495">
        <v>61</v>
      </c>
      <c r="B65" s="496">
        <f t="shared" si="6"/>
        <v>24.2</v>
      </c>
      <c r="C65" s="502">
        <f t="shared" si="7"/>
        <v>71.739999999999995</v>
      </c>
      <c r="D65" s="498">
        <v>33300</v>
      </c>
      <c r="E65" s="499">
        <v>18240</v>
      </c>
      <c r="F65" s="498">
        <f t="shared" si="1"/>
        <v>26798</v>
      </c>
      <c r="G65" s="500">
        <f t="shared" si="2"/>
        <v>19563</v>
      </c>
      <c r="H65" s="501">
        <v>192</v>
      </c>
    </row>
    <row r="66" spans="1:8" x14ac:dyDescent="0.2">
      <c r="A66" s="495">
        <v>62</v>
      </c>
      <c r="B66" s="496">
        <f t="shared" si="6"/>
        <v>24.22</v>
      </c>
      <c r="C66" s="502">
        <f t="shared" si="7"/>
        <v>71.83</v>
      </c>
      <c r="D66" s="498">
        <v>33300</v>
      </c>
      <c r="E66" s="499">
        <v>18240</v>
      </c>
      <c r="F66" s="498">
        <f t="shared" si="1"/>
        <v>26775</v>
      </c>
      <c r="G66" s="500">
        <f t="shared" si="2"/>
        <v>19546</v>
      </c>
      <c r="H66" s="501">
        <v>192</v>
      </c>
    </row>
    <row r="67" spans="1:8" x14ac:dyDescent="0.2">
      <c r="A67" s="495">
        <v>63</v>
      </c>
      <c r="B67" s="496">
        <f t="shared" si="6"/>
        <v>24.23</v>
      </c>
      <c r="C67" s="502">
        <f t="shared" si="7"/>
        <v>71.930000000000007</v>
      </c>
      <c r="D67" s="498">
        <v>33300</v>
      </c>
      <c r="E67" s="499">
        <v>18240</v>
      </c>
      <c r="F67" s="498">
        <f t="shared" si="1"/>
        <v>26759</v>
      </c>
      <c r="G67" s="500">
        <f t="shared" si="2"/>
        <v>19535</v>
      </c>
      <c r="H67" s="501">
        <v>192</v>
      </c>
    </row>
    <row r="68" spans="1:8" x14ac:dyDescent="0.2">
      <c r="A68" s="495">
        <v>64</v>
      </c>
      <c r="B68" s="496">
        <f t="shared" si="6"/>
        <v>24.25</v>
      </c>
      <c r="C68" s="502">
        <f t="shared" si="7"/>
        <v>72.02</v>
      </c>
      <c r="D68" s="498">
        <v>33300</v>
      </c>
      <c r="E68" s="499">
        <v>18240</v>
      </c>
      <c r="F68" s="498">
        <f t="shared" si="1"/>
        <v>26736</v>
      </c>
      <c r="G68" s="500">
        <f t="shared" si="2"/>
        <v>19518</v>
      </c>
      <c r="H68" s="501">
        <v>192</v>
      </c>
    </row>
    <row r="69" spans="1:8" x14ac:dyDescent="0.2">
      <c r="A69" s="495">
        <v>65</v>
      </c>
      <c r="B69" s="496">
        <f t="shared" si="6"/>
        <v>24.27</v>
      </c>
      <c r="C69" s="502">
        <f t="shared" si="7"/>
        <v>72.11</v>
      </c>
      <c r="D69" s="498">
        <v>33300</v>
      </c>
      <c r="E69" s="499">
        <v>18240</v>
      </c>
      <c r="F69" s="498">
        <f t="shared" si="1"/>
        <v>26712</v>
      </c>
      <c r="G69" s="500">
        <f t="shared" si="2"/>
        <v>19500</v>
      </c>
      <c r="H69" s="501">
        <v>192</v>
      </c>
    </row>
    <row r="70" spans="1:8" x14ac:dyDescent="0.2">
      <c r="A70" s="495">
        <v>66</v>
      </c>
      <c r="B70" s="496">
        <f t="shared" si="6"/>
        <v>24.29</v>
      </c>
      <c r="C70" s="502">
        <f t="shared" si="7"/>
        <v>72.2</v>
      </c>
      <c r="D70" s="498">
        <v>33300</v>
      </c>
      <c r="E70" s="499">
        <v>18240</v>
      </c>
      <c r="F70" s="498">
        <f t="shared" si="1"/>
        <v>26689</v>
      </c>
      <c r="G70" s="500">
        <f t="shared" si="2"/>
        <v>19483</v>
      </c>
      <c r="H70" s="501">
        <v>192</v>
      </c>
    </row>
    <row r="71" spans="1:8" x14ac:dyDescent="0.2">
      <c r="A71" s="495">
        <v>67</v>
      </c>
      <c r="B71" s="496">
        <f t="shared" si="6"/>
        <v>24.31</v>
      </c>
      <c r="C71" s="502">
        <f t="shared" si="7"/>
        <v>72.290000000000006</v>
      </c>
      <c r="D71" s="498">
        <v>33300</v>
      </c>
      <c r="E71" s="499">
        <v>18240</v>
      </c>
      <c r="F71" s="498">
        <f t="shared" si="1"/>
        <v>26665</v>
      </c>
      <c r="G71" s="500">
        <f t="shared" si="2"/>
        <v>19465</v>
      </c>
      <c r="H71" s="501">
        <v>192</v>
      </c>
    </row>
    <row r="72" spans="1:8" x14ac:dyDescent="0.2">
      <c r="A72" s="495">
        <v>68</v>
      </c>
      <c r="B72" s="496">
        <f t="shared" si="6"/>
        <v>24.33</v>
      </c>
      <c r="C72" s="502">
        <f t="shared" si="7"/>
        <v>72.38</v>
      </c>
      <c r="D72" s="498">
        <v>33300</v>
      </c>
      <c r="E72" s="499">
        <v>18240</v>
      </c>
      <c r="F72" s="498">
        <f t="shared" si="1"/>
        <v>26642</v>
      </c>
      <c r="G72" s="500">
        <f t="shared" si="2"/>
        <v>19448</v>
      </c>
      <c r="H72" s="501">
        <v>192</v>
      </c>
    </row>
    <row r="73" spans="1:8" x14ac:dyDescent="0.2">
      <c r="A73" s="495">
        <v>69</v>
      </c>
      <c r="B73" s="496">
        <f t="shared" si="6"/>
        <v>24.35</v>
      </c>
      <c r="C73" s="502">
        <f t="shared" si="7"/>
        <v>72.459999999999994</v>
      </c>
      <c r="D73" s="498">
        <v>33300</v>
      </c>
      <c r="E73" s="499">
        <v>18240</v>
      </c>
      <c r="F73" s="498">
        <f t="shared" si="1"/>
        <v>26619</v>
      </c>
      <c r="G73" s="500">
        <f t="shared" si="2"/>
        <v>19431</v>
      </c>
      <c r="H73" s="501">
        <v>192</v>
      </c>
    </row>
    <row r="74" spans="1:8" x14ac:dyDescent="0.2">
      <c r="A74" s="495">
        <v>70</v>
      </c>
      <c r="B74" s="496">
        <f t="shared" si="6"/>
        <v>24.37</v>
      </c>
      <c r="C74" s="502">
        <f t="shared" si="7"/>
        <v>72.540000000000006</v>
      </c>
      <c r="D74" s="498">
        <v>33300</v>
      </c>
      <c r="E74" s="499">
        <v>18240</v>
      </c>
      <c r="F74" s="498">
        <f t="shared" si="1"/>
        <v>26596</v>
      </c>
      <c r="G74" s="500">
        <f t="shared" si="2"/>
        <v>19415</v>
      </c>
      <c r="H74" s="501">
        <v>192</v>
      </c>
    </row>
    <row r="75" spans="1:8" x14ac:dyDescent="0.2">
      <c r="A75" s="495">
        <v>71</v>
      </c>
      <c r="B75" s="496">
        <f t="shared" si="6"/>
        <v>24.39</v>
      </c>
      <c r="C75" s="502">
        <f t="shared" si="7"/>
        <v>72.62</v>
      </c>
      <c r="D75" s="498">
        <v>33300</v>
      </c>
      <c r="E75" s="499">
        <v>18240</v>
      </c>
      <c r="F75" s="498">
        <f t="shared" si="1"/>
        <v>26573</v>
      </c>
      <c r="G75" s="500">
        <f t="shared" si="2"/>
        <v>19398</v>
      </c>
      <c r="H75" s="501">
        <v>192</v>
      </c>
    </row>
    <row r="76" spans="1:8" x14ac:dyDescent="0.2">
      <c r="A76" s="495">
        <v>72</v>
      </c>
      <c r="B76" s="496">
        <f t="shared" si="6"/>
        <v>24.41</v>
      </c>
      <c r="C76" s="502">
        <f t="shared" si="7"/>
        <v>72.7</v>
      </c>
      <c r="D76" s="498">
        <v>33300</v>
      </c>
      <c r="E76" s="499">
        <v>18240</v>
      </c>
      <c r="F76" s="498">
        <f t="shared" si="1"/>
        <v>26550</v>
      </c>
      <c r="G76" s="500">
        <f t="shared" si="2"/>
        <v>19381</v>
      </c>
      <c r="H76" s="501">
        <v>192</v>
      </c>
    </row>
    <row r="77" spans="1:8" x14ac:dyDescent="0.2">
      <c r="A77" s="495">
        <v>73</v>
      </c>
      <c r="B77" s="496">
        <f t="shared" si="6"/>
        <v>24.43</v>
      </c>
      <c r="C77" s="502">
        <f t="shared" si="7"/>
        <v>72.77</v>
      </c>
      <c r="D77" s="498">
        <v>33300</v>
      </c>
      <c r="E77" s="499">
        <v>18240</v>
      </c>
      <c r="F77" s="498">
        <f t="shared" si="1"/>
        <v>26528</v>
      </c>
      <c r="G77" s="500">
        <f t="shared" si="2"/>
        <v>19365</v>
      </c>
      <c r="H77" s="501">
        <v>192</v>
      </c>
    </row>
    <row r="78" spans="1:8" x14ac:dyDescent="0.2">
      <c r="A78" s="495">
        <v>74</v>
      </c>
      <c r="B78" s="496">
        <f t="shared" si="6"/>
        <v>24.45</v>
      </c>
      <c r="C78" s="502">
        <f t="shared" si="7"/>
        <v>72.849999999999994</v>
      </c>
      <c r="D78" s="498">
        <v>33300</v>
      </c>
      <c r="E78" s="499">
        <v>18240</v>
      </c>
      <c r="F78" s="498">
        <f t="shared" si="1"/>
        <v>26505</v>
      </c>
      <c r="G78" s="500">
        <f t="shared" si="2"/>
        <v>19348</v>
      </c>
      <c r="H78" s="501">
        <v>192</v>
      </c>
    </row>
    <row r="79" spans="1:8" x14ac:dyDescent="0.2">
      <c r="A79" s="495">
        <v>75</v>
      </c>
      <c r="B79" s="496">
        <f t="shared" si="6"/>
        <v>24.47</v>
      </c>
      <c r="C79" s="502">
        <f t="shared" si="7"/>
        <v>72.92</v>
      </c>
      <c r="D79" s="498">
        <v>33300</v>
      </c>
      <c r="E79" s="499">
        <v>18240</v>
      </c>
      <c r="F79" s="498">
        <f t="shared" si="1"/>
        <v>26483</v>
      </c>
      <c r="G79" s="500">
        <f t="shared" si="2"/>
        <v>19332</v>
      </c>
      <c r="H79" s="501">
        <v>192</v>
      </c>
    </row>
    <row r="80" spans="1:8" x14ac:dyDescent="0.2">
      <c r="A80" s="495">
        <v>76</v>
      </c>
      <c r="B80" s="496">
        <f t="shared" si="6"/>
        <v>24.49</v>
      </c>
      <c r="C80" s="502">
        <f t="shared" si="7"/>
        <v>72.989999999999995</v>
      </c>
      <c r="D80" s="498">
        <v>33300</v>
      </c>
      <c r="E80" s="499">
        <v>18240</v>
      </c>
      <c r="F80" s="498">
        <f t="shared" si="1"/>
        <v>26461</v>
      </c>
      <c r="G80" s="500">
        <f t="shared" si="2"/>
        <v>19316</v>
      </c>
      <c r="H80" s="501">
        <v>192</v>
      </c>
    </row>
    <row r="81" spans="1:8" x14ac:dyDescent="0.2">
      <c r="A81" s="495">
        <v>77</v>
      </c>
      <c r="B81" s="496">
        <f t="shared" si="6"/>
        <v>24.51</v>
      </c>
      <c r="C81" s="502">
        <f t="shared" si="7"/>
        <v>73.06</v>
      </c>
      <c r="D81" s="498">
        <v>33300</v>
      </c>
      <c r="E81" s="499">
        <v>18240</v>
      </c>
      <c r="F81" s="498">
        <f t="shared" ref="F81:F144" si="8">ROUND(12*1.36*(1/B81*D81+1/C81*E81)+H81,0)</f>
        <v>26439</v>
      </c>
      <c r="G81" s="500">
        <f t="shared" ref="G81:G144" si="9">ROUND(12*(1/B81*D81+1/C81*E81),0)</f>
        <v>19299</v>
      </c>
      <c r="H81" s="501">
        <v>192</v>
      </c>
    </row>
    <row r="82" spans="1:8" x14ac:dyDescent="0.2">
      <c r="A82" s="495">
        <v>78</v>
      </c>
      <c r="B82" s="496">
        <f t="shared" si="6"/>
        <v>24.53</v>
      </c>
      <c r="C82" s="502">
        <f t="shared" si="7"/>
        <v>73.12</v>
      </c>
      <c r="D82" s="498">
        <v>33300</v>
      </c>
      <c r="E82" s="499">
        <v>18240</v>
      </c>
      <c r="F82" s="498">
        <f t="shared" si="8"/>
        <v>26418</v>
      </c>
      <c r="G82" s="500">
        <f t="shared" si="9"/>
        <v>19284</v>
      </c>
      <c r="H82" s="501">
        <v>192</v>
      </c>
    </row>
    <row r="83" spans="1:8" x14ac:dyDescent="0.2">
      <c r="A83" s="495">
        <v>79</v>
      </c>
      <c r="B83" s="496">
        <f t="shared" si="6"/>
        <v>24.55</v>
      </c>
      <c r="C83" s="502">
        <f t="shared" si="7"/>
        <v>73.19</v>
      </c>
      <c r="D83" s="498">
        <v>33300</v>
      </c>
      <c r="E83" s="499">
        <v>18240</v>
      </c>
      <c r="F83" s="498">
        <f t="shared" si="8"/>
        <v>26396</v>
      </c>
      <c r="G83" s="500">
        <f t="shared" si="9"/>
        <v>19268</v>
      </c>
      <c r="H83" s="501">
        <v>192</v>
      </c>
    </row>
    <row r="84" spans="1:8" x14ac:dyDescent="0.2">
      <c r="A84" s="495">
        <v>80</v>
      </c>
      <c r="B84" s="496">
        <f t="shared" si="6"/>
        <v>24.57</v>
      </c>
      <c r="C84" s="502">
        <f t="shared" si="7"/>
        <v>73.25</v>
      </c>
      <c r="D84" s="498">
        <v>33300</v>
      </c>
      <c r="E84" s="499">
        <v>18240</v>
      </c>
      <c r="F84" s="498">
        <f t="shared" si="8"/>
        <v>26375</v>
      </c>
      <c r="G84" s="500">
        <f t="shared" si="9"/>
        <v>19252</v>
      </c>
      <c r="H84" s="501">
        <v>192</v>
      </c>
    </row>
    <row r="85" spans="1:8" x14ac:dyDescent="0.2">
      <c r="A85" s="495">
        <v>81</v>
      </c>
      <c r="B85" s="496">
        <f t="shared" si="6"/>
        <v>24.59</v>
      </c>
      <c r="C85" s="502">
        <f t="shared" si="7"/>
        <v>73.31</v>
      </c>
      <c r="D85" s="498">
        <v>33300</v>
      </c>
      <c r="E85" s="499">
        <v>18240</v>
      </c>
      <c r="F85" s="498">
        <f t="shared" si="8"/>
        <v>26353</v>
      </c>
      <c r="G85" s="500">
        <f t="shared" si="9"/>
        <v>19236</v>
      </c>
      <c r="H85" s="501">
        <v>192</v>
      </c>
    </row>
    <row r="86" spans="1:8" x14ac:dyDescent="0.2">
      <c r="A86" s="495">
        <v>82</v>
      </c>
      <c r="B86" s="496">
        <f t="shared" si="6"/>
        <v>24.61</v>
      </c>
      <c r="C86" s="502">
        <f t="shared" si="7"/>
        <v>73.37</v>
      </c>
      <c r="D86" s="498">
        <v>33300</v>
      </c>
      <c r="E86" s="499">
        <v>18240</v>
      </c>
      <c r="F86" s="498">
        <f t="shared" si="8"/>
        <v>26332</v>
      </c>
      <c r="G86" s="500">
        <f t="shared" si="9"/>
        <v>19221</v>
      </c>
      <c r="H86" s="501">
        <v>192</v>
      </c>
    </row>
    <row r="87" spans="1:8" x14ac:dyDescent="0.2">
      <c r="A87" s="495">
        <v>83</v>
      </c>
      <c r="B87" s="496">
        <f t="shared" si="6"/>
        <v>24.63</v>
      </c>
      <c r="C87" s="502">
        <f t="shared" si="7"/>
        <v>73.42</v>
      </c>
      <c r="D87" s="498">
        <v>33300</v>
      </c>
      <c r="E87" s="499">
        <v>18240</v>
      </c>
      <c r="F87" s="498">
        <f t="shared" si="8"/>
        <v>26311</v>
      </c>
      <c r="G87" s="500">
        <f t="shared" si="9"/>
        <v>19205</v>
      </c>
      <c r="H87" s="501">
        <v>192</v>
      </c>
    </row>
    <row r="88" spans="1:8" x14ac:dyDescent="0.2">
      <c r="A88" s="495">
        <v>84</v>
      </c>
      <c r="B88" s="496">
        <f t="shared" si="6"/>
        <v>24.65</v>
      </c>
      <c r="C88" s="502">
        <f t="shared" si="7"/>
        <v>73.47</v>
      </c>
      <c r="D88" s="498">
        <v>33300</v>
      </c>
      <c r="E88" s="499">
        <v>18240</v>
      </c>
      <c r="F88" s="498">
        <f t="shared" si="8"/>
        <v>26291</v>
      </c>
      <c r="G88" s="500">
        <f t="shared" si="9"/>
        <v>19190</v>
      </c>
      <c r="H88" s="501">
        <v>192</v>
      </c>
    </row>
    <row r="89" spans="1:8" x14ac:dyDescent="0.2">
      <c r="A89" s="495">
        <v>85</v>
      </c>
      <c r="B89" s="496">
        <f t="shared" si="6"/>
        <v>24.67</v>
      </c>
      <c r="C89" s="502">
        <f t="shared" si="7"/>
        <v>73.53</v>
      </c>
      <c r="D89" s="498">
        <v>33300</v>
      </c>
      <c r="E89" s="499">
        <v>18240</v>
      </c>
      <c r="F89" s="498">
        <f t="shared" si="8"/>
        <v>26269</v>
      </c>
      <c r="G89" s="500">
        <f t="shared" si="9"/>
        <v>19175</v>
      </c>
      <c r="H89" s="501">
        <v>192</v>
      </c>
    </row>
    <row r="90" spans="1:8" x14ac:dyDescent="0.2">
      <c r="A90" s="495">
        <v>86</v>
      </c>
      <c r="B90" s="496">
        <f t="shared" si="6"/>
        <v>24.69</v>
      </c>
      <c r="C90" s="502">
        <f t="shared" si="7"/>
        <v>73.58</v>
      </c>
      <c r="D90" s="498">
        <v>33300</v>
      </c>
      <c r="E90" s="499">
        <v>18240</v>
      </c>
      <c r="F90" s="498">
        <f t="shared" si="8"/>
        <v>26249</v>
      </c>
      <c r="G90" s="500">
        <f t="shared" si="9"/>
        <v>19159</v>
      </c>
      <c r="H90" s="501">
        <v>192</v>
      </c>
    </row>
    <row r="91" spans="1:8" x14ac:dyDescent="0.2">
      <c r="A91" s="495">
        <v>87</v>
      </c>
      <c r="B91" s="496">
        <f t="shared" si="6"/>
        <v>24.71</v>
      </c>
      <c r="C91" s="502">
        <f t="shared" si="7"/>
        <v>73.62</v>
      </c>
      <c r="D91" s="498">
        <v>33300</v>
      </c>
      <c r="E91" s="499">
        <v>18240</v>
      </c>
      <c r="F91" s="498">
        <f t="shared" si="8"/>
        <v>26229</v>
      </c>
      <c r="G91" s="500">
        <f t="shared" si="9"/>
        <v>19145</v>
      </c>
      <c r="H91" s="501">
        <v>192</v>
      </c>
    </row>
    <row r="92" spans="1:8" x14ac:dyDescent="0.2">
      <c r="A92" s="495">
        <v>88</v>
      </c>
      <c r="B92" s="496">
        <f t="shared" si="6"/>
        <v>24.72</v>
      </c>
      <c r="C92" s="502">
        <f t="shared" si="7"/>
        <v>73.67</v>
      </c>
      <c r="D92" s="498">
        <v>33300</v>
      </c>
      <c r="E92" s="499">
        <v>18240</v>
      </c>
      <c r="F92" s="498">
        <f t="shared" si="8"/>
        <v>26217</v>
      </c>
      <c r="G92" s="500">
        <f t="shared" si="9"/>
        <v>19136</v>
      </c>
      <c r="H92" s="501">
        <v>192</v>
      </c>
    </row>
    <row r="93" spans="1:8" x14ac:dyDescent="0.2">
      <c r="A93" s="495">
        <v>89</v>
      </c>
      <c r="B93" s="496">
        <f t="shared" si="6"/>
        <v>24.74</v>
      </c>
      <c r="C93" s="502">
        <f t="shared" si="7"/>
        <v>73.709999999999994</v>
      </c>
      <c r="D93" s="498">
        <v>33300</v>
      </c>
      <c r="E93" s="499">
        <v>18240</v>
      </c>
      <c r="F93" s="498">
        <f t="shared" si="8"/>
        <v>26197</v>
      </c>
      <c r="G93" s="500">
        <f t="shared" si="9"/>
        <v>19121</v>
      </c>
      <c r="H93" s="501">
        <v>192</v>
      </c>
    </row>
    <row r="94" spans="1:8" x14ac:dyDescent="0.2">
      <c r="A94" s="495">
        <v>90</v>
      </c>
      <c r="B94" s="496">
        <f t="shared" si="6"/>
        <v>24.76</v>
      </c>
      <c r="C94" s="502">
        <f t="shared" si="7"/>
        <v>73.75</v>
      </c>
      <c r="D94" s="498">
        <v>33300</v>
      </c>
      <c r="E94" s="499">
        <v>18240</v>
      </c>
      <c r="F94" s="498">
        <f t="shared" si="8"/>
        <v>26177</v>
      </c>
      <c r="G94" s="500">
        <f t="shared" si="9"/>
        <v>19107</v>
      </c>
      <c r="H94" s="501">
        <v>192</v>
      </c>
    </row>
    <row r="95" spans="1:8" x14ac:dyDescent="0.2">
      <c r="A95" s="495">
        <v>91</v>
      </c>
      <c r="B95" s="496">
        <f t="shared" si="6"/>
        <v>24.78</v>
      </c>
      <c r="C95" s="502">
        <f t="shared" si="7"/>
        <v>73.790000000000006</v>
      </c>
      <c r="D95" s="498">
        <v>33300</v>
      </c>
      <c r="E95" s="499">
        <v>18240</v>
      </c>
      <c r="F95" s="498">
        <f t="shared" si="8"/>
        <v>26157</v>
      </c>
      <c r="G95" s="500">
        <f t="shared" si="9"/>
        <v>19092</v>
      </c>
      <c r="H95" s="501">
        <v>192</v>
      </c>
    </row>
    <row r="96" spans="1:8" x14ac:dyDescent="0.2">
      <c r="A96" s="495">
        <v>92</v>
      </c>
      <c r="B96" s="496">
        <f t="shared" si="6"/>
        <v>24.8</v>
      </c>
      <c r="C96" s="502">
        <f t="shared" si="7"/>
        <v>73.83</v>
      </c>
      <c r="D96" s="498">
        <v>33300</v>
      </c>
      <c r="E96" s="499">
        <v>18240</v>
      </c>
      <c r="F96" s="498">
        <f t="shared" si="8"/>
        <v>26137</v>
      </c>
      <c r="G96" s="500">
        <f t="shared" si="9"/>
        <v>19078</v>
      </c>
      <c r="H96" s="501">
        <v>192</v>
      </c>
    </row>
    <row r="97" spans="1:8" x14ac:dyDescent="0.2">
      <c r="A97" s="495">
        <v>93</v>
      </c>
      <c r="B97" s="496">
        <f t="shared" si="6"/>
        <v>24.82</v>
      </c>
      <c r="C97" s="502">
        <f t="shared" si="7"/>
        <v>73.87</v>
      </c>
      <c r="D97" s="498">
        <v>33300</v>
      </c>
      <c r="E97" s="499">
        <v>18240</v>
      </c>
      <c r="F97" s="498">
        <f t="shared" si="8"/>
        <v>26118</v>
      </c>
      <c r="G97" s="500">
        <f t="shared" si="9"/>
        <v>19063</v>
      </c>
      <c r="H97" s="501">
        <v>192</v>
      </c>
    </row>
    <row r="98" spans="1:8" x14ac:dyDescent="0.2">
      <c r="A98" s="495">
        <v>94</v>
      </c>
      <c r="B98" s="496">
        <f t="shared" si="6"/>
        <v>24.84</v>
      </c>
      <c r="C98" s="502">
        <f t="shared" si="7"/>
        <v>73.900000000000006</v>
      </c>
      <c r="D98" s="498">
        <v>33300</v>
      </c>
      <c r="E98" s="499">
        <v>18240</v>
      </c>
      <c r="F98" s="498">
        <f t="shared" si="8"/>
        <v>26098</v>
      </c>
      <c r="G98" s="500">
        <f t="shared" si="9"/>
        <v>19049</v>
      </c>
      <c r="H98" s="501">
        <v>192</v>
      </c>
    </row>
    <row r="99" spans="1:8" x14ac:dyDescent="0.2">
      <c r="A99" s="495">
        <v>95</v>
      </c>
      <c r="B99" s="496">
        <f t="shared" si="6"/>
        <v>24.86</v>
      </c>
      <c r="C99" s="502">
        <f t="shared" si="7"/>
        <v>73.930000000000007</v>
      </c>
      <c r="D99" s="498">
        <v>33300</v>
      </c>
      <c r="E99" s="499">
        <v>18240</v>
      </c>
      <c r="F99" s="498">
        <f t="shared" si="8"/>
        <v>26079</v>
      </c>
      <c r="G99" s="500">
        <f t="shared" si="9"/>
        <v>19035</v>
      </c>
      <c r="H99" s="501">
        <v>192</v>
      </c>
    </row>
    <row r="100" spans="1:8" x14ac:dyDescent="0.2">
      <c r="A100" s="495">
        <v>96</v>
      </c>
      <c r="B100" s="496">
        <f t="shared" si="6"/>
        <v>24.88</v>
      </c>
      <c r="C100" s="502">
        <f t="shared" si="7"/>
        <v>73.959999999999994</v>
      </c>
      <c r="D100" s="498">
        <v>33300</v>
      </c>
      <c r="E100" s="499">
        <v>18240</v>
      </c>
      <c r="F100" s="498">
        <f t="shared" si="8"/>
        <v>26060</v>
      </c>
      <c r="G100" s="500">
        <f t="shared" si="9"/>
        <v>19021</v>
      </c>
      <c r="H100" s="501">
        <v>192</v>
      </c>
    </row>
    <row r="101" spans="1:8" x14ac:dyDescent="0.2">
      <c r="A101" s="495">
        <v>97</v>
      </c>
      <c r="B101" s="496">
        <f t="shared" si="6"/>
        <v>24.9</v>
      </c>
      <c r="C101" s="502">
        <f t="shared" si="7"/>
        <v>73.989999999999995</v>
      </c>
      <c r="D101" s="498">
        <v>33300</v>
      </c>
      <c r="E101" s="499">
        <v>18240</v>
      </c>
      <c r="F101" s="498">
        <f t="shared" si="8"/>
        <v>26041</v>
      </c>
      <c r="G101" s="500">
        <f t="shared" si="9"/>
        <v>19006</v>
      </c>
      <c r="H101" s="501">
        <v>192</v>
      </c>
    </row>
    <row r="102" spans="1:8" x14ac:dyDescent="0.2">
      <c r="A102" s="495">
        <v>98</v>
      </c>
      <c r="B102" s="496">
        <f t="shared" si="6"/>
        <v>24.92</v>
      </c>
      <c r="C102" s="502">
        <f t="shared" si="7"/>
        <v>74.010000000000005</v>
      </c>
      <c r="D102" s="498">
        <v>33300</v>
      </c>
      <c r="E102" s="499">
        <v>18240</v>
      </c>
      <c r="F102" s="498">
        <f t="shared" si="8"/>
        <v>26022</v>
      </c>
      <c r="G102" s="500">
        <f t="shared" si="9"/>
        <v>18993</v>
      </c>
      <c r="H102" s="501">
        <v>192</v>
      </c>
    </row>
    <row r="103" spans="1:8" x14ac:dyDescent="0.2">
      <c r="A103" s="495">
        <v>99</v>
      </c>
      <c r="B103" s="496">
        <f t="shared" si="6"/>
        <v>24.94</v>
      </c>
      <c r="C103" s="502">
        <f t="shared" si="7"/>
        <v>74.040000000000006</v>
      </c>
      <c r="D103" s="498">
        <v>33300</v>
      </c>
      <c r="E103" s="499">
        <v>18240</v>
      </c>
      <c r="F103" s="498">
        <f t="shared" si="8"/>
        <v>26003</v>
      </c>
      <c r="G103" s="500">
        <f t="shared" si="9"/>
        <v>18979</v>
      </c>
      <c r="H103" s="501">
        <v>192</v>
      </c>
    </row>
    <row r="104" spans="1:8" x14ac:dyDescent="0.2">
      <c r="A104" s="495">
        <v>100</v>
      </c>
      <c r="B104" s="496">
        <f t="shared" si="6"/>
        <v>24.96</v>
      </c>
      <c r="C104" s="502">
        <f t="shared" si="7"/>
        <v>74.06</v>
      </c>
      <c r="D104" s="498">
        <v>33300</v>
      </c>
      <c r="E104" s="499">
        <v>18240</v>
      </c>
      <c r="F104" s="498">
        <f t="shared" si="8"/>
        <v>25984</v>
      </c>
      <c r="G104" s="500">
        <f t="shared" si="9"/>
        <v>18965</v>
      </c>
      <c r="H104" s="501">
        <v>192</v>
      </c>
    </row>
    <row r="105" spans="1:8" x14ac:dyDescent="0.2">
      <c r="A105" s="495">
        <v>101</v>
      </c>
      <c r="B105" s="496">
        <f t="shared" si="6"/>
        <v>24.98</v>
      </c>
      <c r="C105" s="502">
        <f t="shared" si="7"/>
        <v>74.08</v>
      </c>
      <c r="D105" s="498">
        <v>33300</v>
      </c>
      <c r="E105" s="499">
        <v>18240</v>
      </c>
      <c r="F105" s="498">
        <f t="shared" si="8"/>
        <v>25966</v>
      </c>
      <c r="G105" s="500">
        <f t="shared" si="9"/>
        <v>18951</v>
      </c>
      <c r="H105" s="501">
        <v>192</v>
      </c>
    </row>
    <row r="106" spans="1:8" x14ac:dyDescent="0.2">
      <c r="A106" s="495">
        <v>102</v>
      </c>
      <c r="B106" s="496">
        <f t="shared" si="6"/>
        <v>25</v>
      </c>
      <c r="C106" s="502">
        <f t="shared" si="7"/>
        <v>74.099999999999994</v>
      </c>
      <c r="D106" s="498">
        <v>33300</v>
      </c>
      <c r="E106" s="499">
        <v>18240</v>
      </c>
      <c r="F106" s="498">
        <f t="shared" si="8"/>
        <v>25947</v>
      </c>
      <c r="G106" s="500">
        <f t="shared" si="9"/>
        <v>18938</v>
      </c>
      <c r="H106" s="501">
        <v>192</v>
      </c>
    </row>
    <row r="107" spans="1:8" x14ac:dyDescent="0.2">
      <c r="A107" s="495">
        <v>103</v>
      </c>
      <c r="B107" s="496">
        <f t="shared" si="6"/>
        <v>25.02</v>
      </c>
      <c r="C107" s="502">
        <f t="shared" si="7"/>
        <v>74.11</v>
      </c>
      <c r="D107" s="498">
        <v>33300</v>
      </c>
      <c r="E107" s="499">
        <v>18240</v>
      </c>
      <c r="F107" s="498">
        <f t="shared" si="8"/>
        <v>25930</v>
      </c>
      <c r="G107" s="500">
        <f t="shared" si="9"/>
        <v>18925</v>
      </c>
      <c r="H107" s="501">
        <v>192</v>
      </c>
    </row>
    <row r="108" spans="1:8" x14ac:dyDescent="0.2">
      <c r="A108" s="495">
        <v>104</v>
      </c>
      <c r="B108" s="496">
        <f t="shared" si="6"/>
        <v>25.04</v>
      </c>
      <c r="C108" s="502">
        <f t="shared" si="7"/>
        <v>74.13</v>
      </c>
      <c r="D108" s="498">
        <v>33300</v>
      </c>
      <c r="E108" s="499">
        <v>18240</v>
      </c>
      <c r="F108" s="498">
        <f t="shared" si="8"/>
        <v>25911</v>
      </c>
      <c r="G108" s="500">
        <f t="shared" si="9"/>
        <v>18911</v>
      </c>
      <c r="H108" s="501">
        <v>192</v>
      </c>
    </row>
    <row r="109" spans="1:8" x14ac:dyDescent="0.2">
      <c r="A109" s="495">
        <v>105</v>
      </c>
      <c r="B109" s="496">
        <f t="shared" si="6"/>
        <v>25.06</v>
      </c>
      <c r="C109" s="502">
        <f t="shared" si="7"/>
        <v>74.14</v>
      </c>
      <c r="D109" s="498">
        <v>33300</v>
      </c>
      <c r="E109" s="499">
        <v>18240</v>
      </c>
      <c r="F109" s="498">
        <f t="shared" si="8"/>
        <v>25893</v>
      </c>
      <c r="G109" s="500">
        <f t="shared" si="9"/>
        <v>18898</v>
      </c>
      <c r="H109" s="501">
        <v>192</v>
      </c>
    </row>
    <row r="110" spans="1:8" x14ac:dyDescent="0.2">
      <c r="A110" s="503">
        <v>106</v>
      </c>
      <c r="B110" s="496">
        <f t="shared" si="6"/>
        <v>25.08</v>
      </c>
      <c r="C110" s="504">
        <f t="shared" si="7"/>
        <v>74.150000000000006</v>
      </c>
      <c r="D110" s="498">
        <v>33300</v>
      </c>
      <c r="E110" s="499">
        <v>18240</v>
      </c>
      <c r="F110" s="498">
        <f t="shared" si="8"/>
        <v>25875</v>
      </c>
      <c r="G110" s="500">
        <f t="shared" si="9"/>
        <v>18885</v>
      </c>
      <c r="H110" s="501">
        <v>192</v>
      </c>
    </row>
    <row r="111" spans="1:8" x14ac:dyDescent="0.2">
      <c r="A111" s="495">
        <v>107</v>
      </c>
      <c r="B111" s="496">
        <f t="shared" si="6"/>
        <v>25.1</v>
      </c>
      <c r="C111" s="504">
        <f t="shared" si="7"/>
        <v>74.16</v>
      </c>
      <c r="D111" s="498">
        <v>33300</v>
      </c>
      <c r="E111" s="499">
        <v>18240</v>
      </c>
      <c r="F111" s="498">
        <f t="shared" si="8"/>
        <v>25858</v>
      </c>
      <c r="G111" s="500">
        <f t="shared" si="9"/>
        <v>18872</v>
      </c>
      <c r="H111" s="501">
        <v>192</v>
      </c>
    </row>
    <row r="112" spans="1:8" x14ac:dyDescent="0.2">
      <c r="A112" s="495">
        <v>108</v>
      </c>
      <c r="B112" s="496">
        <f t="shared" si="6"/>
        <v>25.12</v>
      </c>
      <c r="C112" s="504">
        <f t="shared" si="7"/>
        <v>74.16</v>
      </c>
      <c r="D112" s="498">
        <v>33300</v>
      </c>
      <c r="E112" s="499">
        <v>18240</v>
      </c>
      <c r="F112" s="498">
        <f t="shared" si="8"/>
        <v>25840</v>
      </c>
      <c r="G112" s="500">
        <f t="shared" si="9"/>
        <v>18859</v>
      </c>
      <c r="H112" s="501">
        <v>192</v>
      </c>
    </row>
    <row r="113" spans="1:8" x14ac:dyDescent="0.2">
      <c r="A113" s="495">
        <v>109</v>
      </c>
      <c r="B113" s="496">
        <f t="shared" si="6"/>
        <v>25.14</v>
      </c>
      <c r="C113" s="504">
        <f t="shared" si="7"/>
        <v>74.16</v>
      </c>
      <c r="D113" s="498">
        <v>33300</v>
      </c>
      <c r="E113" s="499">
        <v>18240</v>
      </c>
      <c r="F113" s="498">
        <f t="shared" si="8"/>
        <v>25823</v>
      </c>
      <c r="G113" s="500">
        <f t="shared" si="9"/>
        <v>18846</v>
      </c>
      <c r="H113" s="501">
        <v>192</v>
      </c>
    </row>
    <row r="114" spans="1:8" x14ac:dyDescent="0.2">
      <c r="A114" s="495">
        <v>110</v>
      </c>
      <c r="B114" s="496">
        <f t="shared" si="6"/>
        <v>25.16</v>
      </c>
      <c r="C114" s="504">
        <f t="shared" si="7"/>
        <v>74.17</v>
      </c>
      <c r="D114" s="498">
        <v>33300</v>
      </c>
      <c r="E114" s="499">
        <v>18240</v>
      </c>
      <c r="F114" s="498">
        <f t="shared" si="8"/>
        <v>25805</v>
      </c>
      <c r="G114" s="500">
        <f t="shared" si="9"/>
        <v>18833</v>
      </c>
      <c r="H114" s="501">
        <v>192</v>
      </c>
    </row>
    <row r="115" spans="1:8" x14ac:dyDescent="0.2">
      <c r="A115" s="495">
        <v>111</v>
      </c>
      <c r="B115" s="496">
        <f>ROUND(2*(0.004*A115+12.2),2)</f>
        <v>25.29</v>
      </c>
      <c r="C115" s="505">
        <v>74.16</v>
      </c>
      <c r="D115" s="498">
        <v>33300</v>
      </c>
      <c r="E115" s="499">
        <v>18240</v>
      </c>
      <c r="F115" s="498">
        <f t="shared" si="8"/>
        <v>25695</v>
      </c>
      <c r="G115" s="500">
        <f t="shared" si="9"/>
        <v>18752</v>
      </c>
      <c r="H115" s="501">
        <v>192</v>
      </c>
    </row>
    <row r="116" spans="1:8" x14ac:dyDescent="0.2">
      <c r="A116" s="495">
        <v>112</v>
      </c>
      <c r="B116" s="496">
        <f t="shared" ref="B116:B179" si="10">ROUND(2*(0.004*A116+12.2),2)</f>
        <v>25.3</v>
      </c>
      <c r="C116" s="505">
        <v>74.16</v>
      </c>
      <c r="D116" s="498">
        <v>33300</v>
      </c>
      <c r="E116" s="499">
        <v>18240</v>
      </c>
      <c r="F116" s="498">
        <f t="shared" si="8"/>
        <v>25686</v>
      </c>
      <c r="G116" s="500">
        <f t="shared" si="9"/>
        <v>18746</v>
      </c>
      <c r="H116" s="501">
        <v>192</v>
      </c>
    </row>
    <row r="117" spans="1:8" x14ac:dyDescent="0.2">
      <c r="A117" s="495">
        <v>113</v>
      </c>
      <c r="B117" s="496">
        <f t="shared" si="10"/>
        <v>25.3</v>
      </c>
      <c r="C117" s="505">
        <v>74.16</v>
      </c>
      <c r="D117" s="498">
        <v>33300</v>
      </c>
      <c r="E117" s="499">
        <v>18240</v>
      </c>
      <c r="F117" s="498">
        <f t="shared" si="8"/>
        <v>25686</v>
      </c>
      <c r="G117" s="500">
        <f t="shared" si="9"/>
        <v>18746</v>
      </c>
      <c r="H117" s="501">
        <v>192</v>
      </c>
    </row>
    <row r="118" spans="1:8" x14ac:dyDescent="0.2">
      <c r="A118" s="495">
        <v>114</v>
      </c>
      <c r="B118" s="496">
        <f t="shared" si="10"/>
        <v>25.31</v>
      </c>
      <c r="C118" s="505">
        <v>74.16</v>
      </c>
      <c r="D118" s="498">
        <v>33300</v>
      </c>
      <c r="E118" s="499">
        <v>18240</v>
      </c>
      <c r="F118" s="498">
        <f t="shared" si="8"/>
        <v>25678</v>
      </c>
      <c r="G118" s="500">
        <f t="shared" si="9"/>
        <v>18740</v>
      </c>
      <c r="H118" s="501">
        <v>192</v>
      </c>
    </row>
    <row r="119" spans="1:8" x14ac:dyDescent="0.2">
      <c r="A119" s="495">
        <v>115</v>
      </c>
      <c r="B119" s="496">
        <f t="shared" si="10"/>
        <v>25.32</v>
      </c>
      <c r="C119" s="505">
        <v>74.16</v>
      </c>
      <c r="D119" s="498">
        <v>33300</v>
      </c>
      <c r="E119" s="499">
        <v>18240</v>
      </c>
      <c r="F119" s="498">
        <f t="shared" si="8"/>
        <v>25669</v>
      </c>
      <c r="G119" s="500">
        <f t="shared" si="9"/>
        <v>18733</v>
      </c>
      <c r="H119" s="501">
        <v>192</v>
      </c>
    </row>
    <row r="120" spans="1:8" x14ac:dyDescent="0.2">
      <c r="A120" s="495">
        <v>116</v>
      </c>
      <c r="B120" s="496">
        <f t="shared" si="10"/>
        <v>25.33</v>
      </c>
      <c r="C120" s="505">
        <v>74.16</v>
      </c>
      <c r="D120" s="498">
        <v>33300</v>
      </c>
      <c r="E120" s="499">
        <v>18240</v>
      </c>
      <c r="F120" s="498">
        <f t="shared" si="8"/>
        <v>25661</v>
      </c>
      <c r="G120" s="500">
        <f t="shared" si="9"/>
        <v>18727</v>
      </c>
      <c r="H120" s="501">
        <v>192</v>
      </c>
    </row>
    <row r="121" spans="1:8" x14ac:dyDescent="0.2">
      <c r="A121" s="495">
        <v>117</v>
      </c>
      <c r="B121" s="496">
        <f t="shared" si="10"/>
        <v>25.34</v>
      </c>
      <c r="C121" s="505">
        <v>74.16</v>
      </c>
      <c r="D121" s="498">
        <v>33300</v>
      </c>
      <c r="E121" s="499">
        <v>18240</v>
      </c>
      <c r="F121" s="498">
        <f t="shared" si="8"/>
        <v>25653</v>
      </c>
      <c r="G121" s="500">
        <f t="shared" si="9"/>
        <v>18721</v>
      </c>
      <c r="H121" s="501">
        <v>192</v>
      </c>
    </row>
    <row r="122" spans="1:8" x14ac:dyDescent="0.2">
      <c r="A122" s="495">
        <v>118</v>
      </c>
      <c r="B122" s="496">
        <f t="shared" si="10"/>
        <v>25.34</v>
      </c>
      <c r="C122" s="505">
        <v>74.16</v>
      </c>
      <c r="D122" s="498">
        <v>33300</v>
      </c>
      <c r="E122" s="499">
        <v>18240</v>
      </c>
      <c r="F122" s="498">
        <f t="shared" si="8"/>
        <v>25653</v>
      </c>
      <c r="G122" s="500">
        <f t="shared" si="9"/>
        <v>18721</v>
      </c>
      <c r="H122" s="501">
        <v>192</v>
      </c>
    </row>
    <row r="123" spans="1:8" x14ac:dyDescent="0.2">
      <c r="A123" s="495">
        <v>119</v>
      </c>
      <c r="B123" s="496">
        <f t="shared" si="10"/>
        <v>25.35</v>
      </c>
      <c r="C123" s="505">
        <v>74.16</v>
      </c>
      <c r="D123" s="498">
        <v>33300</v>
      </c>
      <c r="E123" s="499">
        <v>18240</v>
      </c>
      <c r="F123" s="498">
        <f t="shared" si="8"/>
        <v>25644</v>
      </c>
      <c r="G123" s="500">
        <f t="shared" si="9"/>
        <v>18715</v>
      </c>
      <c r="H123" s="501">
        <v>192</v>
      </c>
    </row>
    <row r="124" spans="1:8" x14ac:dyDescent="0.2">
      <c r="A124" s="495">
        <v>120</v>
      </c>
      <c r="B124" s="496">
        <f t="shared" si="10"/>
        <v>25.36</v>
      </c>
      <c r="C124" s="505">
        <v>74.16</v>
      </c>
      <c r="D124" s="498">
        <v>33300</v>
      </c>
      <c r="E124" s="499">
        <v>18240</v>
      </c>
      <c r="F124" s="498">
        <f t="shared" si="8"/>
        <v>25636</v>
      </c>
      <c r="G124" s="500">
        <f t="shared" si="9"/>
        <v>18709</v>
      </c>
      <c r="H124" s="501">
        <v>192</v>
      </c>
    </row>
    <row r="125" spans="1:8" x14ac:dyDescent="0.2">
      <c r="A125" s="495">
        <v>121</v>
      </c>
      <c r="B125" s="496">
        <f t="shared" si="10"/>
        <v>25.37</v>
      </c>
      <c r="C125" s="505">
        <v>74.16</v>
      </c>
      <c r="D125" s="498">
        <v>33300</v>
      </c>
      <c r="E125" s="499">
        <v>18240</v>
      </c>
      <c r="F125" s="498">
        <f t="shared" si="8"/>
        <v>25627</v>
      </c>
      <c r="G125" s="500">
        <f t="shared" si="9"/>
        <v>18702</v>
      </c>
      <c r="H125" s="501">
        <v>192</v>
      </c>
    </row>
    <row r="126" spans="1:8" x14ac:dyDescent="0.2">
      <c r="A126" s="495">
        <v>122</v>
      </c>
      <c r="B126" s="496">
        <f t="shared" si="10"/>
        <v>25.38</v>
      </c>
      <c r="C126" s="505">
        <v>74.16</v>
      </c>
      <c r="D126" s="498">
        <v>33300</v>
      </c>
      <c r="E126" s="499">
        <v>18240</v>
      </c>
      <c r="F126" s="498">
        <f t="shared" si="8"/>
        <v>25619</v>
      </c>
      <c r="G126" s="500">
        <f t="shared" si="9"/>
        <v>18696</v>
      </c>
      <c r="H126" s="501">
        <v>192</v>
      </c>
    </row>
    <row r="127" spans="1:8" x14ac:dyDescent="0.2">
      <c r="A127" s="495">
        <v>123</v>
      </c>
      <c r="B127" s="496">
        <f t="shared" si="10"/>
        <v>25.38</v>
      </c>
      <c r="C127" s="505">
        <v>74.16</v>
      </c>
      <c r="D127" s="498">
        <v>33300</v>
      </c>
      <c r="E127" s="499">
        <v>18240</v>
      </c>
      <c r="F127" s="498">
        <f t="shared" si="8"/>
        <v>25619</v>
      </c>
      <c r="G127" s="500">
        <f t="shared" si="9"/>
        <v>18696</v>
      </c>
      <c r="H127" s="501">
        <v>192</v>
      </c>
    </row>
    <row r="128" spans="1:8" x14ac:dyDescent="0.2">
      <c r="A128" s="495">
        <v>124</v>
      </c>
      <c r="B128" s="496">
        <f t="shared" si="10"/>
        <v>25.39</v>
      </c>
      <c r="C128" s="505">
        <v>74.16</v>
      </c>
      <c r="D128" s="498">
        <v>33300</v>
      </c>
      <c r="E128" s="499">
        <v>18240</v>
      </c>
      <c r="F128" s="498">
        <f t="shared" si="8"/>
        <v>25610</v>
      </c>
      <c r="G128" s="500">
        <f t="shared" si="9"/>
        <v>18690</v>
      </c>
      <c r="H128" s="501">
        <v>192</v>
      </c>
    </row>
    <row r="129" spans="1:8" x14ac:dyDescent="0.2">
      <c r="A129" s="495">
        <v>125</v>
      </c>
      <c r="B129" s="496">
        <f t="shared" si="10"/>
        <v>25.4</v>
      </c>
      <c r="C129" s="505">
        <v>74.16</v>
      </c>
      <c r="D129" s="498">
        <v>33300</v>
      </c>
      <c r="E129" s="499">
        <v>18240</v>
      </c>
      <c r="F129" s="498">
        <f t="shared" si="8"/>
        <v>25602</v>
      </c>
      <c r="G129" s="500">
        <f t="shared" si="9"/>
        <v>18684</v>
      </c>
      <c r="H129" s="501">
        <v>192</v>
      </c>
    </row>
    <row r="130" spans="1:8" x14ac:dyDescent="0.2">
      <c r="A130" s="495">
        <v>126</v>
      </c>
      <c r="B130" s="496">
        <f t="shared" si="10"/>
        <v>25.41</v>
      </c>
      <c r="C130" s="505">
        <v>74.16</v>
      </c>
      <c r="D130" s="498">
        <v>33300</v>
      </c>
      <c r="E130" s="499">
        <v>18240</v>
      </c>
      <c r="F130" s="498">
        <f t="shared" si="8"/>
        <v>25593</v>
      </c>
      <c r="G130" s="500">
        <f t="shared" si="9"/>
        <v>18678</v>
      </c>
      <c r="H130" s="501">
        <v>192</v>
      </c>
    </row>
    <row r="131" spans="1:8" x14ac:dyDescent="0.2">
      <c r="A131" s="495">
        <v>127</v>
      </c>
      <c r="B131" s="496">
        <f t="shared" si="10"/>
        <v>25.42</v>
      </c>
      <c r="C131" s="505">
        <v>74.16</v>
      </c>
      <c r="D131" s="498">
        <v>33300</v>
      </c>
      <c r="E131" s="499">
        <v>18240</v>
      </c>
      <c r="F131" s="498">
        <f t="shared" si="8"/>
        <v>25585</v>
      </c>
      <c r="G131" s="500">
        <f t="shared" si="9"/>
        <v>18671</v>
      </c>
      <c r="H131" s="501">
        <v>192</v>
      </c>
    </row>
    <row r="132" spans="1:8" x14ac:dyDescent="0.2">
      <c r="A132" s="495">
        <v>128</v>
      </c>
      <c r="B132" s="496">
        <f t="shared" si="10"/>
        <v>25.42</v>
      </c>
      <c r="C132" s="505">
        <v>74.16</v>
      </c>
      <c r="D132" s="498">
        <v>33300</v>
      </c>
      <c r="E132" s="499">
        <v>18240</v>
      </c>
      <c r="F132" s="498">
        <f t="shared" si="8"/>
        <v>25585</v>
      </c>
      <c r="G132" s="500">
        <f t="shared" si="9"/>
        <v>18671</v>
      </c>
      <c r="H132" s="501">
        <v>192</v>
      </c>
    </row>
    <row r="133" spans="1:8" x14ac:dyDescent="0.2">
      <c r="A133" s="495">
        <v>129</v>
      </c>
      <c r="B133" s="496">
        <f t="shared" si="10"/>
        <v>25.43</v>
      </c>
      <c r="C133" s="505">
        <v>74.16</v>
      </c>
      <c r="D133" s="498">
        <v>33300</v>
      </c>
      <c r="E133" s="499">
        <v>18240</v>
      </c>
      <c r="F133" s="498">
        <f t="shared" si="8"/>
        <v>25577</v>
      </c>
      <c r="G133" s="500">
        <f t="shared" si="9"/>
        <v>18665</v>
      </c>
      <c r="H133" s="501">
        <v>192</v>
      </c>
    </row>
    <row r="134" spans="1:8" x14ac:dyDescent="0.2">
      <c r="A134" s="495">
        <v>130</v>
      </c>
      <c r="B134" s="496">
        <f t="shared" si="10"/>
        <v>25.44</v>
      </c>
      <c r="C134" s="505">
        <v>74.16</v>
      </c>
      <c r="D134" s="498">
        <v>33300</v>
      </c>
      <c r="E134" s="499">
        <v>18240</v>
      </c>
      <c r="F134" s="498">
        <f t="shared" si="8"/>
        <v>25568</v>
      </c>
      <c r="G134" s="500">
        <f t="shared" si="9"/>
        <v>18659</v>
      </c>
      <c r="H134" s="501">
        <v>192</v>
      </c>
    </row>
    <row r="135" spans="1:8" x14ac:dyDescent="0.2">
      <c r="A135" s="495">
        <v>131</v>
      </c>
      <c r="B135" s="496">
        <f t="shared" si="10"/>
        <v>25.45</v>
      </c>
      <c r="C135" s="505">
        <v>74.16</v>
      </c>
      <c r="D135" s="498">
        <v>33300</v>
      </c>
      <c r="E135" s="499">
        <v>18240</v>
      </c>
      <c r="F135" s="498">
        <f t="shared" si="8"/>
        <v>25560</v>
      </c>
      <c r="G135" s="500">
        <f t="shared" si="9"/>
        <v>18653</v>
      </c>
      <c r="H135" s="501">
        <v>192</v>
      </c>
    </row>
    <row r="136" spans="1:8" x14ac:dyDescent="0.2">
      <c r="A136" s="495">
        <v>132</v>
      </c>
      <c r="B136" s="496">
        <f t="shared" si="10"/>
        <v>25.46</v>
      </c>
      <c r="C136" s="505">
        <v>74.16</v>
      </c>
      <c r="D136" s="498">
        <v>33300</v>
      </c>
      <c r="E136" s="499">
        <v>18240</v>
      </c>
      <c r="F136" s="498">
        <f t="shared" si="8"/>
        <v>25551</v>
      </c>
      <c r="G136" s="500">
        <f t="shared" si="9"/>
        <v>18647</v>
      </c>
      <c r="H136" s="501">
        <v>192</v>
      </c>
    </row>
    <row r="137" spans="1:8" x14ac:dyDescent="0.2">
      <c r="A137" s="495">
        <v>133</v>
      </c>
      <c r="B137" s="496">
        <f t="shared" si="10"/>
        <v>25.46</v>
      </c>
      <c r="C137" s="505">
        <v>74.16</v>
      </c>
      <c r="D137" s="498">
        <v>33300</v>
      </c>
      <c r="E137" s="499">
        <v>18240</v>
      </c>
      <c r="F137" s="498">
        <f t="shared" si="8"/>
        <v>25551</v>
      </c>
      <c r="G137" s="500">
        <f t="shared" si="9"/>
        <v>18647</v>
      </c>
      <c r="H137" s="501">
        <v>192</v>
      </c>
    </row>
    <row r="138" spans="1:8" x14ac:dyDescent="0.2">
      <c r="A138" s="495">
        <v>134</v>
      </c>
      <c r="B138" s="496">
        <f t="shared" si="10"/>
        <v>25.47</v>
      </c>
      <c r="C138" s="505">
        <v>74.16</v>
      </c>
      <c r="D138" s="498">
        <v>33300</v>
      </c>
      <c r="E138" s="499">
        <v>18240</v>
      </c>
      <c r="F138" s="498">
        <f t="shared" si="8"/>
        <v>25543</v>
      </c>
      <c r="G138" s="500">
        <f t="shared" si="9"/>
        <v>18641</v>
      </c>
      <c r="H138" s="501">
        <v>192</v>
      </c>
    </row>
    <row r="139" spans="1:8" x14ac:dyDescent="0.2">
      <c r="A139" s="495">
        <v>135</v>
      </c>
      <c r="B139" s="496">
        <f t="shared" si="10"/>
        <v>25.48</v>
      </c>
      <c r="C139" s="505">
        <v>74.16</v>
      </c>
      <c r="D139" s="498">
        <v>33300</v>
      </c>
      <c r="E139" s="499">
        <v>18240</v>
      </c>
      <c r="F139" s="498">
        <f t="shared" si="8"/>
        <v>25535</v>
      </c>
      <c r="G139" s="500">
        <f t="shared" si="9"/>
        <v>18634</v>
      </c>
      <c r="H139" s="501">
        <v>192</v>
      </c>
    </row>
    <row r="140" spans="1:8" x14ac:dyDescent="0.2">
      <c r="A140" s="495">
        <v>136</v>
      </c>
      <c r="B140" s="496">
        <f t="shared" si="10"/>
        <v>25.49</v>
      </c>
      <c r="C140" s="505">
        <v>74.16</v>
      </c>
      <c r="D140" s="498">
        <v>33300</v>
      </c>
      <c r="E140" s="499">
        <v>18240</v>
      </c>
      <c r="F140" s="498">
        <f t="shared" si="8"/>
        <v>25526</v>
      </c>
      <c r="G140" s="500">
        <f t="shared" si="9"/>
        <v>18628</v>
      </c>
      <c r="H140" s="501">
        <v>192</v>
      </c>
    </row>
    <row r="141" spans="1:8" x14ac:dyDescent="0.2">
      <c r="A141" s="495">
        <v>137</v>
      </c>
      <c r="B141" s="496">
        <f t="shared" si="10"/>
        <v>25.5</v>
      </c>
      <c r="C141" s="505">
        <v>74.16</v>
      </c>
      <c r="D141" s="498">
        <v>33300</v>
      </c>
      <c r="E141" s="499">
        <v>18240</v>
      </c>
      <c r="F141" s="498">
        <f t="shared" si="8"/>
        <v>25518</v>
      </c>
      <c r="G141" s="500">
        <f t="shared" si="9"/>
        <v>18622</v>
      </c>
      <c r="H141" s="501">
        <v>192</v>
      </c>
    </row>
    <row r="142" spans="1:8" x14ac:dyDescent="0.2">
      <c r="A142" s="495">
        <v>138</v>
      </c>
      <c r="B142" s="496">
        <f t="shared" si="10"/>
        <v>25.5</v>
      </c>
      <c r="C142" s="505">
        <v>74.16</v>
      </c>
      <c r="D142" s="498">
        <v>33300</v>
      </c>
      <c r="E142" s="499">
        <v>18240</v>
      </c>
      <c r="F142" s="498">
        <f t="shared" si="8"/>
        <v>25518</v>
      </c>
      <c r="G142" s="500">
        <f t="shared" si="9"/>
        <v>18622</v>
      </c>
      <c r="H142" s="501">
        <v>192</v>
      </c>
    </row>
    <row r="143" spans="1:8" x14ac:dyDescent="0.2">
      <c r="A143" s="495">
        <v>139</v>
      </c>
      <c r="B143" s="496">
        <f t="shared" si="10"/>
        <v>25.51</v>
      </c>
      <c r="C143" s="505">
        <v>74.16</v>
      </c>
      <c r="D143" s="498">
        <v>33300</v>
      </c>
      <c r="E143" s="499">
        <v>18240</v>
      </c>
      <c r="F143" s="498">
        <f t="shared" si="8"/>
        <v>25510</v>
      </c>
      <c r="G143" s="500">
        <f t="shared" si="9"/>
        <v>18616</v>
      </c>
      <c r="H143" s="501">
        <v>192</v>
      </c>
    </row>
    <row r="144" spans="1:8" x14ac:dyDescent="0.2">
      <c r="A144" s="495">
        <v>140</v>
      </c>
      <c r="B144" s="496">
        <f t="shared" si="10"/>
        <v>25.52</v>
      </c>
      <c r="C144" s="505">
        <v>74.16</v>
      </c>
      <c r="D144" s="498">
        <v>33300</v>
      </c>
      <c r="E144" s="499">
        <v>18240</v>
      </c>
      <c r="F144" s="498">
        <f t="shared" si="8"/>
        <v>25501</v>
      </c>
      <c r="G144" s="500">
        <f t="shared" si="9"/>
        <v>18610</v>
      </c>
      <c r="H144" s="501">
        <v>192</v>
      </c>
    </row>
    <row r="145" spans="1:8" x14ac:dyDescent="0.2">
      <c r="A145" s="495">
        <v>141</v>
      </c>
      <c r="B145" s="496">
        <f t="shared" si="10"/>
        <v>25.53</v>
      </c>
      <c r="C145" s="505">
        <v>74.16</v>
      </c>
      <c r="D145" s="498">
        <v>33300</v>
      </c>
      <c r="E145" s="499">
        <v>18240</v>
      </c>
      <c r="F145" s="498">
        <f t="shared" ref="F145:F187" si="11">ROUND(12*1.36*(1/B145*D145+1/C145*E145)+H145,0)</f>
        <v>25493</v>
      </c>
      <c r="G145" s="500">
        <f t="shared" ref="G145:G187" si="12">ROUND(12*(1/B145*D145+1/C145*E145),0)</f>
        <v>18604</v>
      </c>
      <c r="H145" s="501">
        <v>192</v>
      </c>
    </row>
    <row r="146" spans="1:8" x14ac:dyDescent="0.2">
      <c r="A146" s="495">
        <v>142</v>
      </c>
      <c r="B146" s="496">
        <f t="shared" si="10"/>
        <v>25.54</v>
      </c>
      <c r="C146" s="505">
        <v>74.16</v>
      </c>
      <c r="D146" s="498">
        <v>33300</v>
      </c>
      <c r="E146" s="499">
        <v>18240</v>
      </c>
      <c r="F146" s="498">
        <f t="shared" si="11"/>
        <v>25485</v>
      </c>
      <c r="G146" s="500">
        <f t="shared" si="12"/>
        <v>18598</v>
      </c>
      <c r="H146" s="501">
        <v>192</v>
      </c>
    </row>
    <row r="147" spans="1:8" x14ac:dyDescent="0.2">
      <c r="A147" s="495">
        <v>143</v>
      </c>
      <c r="B147" s="496">
        <f t="shared" si="10"/>
        <v>25.54</v>
      </c>
      <c r="C147" s="505">
        <v>74.16</v>
      </c>
      <c r="D147" s="498">
        <v>33300</v>
      </c>
      <c r="E147" s="499">
        <v>18240</v>
      </c>
      <c r="F147" s="498">
        <f t="shared" si="11"/>
        <v>25485</v>
      </c>
      <c r="G147" s="500">
        <f t="shared" si="12"/>
        <v>18598</v>
      </c>
      <c r="H147" s="501">
        <v>192</v>
      </c>
    </row>
    <row r="148" spans="1:8" x14ac:dyDescent="0.2">
      <c r="A148" s="495">
        <v>144</v>
      </c>
      <c r="B148" s="496">
        <f t="shared" si="10"/>
        <v>25.55</v>
      </c>
      <c r="C148" s="505">
        <v>74.16</v>
      </c>
      <c r="D148" s="498">
        <v>33300</v>
      </c>
      <c r="E148" s="499">
        <v>18240</v>
      </c>
      <c r="F148" s="498">
        <f t="shared" si="11"/>
        <v>25476</v>
      </c>
      <c r="G148" s="500">
        <f t="shared" si="12"/>
        <v>18591</v>
      </c>
      <c r="H148" s="501">
        <v>192</v>
      </c>
    </row>
    <row r="149" spans="1:8" x14ac:dyDescent="0.2">
      <c r="A149" s="495">
        <v>145</v>
      </c>
      <c r="B149" s="496">
        <f t="shared" si="10"/>
        <v>25.56</v>
      </c>
      <c r="C149" s="505">
        <v>74.16</v>
      </c>
      <c r="D149" s="498">
        <v>33300</v>
      </c>
      <c r="E149" s="499">
        <v>18240</v>
      </c>
      <c r="F149" s="498">
        <f t="shared" si="11"/>
        <v>25468</v>
      </c>
      <c r="G149" s="500">
        <f t="shared" si="12"/>
        <v>18585</v>
      </c>
      <c r="H149" s="501">
        <v>192</v>
      </c>
    </row>
    <row r="150" spans="1:8" x14ac:dyDescent="0.2">
      <c r="A150" s="495">
        <v>146</v>
      </c>
      <c r="B150" s="496">
        <f t="shared" si="10"/>
        <v>25.57</v>
      </c>
      <c r="C150" s="505">
        <v>74.16</v>
      </c>
      <c r="D150" s="498">
        <v>33300</v>
      </c>
      <c r="E150" s="499">
        <v>18240</v>
      </c>
      <c r="F150" s="498">
        <f t="shared" si="11"/>
        <v>25460</v>
      </c>
      <c r="G150" s="500">
        <f t="shared" si="12"/>
        <v>18579</v>
      </c>
      <c r="H150" s="501">
        <v>192</v>
      </c>
    </row>
    <row r="151" spans="1:8" x14ac:dyDescent="0.2">
      <c r="A151" s="495">
        <v>147</v>
      </c>
      <c r="B151" s="496">
        <f t="shared" si="10"/>
        <v>25.58</v>
      </c>
      <c r="C151" s="505">
        <v>74.16</v>
      </c>
      <c r="D151" s="498">
        <v>33300</v>
      </c>
      <c r="E151" s="499">
        <v>18240</v>
      </c>
      <c r="F151" s="498">
        <f t="shared" si="11"/>
        <v>25451</v>
      </c>
      <c r="G151" s="500">
        <f t="shared" si="12"/>
        <v>18573</v>
      </c>
      <c r="H151" s="501">
        <v>192</v>
      </c>
    </row>
    <row r="152" spans="1:8" x14ac:dyDescent="0.2">
      <c r="A152" s="495">
        <v>148</v>
      </c>
      <c r="B152" s="496">
        <f t="shared" si="10"/>
        <v>25.58</v>
      </c>
      <c r="C152" s="505">
        <v>74.16</v>
      </c>
      <c r="D152" s="498">
        <v>33300</v>
      </c>
      <c r="E152" s="499">
        <v>18240</v>
      </c>
      <c r="F152" s="498">
        <f t="shared" si="11"/>
        <v>25451</v>
      </c>
      <c r="G152" s="500">
        <f t="shared" si="12"/>
        <v>18573</v>
      </c>
      <c r="H152" s="501">
        <v>192</v>
      </c>
    </row>
    <row r="153" spans="1:8" x14ac:dyDescent="0.2">
      <c r="A153" s="495">
        <v>149</v>
      </c>
      <c r="B153" s="496">
        <f t="shared" si="10"/>
        <v>25.59</v>
      </c>
      <c r="C153" s="505">
        <v>74.16</v>
      </c>
      <c r="D153" s="498">
        <v>33300</v>
      </c>
      <c r="E153" s="499">
        <v>18240</v>
      </c>
      <c r="F153" s="498">
        <f t="shared" si="11"/>
        <v>25443</v>
      </c>
      <c r="G153" s="500">
        <f t="shared" si="12"/>
        <v>18567</v>
      </c>
      <c r="H153" s="501">
        <v>192</v>
      </c>
    </row>
    <row r="154" spans="1:8" x14ac:dyDescent="0.2">
      <c r="A154" s="495">
        <v>150</v>
      </c>
      <c r="B154" s="496">
        <f t="shared" si="10"/>
        <v>25.6</v>
      </c>
      <c r="C154" s="505">
        <v>74.16</v>
      </c>
      <c r="D154" s="498">
        <v>33300</v>
      </c>
      <c r="E154" s="499">
        <v>18240</v>
      </c>
      <c r="F154" s="498">
        <f t="shared" si="11"/>
        <v>25435</v>
      </c>
      <c r="G154" s="500">
        <f t="shared" si="12"/>
        <v>18561</v>
      </c>
      <c r="H154" s="501">
        <v>192</v>
      </c>
    </row>
    <row r="155" spans="1:8" x14ac:dyDescent="0.2">
      <c r="A155" s="495">
        <v>151</v>
      </c>
      <c r="B155" s="496">
        <f t="shared" si="10"/>
        <v>25.61</v>
      </c>
      <c r="C155" s="505">
        <v>74.16</v>
      </c>
      <c r="D155" s="498">
        <v>33300</v>
      </c>
      <c r="E155" s="499">
        <v>18240</v>
      </c>
      <c r="F155" s="498">
        <f t="shared" si="11"/>
        <v>25426</v>
      </c>
      <c r="G155" s="500">
        <f t="shared" si="12"/>
        <v>18555</v>
      </c>
      <c r="H155" s="501">
        <v>192</v>
      </c>
    </row>
    <row r="156" spans="1:8" x14ac:dyDescent="0.2">
      <c r="A156" s="495">
        <v>152</v>
      </c>
      <c r="B156" s="496">
        <f t="shared" si="10"/>
        <v>25.62</v>
      </c>
      <c r="C156" s="505">
        <v>74.16</v>
      </c>
      <c r="D156" s="498">
        <v>33300</v>
      </c>
      <c r="E156" s="499">
        <v>18240</v>
      </c>
      <c r="F156" s="498">
        <f t="shared" si="11"/>
        <v>25418</v>
      </c>
      <c r="G156" s="500">
        <f t="shared" si="12"/>
        <v>18549</v>
      </c>
      <c r="H156" s="501">
        <v>192</v>
      </c>
    </row>
    <row r="157" spans="1:8" x14ac:dyDescent="0.2">
      <c r="A157" s="495">
        <v>153</v>
      </c>
      <c r="B157" s="496">
        <f t="shared" si="10"/>
        <v>25.62</v>
      </c>
      <c r="C157" s="505">
        <v>74.16</v>
      </c>
      <c r="D157" s="498">
        <v>33300</v>
      </c>
      <c r="E157" s="499">
        <v>18240</v>
      </c>
      <c r="F157" s="498">
        <f t="shared" si="11"/>
        <v>25418</v>
      </c>
      <c r="G157" s="500">
        <f t="shared" si="12"/>
        <v>18549</v>
      </c>
      <c r="H157" s="501">
        <v>192</v>
      </c>
    </row>
    <row r="158" spans="1:8" x14ac:dyDescent="0.2">
      <c r="A158" s="495">
        <v>154</v>
      </c>
      <c r="B158" s="496">
        <f t="shared" si="10"/>
        <v>25.63</v>
      </c>
      <c r="C158" s="505">
        <v>74.16</v>
      </c>
      <c r="D158" s="498">
        <v>33300</v>
      </c>
      <c r="E158" s="499">
        <v>18240</v>
      </c>
      <c r="F158" s="498">
        <f t="shared" si="11"/>
        <v>25410</v>
      </c>
      <c r="G158" s="500">
        <f t="shared" si="12"/>
        <v>18543</v>
      </c>
      <c r="H158" s="501">
        <v>192</v>
      </c>
    </row>
    <row r="159" spans="1:8" x14ac:dyDescent="0.2">
      <c r="A159" s="495">
        <v>155</v>
      </c>
      <c r="B159" s="496">
        <f t="shared" si="10"/>
        <v>25.64</v>
      </c>
      <c r="C159" s="505">
        <v>74.16</v>
      </c>
      <c r="D159" s="498">
        <v>33300</v>
      </c>
      <c r="E159" s="499">
        <v>18240</v>
      </c>
      <c r="F159" s="498">
        <f t="shared" si="11"/>
        <v>25402</v>
      </c>
      <c r="G159" s="500">
        <f t="shared" si="12"/>
        <v>18536</v>
      </c>
      <c r="H159" s="501">
        <v>192</v>
      </c>
    </row>
    <row r="160" spans="1:8" x14ac:dyDescent="0.2">
      <c r="A160" s="495">
        <v>156</v>
      </c>
      <c r="B160" s="496">
        <f t="shared" si="10"/>
        <v>25.65</v>
      </c>
      <c r="C160" s="505">
        <v>74.16</v>
      </c>
      <c r="D160" s="498">
        <v>33300</v>
      </c>
      <c r="E160" s="499">
        <v>18240</v>
      </c>
      <c r="F160" s="498">
        <f t="shared" si="11"/>
        <v>25393</v>
      </c>
      <c r="G160" s="500">
        <f t="shared" si="12"/>
        <v>18530</v>
      </c>
      <c r="H160" s="501">
        <v>192</v>
      </c>
    </row>
    <row r="161" spans="1:8" x14ac:dyDescent="0.2">
      <c r="A161" s="495">
        <v>157</v>
      </c>
      <c r="B161" s="496">
        <f t="shared" si="10"/>
        <v>25.66</v>
      </c>
      <c r="C161" s="505">
        <v>74.16</v>
      </c>
      <c r="D161" s="498">
        <v>33300</v>
      </c>
      <c r="E161" s="499">
        <v>18240</v>
      </c>
      <c r="F161" s="498">
        <f t="shared" si="11"/>
        <v>25385</v>
      </c>
      <c r="G161" s="500">
        <f t="shared" si="12"/>
        <v>18524</v>
      </c>
      <c r="H161" s="501">
        <v>192</v>
      </c>
    </row>
    <row r="162" spans="1:8" x14ac:dyDescent="0.2">
      <c r="A162" s="495">
        <v>158</v>
      </c>
      <c r="B162" s="496">
        <f t="shared" si="10"/>
        <v>25.66</v>
      </c>
      <c r="C162" s="505">
        <v>74.16</v>
      </c>
      <c r="D162" s="498">
        <v>33300</v>
      </c>
      <c r="E162" s="499">
        <v>18240</v>
      </c>
      <c r="F162" s="498">
        <f t="shared" si="11"/>
        <v>25385</v>
      </c>
      <c r="G162" s="500">
        <f t="shared" si="12"/>
        <v>18524</v>
      </c>
      <c r="H162" s="501">
        <v>192</v>
      </c>
    </row>
    <row r="163" spans="1:8" x14ac:dyDescent="0.2">
      <c r="A163" s="495">
        <v>159</v>
      </c>
      <c r="B163" s="496">
        <f t="shared" si="10"/>
        <v>25.67</v>
      </c>
      <c r="C163" s="505">
        <v>74.16</v>
      </c>
      <c r="D163" s="498">
        <v>33300</v>
      </c>
      <c r="E163" s="499">
        <v>18240</v>
      </c>
      <c r="F163" s="498">
        <f t="shared" si="11"/>
        <v>25377</v>
      </c>
      <c r="G163" s="500">
        <f t="shared" si="12"/>
        <v>18518</v>
      </c>
      <c r="H163" s="501">
        <v>192</v>
      </c>
    </row>
    <row r="164" spans="1:8" x14ac:dyDescent="0.2">
      <c r="A164" s="495">
        <v>160</v>
      </c>
      <c r="B164" s="496">
        <f t="shared" si="10"/>
        <v>25.68</v>
      </c>
      <c r="C164" s="505">
        <v>74.16</v>
      </c>
      <c r="D164" s="498">
        <v>33300</v>
      </c>
      <c r="E164" s="499">
        <v>18240</v>
      </c>
      <c r="F164" s="498">
        <f t="shared" si="11"/>
        <v>25369</v>
      </c>
      <c r="G164" s="500">
        <f t="shared" si="12"/>
        <v>18512</v>
      </c>
      <c r="H164" s="501">
        <v>192</v>
      </c>
    </row>
    <row r="165" spans="1:8" x14ac:dyDescent="0.2">
      <c r="A165" s="495">
        <v>161</v>
      </c>
      <c r="B165" s="496">
        <f t="shared" si="10"/>
        <v>25.69</v>
      </c>
      <c r="C165" s="505">
        <v>74.16</v>
      </c>
      <c r="D165" s="498">
        <v>33300</v>
      </c>
      <c r="E165" s="499">
        <v>18240</v>
      </c>
      <c r="F165" s="498">
        <f t="shared" si="11"/>
        <v>25360</v>
      </c>
      <c r="G165" s="500">
        <f t="shared" si="12"/>
        <v>18506</v>
      </c>
      <c r="H165" s="501">
        <v>192</v>
      </c>
    </row>
    <row r="166" spans="1:8" x14ac:dyDescent="0.2">
      <c r="A166" s="495">
        <v>162</v>
      </c>
      <c r="B166" s="496">
        <f t="shared" si="10"/>
        <v>25.7</v>
      </c>
      <c r="C166" s="505">
        <v>74.16</v>
      </c>
      <c r="D166" s="498">
        <v>33300</v>
      </c>
      <c r="E166" s="499">
        <v>18240</v>
      </c>
      <c r="F166" s="498">
        <f t="shared" si="11"/>
        <v>25352</v>
      </c>
      <c r="G166" s="500">
        <f t="shared" si="12"/>
        <v>18500</v>
      </c>
      <c r="H166" s="501">
        <v>192</v>
      </c>
    </row>
    <row r="167" spans="1:8" x14ac:dyDescent="0.2">
      <c r="A167" s="495">
        <v>163</v>
      </c>
      <c r="B167" s="496">
        <f t="shared" si="10"/>
        <v>25.7</v>
      </c>
      <c r="C167" s="505">
        <v>74.16</v>
      </c>
      <c r="D167" s="498">
        <v>33300</v>
      </c>
      <c r="E167" s="499">
        <v>18240</v>
      </c>
      <c r="F167" s="498">
        <f t="shared" si="11"/>
        <v>25352</v>
      </c>
      <c r="G167" s="500">
        <f t="shared" si="12"/>
        <v>18500</v>
      </c>
      <c r="H167" s="501">
        <v>192</v>
      </c>
    </row>
    <row r="168" spans="1:8" x14ac:dyDescent="0.2">
      <c r="A168" s="495">
        <v>164</v>
      </c>
      <c r="B168" s="496">
        <f t="shared" si="10"/>
        <v>25.71</v>
      </c>
      <c r="C168" s="505">
        <v>74.16</v>
      </c>
      <c r="D168" s="498">
        <v>33300</v>
      </c>
      <c r="E168" s="499">
        <v>18240</v>
      </c>
      <c r="F168" s="498">
        <f t="shared" si="11"/>
        <v>25344</v>
      </c>
      <c r="G168" s="500">
        <f t="shared" si="12"/>
        <v>18494</v>
      </c>
      <c r="H168" s="501">
        <v>192</v>
      </c>
    </row>
    <row r="169" spans="1:8" x14ac:dyDescent="0.2">
      <c r="A169" s="495">
        <v>165</v>
      </c>
      <c r="B169" s="496">
        <f t="shared" si="10"/>
        <v>25.72</v>
      </c>
      <c r="C169" s="505">
        <v>74.16</v>
      </c>
      <c r="D169" s="498">
        <v>33300</v>
      </c>
      <c r="E169" s="499">
        <v>18240</v>
      </c>
      <c r="F169" s="498">
        <f t="shared" si="11"/>
        <v>25336</v>
      </c>
      <c r="G169" s="500">
        <f t="shared" si="12"/>
        <v>18488</v>
      </c>
      <c r="H169" s="501">
        <v>192</v>
      </c>
    </row>
    <row r="170" spans="1:8" x14ac:dyDescent="0.2">
      <c r="A170" s="495">
        <v>166</v>
      </c>
      <c r="B170" s="496">
        <f t="shared" si="10"/>
        <v>25.73</v>
      </c>
      <c r="C170" s="505">
        <v>74.16</v>
      </c>
      <c r="D170" s="498">
        <v>33300</v>
      </c>
      <c r="E170" s="499">
        <v>18240</v>
      </c>
      <c r="F170" s="498">
        <f t="shared" si="11"/>
        <v>25327</v>
      </c>
      <c r="G170" s="500">
        <f t="shared" si="12"/>
        <v>18482</v>
      </c>
      <c r="H170" s="501">
        <v>192</v>
      </c>
    </row>
    <row r="171" spans="1:8" x14ac:dyDescent="0.2">
      <c r="A171" s="495">
        <v>167</v>
      </c>
      <c r="B171" s="496">
        <f t="shared" si="10"/>
        <v>25.74</v>
      </c>
      <c r="C171" s="505">
        <v>74.16</v>
      </c>
      <c r="D171" s="498">
        <v>33300</v>
      </c>
      <c r="E171" s="499">
        <v>18240</v>
      </c>
      <c r="F171" s="498">
        <f t="shared" si="11"/>
        <v>25319</v>
      </c>
      <c r="G171" s="500">
        <f t="shared" si="12"/>
        <v>18476</v>
      </c>
      <c r="H171" s="501">
        <v>192</v>
      </c>
    </row>
    <row r="172" spans="1:8" x14ac:dyDescent="0.2">
      <c r="A172" s="495">
        <v>168</v>
      </c>
      <c r="B172" s="496">
        <f t="shared" si="10"/>
        <v>25.74</v>
      </c>
      <c r="C172" s="505">
        <v>74.16</v>
      </c>
      <c r="D172" s="498">
        <v>33300</v>
      </c>
      <c r="E172" s="499">
        <v>18240</v>
      </c>
      <c r="F172" s="498">
        <f t="shared" si="11"/>
        <v>25319</v>
      </c>
      <c r="G172" s="500">
        <f t="shared" si="12"/>
        <v>18476</v>
      </c>
      <c r="H172" s="501">
        <v>192</v>
      </c>
    </row>
    <row r="173" spans="1:8" x14ac:dyDescent="0.2">
      <c r="A173" s="495">
        <v>169</v>
      </c>
      <c r="B173" s="496">
        <f t="shared" si="10"/>
        <v>25.75</v>
      </c>
      <c r="C173" s="505">
        <v>74.16</v>
      </c>
      <c r="D173" s="498">
        <v>33300</v>
      </c>
      <c r="E173" s="499">
        <v>18240</v>
      </c>
      <c r="F173" s="498">
        <f t="shared" si="11"/>
        <v>25311</v>
      </c>
      <c r="G173" s="500">
        <f t="shared" si="12"/>
        <v>18470</v>
      </c>
      <c r="H173" s="501">
        <v>192</v>
      </c>
    </row>
    <row r="174" spans="1:8" x14ac:dyDescent="0.2">
      <c r="A174" s="495">
        <v>170</v>
      </c>
      <c r="B174" s="496">
        <f t="shared" si="10"/>
        <v>25.76</v>
      </c>
      <c r="C174" s="505">
        <v>74.16</v>
      </c>
      <c r="D174" s="498">
        <v>33300</v>
      </c>
      <c r="E174" s="499">
        <v>18240</v>
      </c>
      <c r="F174" s="498">
        <f t="shared" si="11"/>
        <v>25303</v>
      </c>
      <c r="G174" s="500">
        <f t="shared" si="12"/>
        <v>18464</v>
      </c>
      <c r="H174" s="501">
        <v>192</v>
      </c>
    </row>
    <row r="175" spans="1:8" x14ac:dyDescent="0.2">
      <c r="A175" s="495">
        <v>171</v>
      </c>
      <c r="B175" s="496">
        <f t="shared" si="10"/>
        <v>25.77</v>
      </c>
      <c r="C175" s="505">
        <v>74.16</v>
      </c>
      <c r="D175" s="498">
        <v>33300</v>
      </c>
      <c r="E175" s="499">
        <v>18240</v>
      </c>
      <c r="F175" s="498">
        <f t="shared" si="11"/>
        <v>25295</v>
      </c>
      <c r="G175" s="500">
        <f t="shared" si="12"/>
        <v>18458</v>
      </c>
      <c r="H175" s="501">
        <v>192</v>
      </c>
    </row>
    <row r="176" spans="1:8" x14ac:dyDescent="0.2">
      <c r="A176" s="495">
        <v>172</v>
      </c>
      <c r="B176" s="496">
        <f t="shared" si="10"/>
        <v>25.78</v>
      </c>
      <c r="C176" s="505">
        <v>74.16</v>
      </c>
      <c r="D176" s="498">
        <v>33300</v>
      </c>
      <c r="E176" s="499">
        <v>18240</v>
      </c>
      <c r="F176" s="498">
        <f t="shared" si="11"/>
        <v>25287</v>
      </c>
      <c r="G176" s="500">
        <f t="shared" si="12"/>
        <v>18452</v>
      </c>
      <c r="H176" s="501">
        <v>192</v>
      </c>
    </row>
    <row r="177" spans="1:8" x14ac:dyDescent="0.2">
      <c r="A177" s="495">
        <v>173</v>
      </c>
      <c r="B177" s="496">
        <f t="shared" si="10"/>
        <v>25.78</v>
      </c>
      <c r="C177" s="505">
        <v>74.16</v>
      </c>
      <c r="D177" s="498">
        <v>33300</v>
      </c>
      <c r="E177" s="499">
        <v>18240</v>
      </c>
      <c r="F177" s="498">
        <f t="shared" si="11"/>
        <v>25287</v>
      </c>
      <c r="G177" s="500">
        <f t="shared" si="12"/>
        <v>18452</v>
      </c>
      <c r="H177" s="501">
        <v>192</v>
      </c>
    </row>
    <row r="178" spans="1:8" x14ac:dyDescent="0.2">
      <c r="A178" s="495">
        <v>174</v>
      </c>
      <c r="B178" s="496">
        <f t="shared" si="10"/>
        <v>25.79</v>
      </c>
      <c r="C178" s="505">
        <v>74.16</v>
      </c>
      <c r="D178" s="498">
        <v>33300</v>
      </c>
      <c r="E178" s="499">
        <v>18240</v>
      </c>
      <c r="F178" s="498">
        <f t="shared" si="11"/>
        <v>25278</v>
      </c>
      <c r="G178" s="500">
        <f t="shared" si="12"/>
        <v>18446</v>
      </c>
      <c r="H178" s="501">
        <v>192</v>
      </c>
    </row>
    <row r="179" spans="1:8" x14ac:dyDescent="0.2">
      <c r="A179" s="495">
        <v>175</v>
      </c>
      <c r="B179" s="496">
        <f t="shared" si="10"/>
        <v>25.8</v>
      </c>
      <c r="C179" s="505">
        <v>74.16</v>
      </c>
      <c r="D179" s="498">
        <v>33300</v>
      </c>
      <c r="E179" s="499">
        <v>18240</v>
      </c>
      <c r="F179" s="498">
        <f t="shared" si="11"/>
        <v>25270</v>
      </c>
      <c r="G179" s="500">
        <f t="shared" si="12"/>
        <v>18440</v>
      </c>
      <c r="H179" s="501">
        <v>192</v>
      </c>
    </row>
    <row r="180" spans="1:8" x14ac:dyDescent="0.2">
      <c r="A180" s="495">
        <v>176</v>
      </c>
      <c r="B180" s="496">
        <f t="shared" ref="B180:B187" si="13">ROUND(2*(0.004*A180+12.2),2)</f>
        <v>25.81</v>
      </c>
      <c r="C180" s="505">
        <v>74.16</v>
      </c>
      <c r="D180" s="498">
        <v>33300</v>
      </c>
      <c r="E180" s="499">
        <v>18240</v>
      </c>
      <c r="F180" s="498">
        <f t="shared" si="11"/>
        <v>25262</v>
      </c>
      <c r="G180" s="500">
        <f t="shared" si="12"/>
        <v>18434</v>
      </c>
      <c r="H180" s="501">
        <v>192</v>
      </c>
    </row>
    <row r="181" spans="1:8" x14ac:dyDescent="0.2">
      <c r="A181" s="495">
        <v>177</v>
      </c>
      <c r="B181" s="496">
        <f t="shared" si="13"/>
        <v>25.82</v>
      </c>
      <c r="C181" s="505">
        <v>74.16</v>
      </c>
      <c r="D181" s="498">
        <v>33300</v>
      </c>
      <c r="E181" s="499">
        <v>18240</v>
      </c>
      <c r="F181" s="498">
        <f t="shared" si="11"/>
        <v>25254</v>
      </c>
      <c r="G181" s="500">
        <f t="shared" si="12"/>
        <v>18428</v>
      </c>
      <c r="H181" s="501">
        <v>192</v>
      </c>
    </row>
    <row r="182" spans="1:8" x14ac:dyDescent="0.2">
      <c r="A182" s="495">
        <v>178</v>
      </c>
      <c r="B182" s="496">
        <f t="shared" si="13"/>
        <v>25.82</v>
      </c>
      <c r="C182" s="505">
        <v>74.16</v>
      </c>
      <c r="D182" s="498">
        <v>33300</v>
      </c>
      <c r="E182" s="499">
        <v>18240</v>
      </c>
      <c r="F182" s="498">
        <f t="shared" si="11"/>
        <v>25254</v>
      </c>
      <c r="G182" s="500">
        <f t="shared" si="12"/>
        <v>18428</v>
      </c>
      <c r="H182" s="501">
        <v>192</v>
      </c>
    </row>
    <row r="183" spans="1:8" x14ac:dyDescent="0.2">
      <c r="A183" s="495">
        <v>179</v>
      </c>
      <c r="B183" s="496">
        <f t="shared" si="13"/>
        <v>25.83</v>
      </c>
      <c r="C183" s="505">
        <v>74.16</v>
      </c>
      <c r="D183" s="498">
        <v>33300</v>
      </c>
      <c r="E183" s="499">
        <v>18240</v>
      </c>
      <c r="F183" s="498">
        <f t="shared" si="11"/>
        <v>25246</v>
      </c>
      <c r="G183" s="500">
        <f t="shared" si="12"/>
        <v>18422</v>
      </c>
      <c r="H183" s="501">
        <v>192</v>
      </c>
    </row>
    <row r="184" spans="1:8" x14ac:dyDescent="0.2">
      <c r="A184" s="495">
        <v>180</v>
      </c>
      <c r="B184" s="496">
        <f t="shared" si="13"/>
        <v>25.84</v>
      </c>
      <c r="C184" s="505">
        <v>74.16</v>
      </c>
      <c r="D184" s="498">
        <v>33300</v>
      </c>
      <c r="E184" s="499">
        <v>18240</v>
      </c>
      <c r="F184" s="498">
        <f t="shared" si="11"/>
        <v>25238</v>
      </c>
      <c r="G184" s="500">
        <f t="shared" si="12"/>
        <v>18416</v>
      </c>
      <c r="H184" s="501">
        <v>192</v>
      </c>
    </row>
    <row r="185" spans="1:8" x14ac:dyDescent="0.2">
      <c r="A185" s="495">
        <v>181</v>
      </c>
      <c r="B185" s="496">
        <f t="shared" si="13"/>
        <v>25.85</v>
      </c>
      <c r="C185" s="505">
        <v>74.16</v>
      </c>
      <c r="D185" s="498">
        <v>33300</v>
      </c>
      <c r="E185" s="499">
        <v>18240</v>
      </c>
      <c r="F185" s="498">
        <f t="shared" si="11"/>
        <v>25229</v>
      </c>
      <c r="G185" s="500">
        <f t="shared" si="12"/>
        <v>18410</v>
      </c>
      <c r="H185" s="501">
        <v>192</v>
      </c>
    </row>
    <row r="186" spans="1:8" x14ac:dyDescent="0.2">
      <c r="A186" s="495">
        <v>182</v>
      </c>
      <c r="B186" s="496">
        <f t="shared" si="13"/>
        <v>25.86</v>
      </c>
      <c r="C186" s="505">
        <v>74.16</v>
      </c>
      <c r="D186" s="498">
        <v>33300</v>
      </c>
      <c r="E186" s="499">
        <v>18240</v>
      </c>
      <c r="F186" s="498">
        <f t="shared" si="11"/>
        <v>25221</v>
      </c>
      <c r="G186" s="500">
        <f t="shared" si="12"/>
        <v>18404</v>
      </c>
      <c r="H186" s="501">
        <v>192</v>
      </c>
    </row>
    <row r="187" spans="1:8" ht="13.5" thickBot="1" x14ac:dyDescent="0.25">
      <c r="A187" s="506">
        <v>183</v>
      </c>
      <c r="B187" s="507">
        <f t="shared" si="13"/>
        <v>25.86</v>
      </c>
      <c r="C187" s="508">
        <v>74.16</v>
      </c>
      <c r="D187" s="509">
        <v>33300</v>
      </c>
      <c r="E187" s="510">
        <v>18240</v>
      </c>
      <c r="F187" s="509">
        <f t="shared" si="11"/>
        <v>25221</v>
      </c>
      <c r="G187" s="511">
        <f t="shared" si="12"/>
        <v>18404</v>
      </c>
      <c r="H187" s="512">
        <v>192</v>
      </c>
    </row>
  </sheetData>
  <mergeCells count="2">
    <mergeCell ref="A13:B13"/>
    <mergeCell ref="G14:H14"/>
  </mergeCells>
  <pageMargins left="0.59055118110236227" right="0.39370078740157483" top="0.98425196850393704" bottom="0.98425196850393704" header="0.51181102362204722" footer="0.51181102362204722"/>
  <pageSetup paperSize="9" fitToHeight="14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workbookViewId="0">
      <pane ySplit="15" topLeftCell="A16" activePane="bottomLeft" state="frozenSplit"/>
      <selection activeCell="J36" sqref="J36"/>
      <selection pane="bottomLeft" activeCell="G16" sqref="G16"/>
    </sheetView>
  </sheetViews>
  <sheetFormatPr defaultRowHeight="12.75" x14ac:dyDescent="0.2"/>
  <cols>
    <col min="1" max="1" width="11.6640625" style="521" customWidth="1"/>
    <col min="2" max="2" width="11.1640625" style="521" customWidth="1"/>
    <col min="3" max="3" width="12.6640625" style="521" customWidth="1"/>
    <col min="4" max="4" width="15.6640625" style="521" customWidth="1"/>
    <col min="5" max="5" width="15.83203125" style="521" customWidth="1"/>
    <col min="6" max="7" width="15" style="521" customWidth="1"/>
    <col min="8" max="8" width="12.5" style="521" customWidth="1"/>
    <col min="9" max="9" width="18.83203125" style="521" customWidth="1"/>
    <col min="10" max="16384" width="9.33203125" style="521"/>
  </cols>
  <sheetData>
    <row r="1" spans="1:9" x14ac:dyDescent="0.2">
      <c r="H1" s="521" t="s">
        <v>648</v>
      </c>
    </row>
    <row r="2" spans="1:9" ht="4.5" customHeight="1" x14ac:dyDescent="0.2"/>
    <row r="3" spans="1:9" ht="20.25" x14ac:dyDescent="0.3">
      <c r="A3" s="522" t="s">
        <v>642</v>
      </c>
      <c r="C3" s="523"/>
      <c r="D3" s="523"/>
      <c r="E3" s="523"/>
      <c r="F3" s="524"/>
      <c r="G3" s="524"/>
      <c r="H3" s="525"/>
      <c r="I3" s="525"/>
    </row>
    <row r="4" spans="1:9" ht="15" x14ac:dyDescent="0.25">
      <c r="A4" s="526" t="s">
        <v>649</v>
      </c>
      <c r="B4" s="527"/>
      <c r="C4" s="527"/>
      <c r="D4" s="527"/>
      <c r="E4" s="527"/>
      <c r="F4" s="527"/>
      <c r="G4" s="527"/>
      <c r="I4" s="525"/>
    </row>
    <row r="5" spans="1:9" ht="5.25" customHeight="1" x14ac:dyDescent="0.25">
      <c r="A5" s="526"/>
      <c r="B5" s="527"/>
      <c r="C5" s="527"/>
      <c r="D5" s="527"/>
      <c r="E5" s="527"/>
      <c r="F5" s="527"/>
      <c r="G5" s="527"/>
      <c r="I5" s="525"/>
    </row>
    <row r="6" spans="1:9" ht="15.75" x14ac:dyDescent="0.25">
      <c r="A6" s="528"/>
      <c r="B6" s="529"/>
      <c r="C6" s="530" t="s">
        <v>10</v>
      </c>
      <c r="E6" s="531" t="s">
        <v>11</v>
      </c>
      <c r="I6" s="525"/>
    </row>
    <row r="7" spans="1:9" ht="15.75" x14ac:dyDescent="0.25">
      <c r="A7" s="532" t="s">
        <v>650</v>
      </c>
      <c r="B7" s="529"/>
      <c r="C7" s="533">
        <v>7.04</v>
      </c>
      <c r="D7" s="534"/>
      <c r="E7" s="533">
        <v>21.56</v>
      </c>
      <c r="I7" s="525"/>
    </row>
    <row r="8" spans="1:9" ht="15.75" x14ac:dyDescent="0.25">
      <c r="A8" s="532" t="s">
        <v>651</v>
      </c>
      <c r="B8" s="529"/>
      <c r="C8" s="533" t="s">
        <v>70</v>
      </c>
      <c r="D8" s="534"/>
      <c r="E8" s="535" t="s">
        <v>652</v>
      </c>
      <c r="I8" s="525"/>
    </row>
    <row r="9" spans="1:9" ht="15.75" x14ac:dyDescent="0.25">
      <c r="A9" s="532" t="s">
        <v>653</v>
      </c>
      <c r="B9" s="529"/>
      <c r="C9" s="533" t="s">
        <v>74</v>
      </c>
      <c r="D9" s="534"/>
      <c r="E9" s="535" t="s">
        <v>652</v>
      </c>
      <c r="I9" s="525"/>
    </row>
    <row r="10" spans="1:9" ht="15.75" x14ac:dyDescent="0.25">
      <c r="A10" s="532" t="s">
        <v>654</v>
      </c>
      <c r="B10" s="529"/>
      <c r="C10" s="533" t="s">
        <v>77</v>
      </c>
      <c r="D10" s="534"/>
      <c r="E10" s="535" t="s">
        <v>652</v>
      </c>
      <c r="I10" s="525"/>
    </row>
    <row r="11" spans="1:9" ht="15.75" x14ac:dyDescent="0.25">
      <c r="A11" s="532" t="s">
        <v>655</v>
      </c>
      <c r="B11" s="529"/>
      <c r="C11" s="533" t="s">
        <v>79</v>
      </c>
      <c r="D11" s="534"/>
      <c r="E11" s="535" t="s">
        <v>652</v>
      </c>
      <c r="I11" s="525"/>
    </row>
    <row r="12" spans="1:9" ht="15.75" x14ac:dyDescent="0.25">
      <c r="A12" s="532" t="s">
        <v>656</v>
      </c>
      <c r="B12" s="529"/>
      <c r="C12" s="533" t="s">
        <v>79</v>
      </c>
      <c r="D12" s="534"/>
      <c r="E12" s="533">
        <v>48.2</v>
      </c>
      <c r="I12" s="525"/>
    </row>
    <row r="13" spans="1:9" ht="6" customHeight="1" thickBot="1" x14ac:dyDescent="0.25">
      <c r="A13" s="686"/>
      <c r="B13" s="686"/>
      <c r="C13" s="536"/>
      <c r="D13" s="537"/>
      <c r="E13" s="538"/>
      <c r="F13" s="538"/>
      <c r="G13" s="538"/>
      <c r="I13" s="525"/>
    </row>
    <row r="14" spans="1:9" ht="15.75" x14ac:dyDescent="0.2">
      <c r="A14" s="539"/>
      <c r="B14" s="540" t="s">
        <v>2</v>
      </c>
      <c r="C14" s="541"/>
      <c r="D14" s="540" t="s">
        <v>3</v>
      </c>
      <c r="E14" s="541"/>
      <c r="F14" s="542" t="s">
        <v>4</v>
      </c>
      <c r="G14" s="687" t="s">
        <v>5</v>
      </c>
      <c r="H14" s="688"/>
    </row>
    <row r="15" spans="1:9" ht="45.75" thickBot="1" x14ac:dyDescent="0.25">
      <c r="A15" s="543" t="s">
        <v>639</v>
      </c>
      <c r="B15" s="544" t="s">
        <v>10</v>
      </c>
      <c r="C15" s="545" t="s">
        <v>11</v>
      </c>
      <c r="D15" s="546" t="s">
        <v>12</v>
      </c>
      <c r="E15" s="547" t="s">
        <v>640</v>
      </c>
      <c r="F15" s="546" t="s">
        <v>4</v>
      </c>
      <c r="G15" s="548" t="s">
        <v>15</v>
      </c>
      <c r="H15" s="547" t="s">
        <v>16</v>
      </c>
    </row>
    <row r="16" spans="1:9" x14ac:dyDescent="0.2">
      <c r="A16" s="549" t="s">
        <v>657</v>
      </c>
      <c r="B16" s="550">
        <v>7.04</v>
      </c>
      <c r="C16" s="551">
        <v>21.56</v>
      </c>
      <c r="D16" s="552">
        <v>38100</v>
      </c>
      <c r="E16" s="554">
        <v>19200</v>
      </c>
      <c r="F16" s="552">
        <f>ROUND(12*1.36*(1/B16*D16+1/C16*E16)+H16,0)</f>
        <v>104160</v>
      </c>
      <c r="G16" s="553">
        <f t="shared" ref="G16:G79" si="0">ROUND(12*(1/B16*D16+1/C16*E16),0)</f>
        <v>75630</v>
      </c>
      <c r="H16" s="554">
        <v>1304</v>
      </c>
    </row>
    <row r="17" spans="1:8" x14ac:dyDescent="0.2">
      <c r="A17" s="555">
        <v>10</v>
      </c>
      <c r="B17" s="556">
        <f>ROUND(4.7*LN(A17)-3.78,2)</f>
        <v>7.04</v>
      </c>
      <c r="C17" s="557">
        <f t="shared" ref="C17:C80" si="1">ROUND((-0.00285*POWER(A17,2)+0.62285*A17+17.497)*0.94,2)</f>
        <v>22.03</v>
      </c>
      <c r="D17" s="558">
        <v>38100</v>
      </c>
      <c r="E17" s="559">
        <v>19200</v>
      </c>
      <c r="F17" s="558">
        <f t="shared" ref="F17:F80" si="2">ROUND(12*1.36*(1/B17*D17+1/C17*E17)+H17,0)</f>
        <v>103850</v>
      </c>
      <c r="G17" s="560">
        <f t="shared" si="0"/>
        <v>75402</v>
      </c>
      <c r="H17" s="559">
        <v>1304</v>
      </c>
    </row>
    <row r="18" spans="1:8" x14ac:dyDescent="0.2">
      <c r="A18" s="555">
        <v>11</v>
      </c>
      <c r="B18" s="556">
        <f t="shared" ref="B18:B22" si="3">ROUND(4.7*LN(A18)-3.78,2)</f>
        <v>7.49</v>
      </c>
      <c r="C18" s="557">
        <f t="shared" si="1"/>
        <v>22.56</v>
      </c>
      <c r="D18" s="558">
        <v>38100</v>
      </c>
      <c r="E18" s="559">
        <v>19200</v>
      </c>
      <c r="F18" s="558">
        <f t="shared" si="2"/>
        <v>98210</v>
      </c>
      <c r="G18" s="560">
        <f t="shared" si="0"/>
        <v>71254</v>
      </c>
      <c r="H18" s="559">
        <v>1304</v>
      </c>
    </row>
    <row r="19" spans="1:8" x14ac:dyDescent="0.2">
      <c r="A19" s="555">
        <v>12</v>
      </c>
      <c r="B19" s="556">
        <f t="shared" si="3"/>
        <v>7.9</v>
      </c>
      <c r="C19" s="557">
        <f t="shared" si="1"/>
        <v>23.09</v>
      </c>
      <c r="D19" s="558">
        <v>38100</v>
      </c>
      <c r="E19" s="559">
        <v>19200</v>
      </c>
      <c r="F19" s="558">
        <f t="shared" si="2"/>
        <v>93582</v>
      </c>
      <c r="G19" s="560">
        <f t="shared" si="0"/>
        <v>67852</v>
      </c>
      <c r="H19" s="559">
        <v>1304</v>
      </c>
    </row>
    <row r="20" spans="1:8" x14ac:dyDescent="0.2">
      <c r="A20" s="561">
        <v>13</v>
      </c>
      <c r="B20" s="556">
        <f t="shared" si="3"/>
        <v>8.2799999999999994</v>
      </c>
      <c r="C20" s="557">
        <f t="shared" si="1"/>
        <v>23.61</v>
      </c>
      <c r="D20" s="558">
        <v>38100</v>
      </c>
      <c r="E20" s="559">
        <v>19200</v>
      </c>
      <c r="F20" s="558">
        <f t="shared" si="2"/>
        <v>89671</v>
      </c>
      <c r="G20" s="560">
        <f t="shared" si="0"/>
        <v>64976</v>
      </c>
      <c r="H20" s="559">
        <v>1304</v>
      </c>
    </row>
    <row r="21" spans="1:8" x14ac:dyDescent="0.2">
      <c r="A21" s="561">
        <v>14</v>
      </c>
      <c r="B21" s="556">
        <f t="shared" si="3"/>
        <v>8.6199999999999992</v>
      </c>
      <c r="C21" s="557">
        <f t="shared" si="1"/>
        <v>24.12</v>
      </c>
      <c r="D21" s="558">
        <v>38100</v>
      </c>
      <c r="E21" s="559">
        <v>19200</v>
      </c>
      <c r="F21" s="558">
        <f t="shared" si="2"/>
        <v>86429</v>
      </c>
      <c r="G21" s="560">
        <f t="shared" si="0"/>
        <v>62592</v>
      </c>
      <c r="H21" s="559">
        <v>1304</v>
      </c>
    </row>
    <row r="22" spans="1:8" x14ac:dyDescent="0.2">
      <c r="A22" s="561">
        <v>15</v>
      </c>
      <c r="B22" s="556">
        <f t="shared" si="3"/>
        <v>8.9499999999999993</v>
      </c>
      <c r="C22" s="557">
        <f t="shared" si="1"/>
        <v>24.63</v>
      </c>
      <c r="D22" s="558">
        <v>38100</v>
      </c>
      <c r="E22" s="559">
        <v>19200</v>
      </c>
      <c r="F22" s="558">
        <f t="shared" si="2"/>
        <v>83500</v>
      </c>
      <c r="G22" s="560">
        <f t="shared" si="0"/>
        <v>60438</v>
      </c>
      <c r="H22" s="559">
        <v>1304</v>
      </c>
    </row>
    <row r="23" spans="1:8" x14ac:dyDescent="0.2">
      <c r="A23" s="561">
        <v>16</v>
      </c>
      <c r="B23" s="556">
        <f>ROUND(3.91*LN(A23*0.51)+1.06,2)</f>
        <v>9.27</v>
      </c>
      <c r="C23" s="557">
        <f t="shared" si="1"/>
        <v>25.13</v>
      </c>
      <c r="D23" s="558">
        <v>38100</v>
      </c>
      <c r="E23" s="559">
        <v>19200</v>
      </c>
      <c r="F23" s="558">
        <f t="shared" si="2"/>
        <v>80849</v>
      </c>
      <c r="G23" s="560">
        <f t="shared" si="0"/>
        <v>58489</v>
      </c>
      <c r="H23" s="559">
        <v>1304</v>
      </c>
    </row>
    <row r="24" spans="1:8" x14ac:dyDescent="0.2">
      <c r="A24" s="561">
        <v>17</v>
      </c>
      <c r="B24" s="556">
        <f t="shared" ref="B24:B28" si="4">ROUND(3.91*LN(A24*0.51)+1.06,2)</f>
        <v>9.51</v>
      </c>
      <c r="C24" s="557">
        <f t="shared" si="1"/>
        <v>25.63</v>
      </c>
      <c r="D24" s="558">
        <v>38100</v>
      </c>
      <c r="E24" s="559">
        <v>19200</v>
      </c>
      <c r="F24" s="558">
        <f t="shared" si="2"/>
        <v>78913</v>
      </c>
      <c r="G24" s="560">
        <f t="shared" si="0"/>
        <v>57065</v>
      </c>
      <c r="H24" s="559">
        <v>1304</v>
      </c>
    </row>
    <row r="25" spans="1:8" x14ac:dyDescent="0.2">
      <c r="A25" s="561">
        <v>18</v>
      </c>
      <c r="B25" s="556">
        <f t="shared" si="4"/>
        <v>9.73</v>
      </c>
      <c r="C25" s="557">
        <f t="shared" si="1"/>
        <v>26.12</v>
      </c>
      <c r="D25" s="558">
        <v>38100</v>
      </c>
      <c r="E25" s="559">
        <v>19200</v>
      </c>
      <c r="F25" s="558">
        <f t="shared" si="2"/>
        <v>77205</v>
      </c>
      <c r="G25" s="560">
        <f t="shared" si="0"/>
        <v>55810</v>
      </c>
      <c r="H25" s="559">
        <v>1304</v>
      </c>
    </row>
    <row r="26" spans="1:8" x14ac:dyDescent="0.2">
      <c r="A26" s="561">
        <v>19</v>
      </c>
      <c r="B26" s="556">
        <f t="shared" si="4"/>
        <v>9.94</v>
      </c>
      <c r="C26" s="557">
        <f t="shared" si="1"/>
        <v>26.6</v>
      </c>
      <c r="D26" s="558">
        <v>38100</v>
      </c>
      <c r="E26" s="559">
        <v>19200</v>
      </c>
      <c r="F26" s="558">
        <f t="shared" si="2"/>
        <v>75638</v>
      </c>
      <c r="G26" s="560">
        <f t="shared" si="0"/>
        <v>54658</v>
      </c>
      <c r="H26" s="559">
        <v>1304</v>
      </c>
    </row>
    <row r="27" spans="1:8" x14ac:dyDescent="0.2">
      <c r="A27" s="561">
        <v>20</v>
      </c>
      <c r="B27" s="556">
        <f t="shared" si="4"/>
        <v>10.14</v>
      </c>
      <c r="C27" s="557">
        <f t="shared" si="1"/>
        <v>27.09</v>
      </c>
      <c r="D27" s="558">
        <v>38100</v>
      </c>
      <c r="E27" s="559">
        <v>19200</v>
      </c>
      <c r="F27" s="558">
        <f t="shared" si="2"/>
        <v>74191</v>
      </c>
      <c r="G27" s="560">
        <f t="shared" si="0"/>
        <v>53594</v>
      </c>
      <c r="H27" s="559">
        <v>1304</v>
      </c>
    </row>
    <row r="28" spans="1:8" x14ac:dyDescent="0.2">
      <c r="A28" s="561">
        <v>21</v>
      </c>
      <c r="B28" s="556">
        <f t="shared" si="4"/>
        <v>10.33</v>
      </c>
      <c r="C28" s="557">
        <f t="shared" si="1"/>
        <v>27.56</v>
      </c>
      <c r="D28" s="558">
        <v>38100</v>
      </c>
      <c r="E28" s="559">
        <v>19200</v>
      </c>
      <c r="F28" s="558">
        <f t="shared" si="2"/>
        <v>72866</v>
      </c>
      <c r="G28" s="560">
        <f t="shared" si="0"/>
        <v>52619</v>
      </c>
      <c r="H28" s="559">
        <v>1304</v>
      </c>
    </row>
    <row r="29" spans="1:8" x14ac:dyDescent="0.2">
      <c r="A29" s="561">
        <v>22</v>
      </c>
      <c r="B29" s="556">
        <f>ROUND(2.98*LN(A29*0.86)+1.6,2)</f>
        <v>10.36</v>
      </c>
      <c r="C29" s="557">
        <f t="shared" si="1"/>
        <v>28.03</v>
      </c>
      <c r="D29" s="558">
        <v>38100</v>
      </c>
      <c r="E29" s="559">
        <v>19200</v>
      </c>
      <c r="F29" s="558">
        <f t="shared" si="2"/>
        <v>72501</v>
      </c>
      <c r="G29" s="560">
        <f t="shared" si="0"/>
        <v>52351</v>
      </c>
      <c r="H29" s="559">
        <v>1304</v>
      </c>
    </row>
    <row r="30" spans="1:8" x14ac:dyDescent="0.2">
      <c r="A30" s="561">
        <v>23</v>
      </c>
      <c r="B30" s="556">
        <f t="shared" ref="B30:B67" si="5">ROUND(2.98*LN(A30*0.86)+1.6,2)</f>
        <v>10.49</v>
      </c>
      <c r="C30" s="557">
        <f t="shared" si="1"/>
        <v>28.5</v>
      </c>
      <c r="D30" s="558">
        <v>38100</v>
      </c>
      <c r="E30" s="559">
        <v>19200</v>
      </c>
      <c r="F30" s="558">
        <f t="shared" si="2"/>
        <v>71573</v>
      </c>
      <c r="G30" s="560">
        <f t="shared" si="0"/>
        <v>51669</v>
      </c>
      <c r="H30" s="559">
        <v>1304</v>
      </c>
    </row>
    <row r="31" spans="1:8" x14ac:dyDescent="0.2">
      <c r="A31" s="561">
        <v>24</v>
      </c>
      <c r="B31" s="556">
        <f t="shared" si="5"/>
        <v>10.62</v>
      </c>
      <c r="C31" s="557">
        <f t="shared" si="1"/>
        <v>28.96</v>
      </c>
      <c r="D31" s="558">
        <v>38100</v>
      </c>
      <c r="E31" s="559">
        <v>19200</v>
      </c>
      <c r="F31" s="558">
        <f t="shared" si="2"/>
        <v>70673</v>
      </c>
      <c r="G31" s="560">
        <f t="shared" si="0"/>
        <v>51007</v>
      </c>
      <c r="H31" s="559">
        <v>1304</v>
      </c>
    </row>
    <row r="32" spans="1:8" x14ac:dyDescent="0.2">
      <c r="A32" s="561">
        <v>25</v>
      </c>
      <c r="B32" s="556">
        <f t="shared" si="5"/>
        <v>10.74</v>
      </c>
      <c r="C32" s="557">
        <f t="shared" si="1"/>
        <v>29.41</v>
      </c>
      <c r="D32" s="558">
        <v>38100</v>
      </c>
      <c r="E32" s="559">
        <v>19200</v>
      </c>
      <c r="F32" s="558">
        <f t="shared" si="2"/>
        <v>69853</v>
      </c>
      <c r="G32" s="560">
        <f t="shared" si="0"/>
        <v>50404</v>
      </c>
      <c r="H32" s="559">
        <v>1304</v>
      </c>
    </row>
    <row r="33" spans="1:8" x14ac:dyDescent="0.2">
      <c r="A33" s="561">
        <v>26</v>
      </c>
      <c r="B33" s="556">
        <f t="shared" si="5"/>
        <v>10.86</v>
      </c>
      <c r="C33" s="557">
        <f t="shared" si="1"/>
        <v>29.86</v>
      </c>
      <c r="D33" s="558">
        <v>38100</v>
      </c>
      <c r="E33" s="559">
        <v>19200</v>
      </c>
      <c r="F33" s="558">
        <f t="shared" si="2"/>
        <v>69053</v>
      </c>
      <c r="G33" s="560">
        <f t="shared" si="0"/>
        <v>49815</v>
      </c>
      <c r="H33" s="559">
        <v>1304</v>
      </c>
    </row>
    <row r="34" spans="1:8" x14ac:dyDescent="0.2">
      <c r="A34" s="561">
        <v>27</v>
      </c>
      <c r="B34" s="556">
        <f t="shared" si="5"/>
        <v>10.97</v>
      </c>
      <c r="C34" s="557">
        <f t="shared" si="1"/>
        <v>30.3</v>
      </c>
      <c r="D34" s="558">
        <v>38100</v>
      </c>
      <c r="E34" s="559">
        <v>19200</v>
      </c>
      <c r="F34" s="558">
        <f t="shared" si="2"/>
        <v>68327</v>
      </c>
      <c r="G34" s="560">
        <f t="shared" si="0"/>
        <v>49281</v>
      </c>
      <c r="H34" s="559">
        <v>1304</v>
      </c>
    </row>
    <row r="35" spans="1:8" x14ac:dyDescent="0.2">
      <c r="A35" s="561">
        <v>28</v>
      </c>
      <c r="B35" s="556">
        <f t="shared" si="5"/>
        <v>11.08</v>
      </c>
      <c r="C35" s="557">
        <f t="shared" si="1"/>
        <v>30.74</v>
      </c>
      <c r="D35" s="558">
        <v>38100</v>
      </c>
      <c r="E35" s="559">
        <v>19200</v>
      </c>
      <c r="F35" s="558">
        <f t="shared" si="2"/>
        <v>67616</v>
      </c>
      <c r="G35" s="560">
        <f t="shared" si="0"/>
        <v>48759</v>
      </c>
      <c r="H35" s="559">
        <v>1304</v>
      </c>
    </row>
    <row r="36" spans="1:8" x14ac:dyDescent="0.2">
      <c r="A36" s="561">
        <v>29</v>
      </c>
      <c r="B36" s="556">
        <f t="shared" si="5"/>
        <v>11.19</v>
      </c>
      <c r="C36" s="557">
        <f t="shared" si="1"/>
        <v>31.17</v>
      </c>
      <c r="D36" s="558">
        <v>38100</v>
      </c>
      <c r="E36" s="559">
        <v>19200</v>
      </c>
      <c r="F36" s="558">
        <f t="shared" si="2"/>
        <v>66923</v>
      </c>
      <c r="G36" s="560">
        <f t="shared" si="0"/>
        <v>48250</v>
      </c>
      <c r="H36" s="559">
        <v>1304</v>
      </c>
    </row>
    <row r="37" spans="1:8" x14ac:dyDescent="0.2">
      <c r="A37" s="561">
        <v>30</v>
      </c>
      <c r="B37" s="556">
        <f t="shared" si="5"/>
        <v>11.29</v>
      </c>
      <c r="C37" s="557">
        <f t="shared" si="1"/>
        <v>31.6</v>
      </c>
      <c r="D37" s="558">
        <v>38100</v>
      </c>
      <c r="E37" s="559">
        <v>19200</v>
      </c>
      <c r="F37" s="558">
        <f t="shared" si="2"/>
        <v>66295</v>
      </c>
      <c r="G37" s="560">
        <f t="shared" si="0"/>
        <v>47787</v>
      </c>
      <c r="H37" s="559">
        <v>1304</v>
      </c>
    </row>
    <row r="38" spans="1:8" x14ac:dyDescent="0.2">
      <c r="A38" s="561">
        <v>31</v>
      </c>
      <c r="B38" s="556">
        <f t="shared" si="5"/>
        <v>11.38</v>
      </c>
      <c r="C38" s="557">
        <f t="shared" si="1"/>
        <v>32.020000000000003</v>
      </c>
      <c r="D38" s="558">
        <v>38100</v>
      </c>
      <c r="E38" s="559">
        <v>19200</v>
      </c>
      <c r="F38" s="558">
        <f t="shared" si="2"/>
        <v>65729</v>
      </c>
      <c r="G38" s="560">
        <f t="shared" si="0"/>
        <v>47371</v>
      </c>
      <c r="H38" s="559">
        <v>1304</v>
      </c>
    </row>
    <row r="39" spans="1:8" x14ac:dyDescent="0.2">
      <c r="A39" s="561">
        <v>32</v>
      </c>
      <c r="B39" s="556">
        <f t="shared" si="5"/>
        <v>11.48</v>
      </c>
      <c r="C39" s="557">
        <f t="shared" si="1"/>
        <v>32.44</v>
      </c>
      <c r="D39" s="558">
        <v>38100</v>
      </c>
      <c r="E39" s="559">
        <v>19200</v>
      </c>
      <c r="F39" s="558">
        <f t="shared" si="2"/>
        <v>65126</v>
      </c>
      <c r="G39" s="560">
        <f t="shared" si="0"/>
        <v>46928</v>
      </c>
      <c r="H39" s="559">
        <v>1304</v>
      </c>
    </row>
    <row r="40" spans="1:8" x14ac:dyDescent="0.2">
      <c r="A40" s="561">
        <v>33</v>
      </c>
      <c r="B40" s="556">
        <f t="shared" si="5"/>
        <v>11.57</v>
      </c>
      <c r="C40" s="557">
        <f t="shared" si="1"/>
        <v>32.85</v>
      </c>
      <c r="D40" s="558">
        <v>38100</v>
      </c>
      <c r="E40" s="559">
        <v>19200</v>
      </c>
      <c r="F40" s="558">
        <f t="shared" si="2"/>
        <v>64584</v>
      </c>
      <c r="G40" s="560">
        <f t="shared" si="0"/>
        <v>46530</v>
      </c>
      <c r="H40" s="559">
        <v>1304</v>
      </c>
    </row>
    <row r="41" spans="1:8" x14ac:dyDescent="0.2">
      <c r="A41" s="561">
        <v>34</v>
      </c>
      <c r="B41" s="556">
        <f t="shared" si="5"/>
        <v>11.66</v>
      </c>
      <c r="C41" s="557">
        <f t="shared" si="1"/>
        <v>33.26</v>
      </c>
      <c r="D41" s="558">
        <v>38100</v>
      </c>
      <c r="E41" s="559">
        <v>19200</v>
      </c>
      <c r="F41" s="558">
        <f t="shared" si="2"/>
        <v>64052</v>
      </c>
      <c r="G41" s="560">
        <f t="shared" si="0"/>
        <v>46138</v>
      </c>
      <c r="H41" s="559">
        <v>1304</v>
      </c>
    </row>
    <row r="42" spans="1:8" x14ac:dyDescent="0.2">
      <c r="A42" s="561">
        <v>35</v>
      </c>
      <c r="B42" s="556">
        <f t="shared" si="5"/>
        <v>11.75</v>
      </c>
      <c r="C42" s="557">
        <f t="shared" si="1"/>
        <v>33.659999999999997</v>
      </c>
      <c r="D42" s="558">
        <v>38100</v>
      </c>
      <c r="E42" s="559">
        <v>19200</v>
      </c>
      <c r="F42" s="558">
        <f t="shared" si="2"/>
        <v>63532</v>
      </c>
      <c r="G42" s="560">
        <f t="shared" si="0"/>
        <v>45756</v>
      </c>
      <c r="H42" s="559">
        <v>1304</v>
      </c>
    </row>
    <row r="43" spans="1:8" x14ac:dyDescent="0.2">
      <c r="A43" s="561">
        <v>36</v>
      </c>
      <c r="B43" s="556">
        <f t="shared" si="5"/>
        <v>11.83</v>
      </c>
      <c r="C43" s="557">
        <f t="shared" si="1"/>
        <v>34.049999999999997</v>
      </c>
      <c r="D43" s="558">
        <v>38100</v>
      </c>
      <c r="E43" s="559">
        <v>19200</v>
      </c>
      <c r="F43" s="558">
        <f t="shared" si="2"/>
        <v>63067</v>
      </c>
      <c r="G43" s="560">
        <f t="shared" si="0"/>
        <v>45414</v>
      </c>
      <c r="H43" s="559">
        <v>1304</v>
      </c>
    </row>
    <row r="44" spans="1:8" x14ac:dyDescent="0.2">
      <c r="A44" s="561">
        <v>37</v>
      </c>
      <c r="B44" s="556">
        <f t="shared" si="5"/>
        <v>11.91</v>
      </c>
      <c r="C44" s="557">
        <f t="shared" si="1"/>
        <v>34.44</v>
      </c>
      <c r="D44" s="558">
        <v>38100</v>
      </c>
      <c r="E44" s="559">
        <v>19200</v>
      </c>
      <c r="F44" s="558">
        <f t="shared" si="2"/>
        <v>62610</v>
      </c>
      <c r="G44" s="560">
        <f t="shared" si="0"/>
        <v>45078</v>
      </c>
      <c r="H44" s="559">
        <v>1304</v>
      </c>
    </row>
    <row r="45" spans="1:8" x14ac:dyDescent="0.2">
      <c r="A45" s="561">
        <v>38</v>
      </c>
      <c r="B45" s="556">
        <f t="shared" si="5"/>
        <v>11.99</v>
      </c>
      <c r="C45" s="557">
        <f t="shared" si="1"/>
        <v>34.83</v>
      </c>
      <c r="D45" s="558">
        <v>38100</v>
      </c>
      <c r="E45" s="559">
        <v>19200</v>
      </c>
      <c r="F45" s="558">
        <f t="shared" si="2"/>
        <v>62160</v>
      </c>
      <c r="G45" s="560">
        <f t="shared" si="0"/>
        <v>44747</v>
      </c>
      <c r="H45" s="559">
        <v>1304</v>
      </c>
    </row>
    <row r="46" spans="1:8" x14ac:dyDescent="0.2">
      <c r="A46" s="561">
        <v>39</v>
      </c>
      <c r="B46" s="556">
        <f t="shared" si="5"/>
        <v>12.07</v>
      </c>
      <c r="C46" s="557">
        <f t="shared" si="1"/>
        <v>35.21</v>
      </c>
      <c r="D46" s="558">
        <v>38100</v>
      </c>
      <c r="E46" s="559">
        <v>19200</v>
      </c>
      <c r="F46" s="558">
        <f t="shared" si="2"/>
        <v>61719</v>
      </c>
      <c r="G46" s="560">
        <f t="shared" si="0"/>
        <v>44423</v>
      </c>
      <c r="H46" s="559">
        <v>1304</v>
      </c>
    </row>
    <row r="47" spans="1:8" x14ac:dyDescent="0.2">
      <c r="A47" s="561">
        <v>40</v>
      </c>
      <c r="B47" s="556">
        <f t="shared" si="5"/>
        <v>12.14</v>
      </c>
      <c r="C47" s="557">
        <f t="shared" si="1"/>
        <v>35.58</v>
      </c>
      <c r="D47" s="558">
        <v>38100</v>
      </c>
      <c r="E47" s="559">
        <v>19200</v>
      </c>
      <c r="F47" s="558">
        <f t="shared" si="2"/>
        <v>61329</v>
      </c>
      <c r="G47" s="560">
        <f t="shared" si="0"/>
        <v>44136</v>
      </c>
      <c r="H47" s="559">
        <v>1304</v>
      </c>
    </row>
    <row r="48" spans="1:8" x14ac:dyDescent="0.2">
      <c r="A48" s="561">
        <v>41</v>
      </c>
      <c r="B48" s="556">
        <f t="shared" si="5"/>
        <v>12.22</v>
      </c>
      <c r="C48" s="557">
        <f t="shared" si="1"/>
        <v>35.950000000000003</v>
      </c>
      <c r="D48" s="558">
        <v>38100</v>
      </c>
      <c r="E48" s="559">
        <v>19200</v>
      </c>
      <c r="F48" s="558">
        <f t="shared" si="2"/>
        <v>60903</v>
      </c>
      <c r="G48" s="560">
        <f t="shared" si="0"/>
        <v>43823</v>
      </c>
      <c r="H48" s="559">
        <v>1304</v>
      </c>
    </row>
    <row r="49" spans="1:8" x14ac:dyDescent="0.2">
      <c r="A49" s="561">
        <v>42</v>
      </c>
      <c r="B49" s="556">
        <f t="shared" si="5"/>
        <v>12.29</v>
      </c>
      <c r="C49" s="557">
        <f t="shared" si="1"/>
        <v>36.31</v>
      </c>
      <c r="D49" s="558">
        <v>38100</v>
      </c>
      <c r="E49" s="559">
        <v>19200</v>
      </c>
      <c r="F49" s="558">
        <f t="shared" si="2"/>
        <v>60527</v>
      </c>
      <c r="G49" s="560">
        <f t="shared" si="0"/>
        <v>43546</v>
      </c>
      <c r="H49" s="559">
        <v>1304</v>
      </c>
    </row>
    <row r="50" spans="1:8" x14ac:dyDescent="0.2">
      <c r="A50" s="561">
        <v>43</v>
      </c>
      <c r="B50" s="556">
        <f t="shared" si="5"/>
        <v>12.36</v>
      </c>
      <c r="C50" s="557">
        <f t="shared" si="1"/>
        <v>36.67</v>
      </c>
      <c r="D50" s="558">
        <v>38100</v>
      </c>
      <c r="E50" s="559">
        <v>19200</v>
      </c>
      <c r="F50" s="558">
        <f t="shared" si="2"/>
        <v>60156</v>
      </c>
      <c r="G50" s="560">
        <f t="shared" si="0"/>
        <v>43273</v>
      </c>
      <c r="H50" s="559">
        <v>1304</v>
      </c>
    </row>
    <row r="51" spans="1:8" x14ac:dyDescent="0.2">
      <c r="A51" s="561">
        <v>44</v>
      </c>
      <c r="B51" s="556">
        <f t="shared" si="5"/>
        <v>12.43</v>
      </c>
      <c r="C51" s="557">
        <f t="shared" si="1"/>
        <v>37.020000000000003</v>
      </c>
      <c r="D51" s="558">
        <v>38100</v>
      </c>
      <c r="E51" s="559">
        <v>19200</v>
      </c>
      <c r="F51" s="558">
        <f t="shared" si="2"/>
        <v>59792</v>
      </c>
      <c r="G51" s="560">
        <f t="shared" si="0"/>
        <v>43006</v>
      </c>
      <c r="H51" s="559">
        <v>1304</v>
      </c>
    </row>
    <row r="52" spans="1:8" x14ac:dyDescent="0.2">
      <c r="A52" s="561">
        <v>45</v>
      </c>
      <c r="B52" s="556">
        <f t="shared" si="5"/>
        <v>12.49</v>
      </c>
      <c r="C52" s="557">
        <f t="shared" si="1"/>
        <v>37.369999999999997</v>
      </c>
      <c r="D52" s="558">
        <v>38100</v>
      </c>
      <c r="E52" s="559">
        <v>19200</v>
      </c>
      <c r="F52" s="558">
        <f t="shared" si="2"/>
        <v>59472</v>
      </c>
      <c r="G52" s="560">
        <f t="shared" si="0"/>
        <v>42771</v>
      </c>
      <c r="H52" s="559">
        <v>1304</v>
      </c>
    </row>
    <row r="53" spans="1:8" x14ac:dyDescent="0.2">
      <c r="A53" s="561">
        <v>46</v>
      </c>
      <c r="B53" s="556">
        <f t="shared" si="5"/>
        <v>12.56</v>
      </c>
      <c r="C53" s="557">
        <f t="shared" si="1"/>
        <v>37.71</v>
      </c>
      <c r="D53" s="558">
        <v>38100</v>
      </c>
      <c r="E53" s="559">
        <v>19200</v>
      </c>
      <c r="F53" s="558">
        <f t="shared" si="2"/>
        <v>59119</v>
      </c>
      <c r="G53" s="560">
        <f t="shared" si="0"/>
        <v>42511</v>
      </c>
      <c r="H53" s="559">
        <v>1304</v>
      </c>
    </row>
    <row r="54" spans="1:8" x14ac:dyDescent="0.2">
      <c r="A54" s="561">
        <v>47</v>
      </c>
      <c r="B54" s="556">
        <f t="shared" si="5"/>
        <v>12.62</v>
      </c>
      <c r="C54" s="557">
        <f t="shared" si="1"/>
        <v>38.049999999999997</v>
      </c>
      <c r="D54" s="558">
        <v>38100</v>
      </c>
      <c r="E54" s="559">
        <v>19200</v>
      </c>
      <c r="F54" s="558">
        <f t="shared" si="2"/>
        <v>58809</v>
      </c>
      <c r="G54" s="560">
        <f t="shared" si="0"/>
        <v>42283</v>
      </c>
      <c r="H54" s="559">
        <v>1304</v>
      </c>
    </row>
    <row r="55" spans="1:8" x14ac:dyDescent="0.2">
      <c r="A55" s="561">
        <v>48</v>
      </c>
      <c r="B55" s="556">
        <f t="shared" si="5"/>
        <v>12.69</v>
      </c>
      <c r="C55" s="557">
        <f t="shared" si="1"/>
        <v>38.380000000000003</v>
      </c>
      <c r="D55" s="558">
        <v>38100</v>
      </c>
      <c r="E55" s="559">
        <v>19200</v>
      </c>
      <c r="F55" s="558">
        <f t="shared" si="2"/>
        <v>58467</v>
      </c>
      <c r="G55" s="560">
        <f t="shared" si="0"/>
        <v>42031</v>
      </c>
      <c r="H55" s="559">
        <v>1304</v>
      </c>
    </row>
    <row r="56" spans="1:8" x14ac:dyDescent="0.2">
      <c r="A56" s="561">
        <v>49</v>
      </c>
      <c r="B56" s="556">
        <f t="shared" si="5"/>
        <v>12.75</v>
      </c>
      <c r="C56" s="557">
        <f t="shared" si="1"/>
        <v>38.700000000000003</v>
      </c>
      <c r="D56" s="558">
        <v>38100</v>
      </c>
      <c r="E56" s="559">
        <v>19200</v>
      </c>
      <c r="F56" s="558">
        <f t="shared" si="2"/>
        <v>58169</v>
      </c>
      <c r="G56" s="560">
        <f t="shared" si="0"/>
        <v>41812</v>
      </c>
      <c r="H56" s="559">
        <v>1304</v>
      </c>
    </row>
    <row r="57" spans="1:8" x14ac:dyDescent="0.2">
      <c r="A57" s="561">
        <v>50</v>
      </c>
      <c r="B57" s="556">
        <f t="shared" si="5"/>
        <v>12.81</v>
      </c>
      <c r="C57" s="557">
        <f t="shared" si="1"/>
        <v>39.020000000000003</v>
      </c>
      <c r="D57" s="558">
        <v>38100</v>
      </c>
      <c r="E57" s="559">
        <v>19200</v>
      </c>
      <c r="F57" s="558">
        <f t="shared" si="2"/>
        <v>57874</v>
      </c>
      <c r="G57" s="560">
        <f t="shared" si="0"/>
        <v>41596</v>
      </c>
      <c r="H57" s="559">
        <v>1304</v>
      </c>
    </row>
    <row r="58" spans="1:8" x14ac:dyDescent="0.2">
      <c r="A58" s="561">
        <v>51</v>
      </c>
      <c r="B58" s="556">
        <f t="shared" si="5"/>
        <v>12.87</v>
      </c>
      <c r="C58" s="557">
        <f t="shared" si="1"/>
        <v>39.340000000000003</v>
      </c>
      <c r="D58" s="558">
        <v>38100</v>
      </c>
      <c r="E58" s="559">
        <v>19200</v>
      </c>
      <c r="F58" s="558">
        <f t="shared" si="2"/>
        <v>57582</v>
      </c>
      <c r="G58" s="560">
        <f t="shared" si="0"/>
        <v>41381</v>
      </c>
      <c r="H58" s="559">
        <v>1304</v>
      </c>
    </row>
    <row r="59" spans="1:8" x14ac:dyDescent="0.2">
      <c r="A59" s="561">
        <v>52</v>
      </c>
      <c r="B59" s="556">
        <f t="shared" si="5"/>
        <v>12.93</v>
      </c>
      <c r="C59" s="557">
        <f t="shared" si="1"/>
        <v>39.65</v>
      </c>
      <c r="D59" s="558">
        <v>38100</v>
      </c>
      <c r="E59" s="559">
        <v>19200</v>
      </c>
      <c r="F59" s="558">
        <f t="shared" si="2"/>
        <v>57296</v>
      </c>
      <c r="G59" s="560">
        <f t="shared" si="0"/>
        <v>41170</v>
      </c>
      <c r="H59" s="559">
        <v>1304</v>
      </c>
    </row>
    <row r="60" spans="1:8" x14ac:dyDescent="0.2">
      <c r="A60" s="561">
        <v>53</v>
      </c>
      <c r="B60" s="556">
        <f t="shared" si="5"/>
        <v>12.98</v>
      </c>
      <c r="C60" s="557">
        <f t="shared" si="1"/>
        <v>39.950000000000003</v>
      </c>
      <c r="D60" s="558">
        <v>38100</v>
      </c>
      <c r="E60" s="559">
        <v>19200</v>
      </c>
      <c r="F60" s="558">
        <f t="shared" si="2"/>
        <v>57051</v>
      </c>
      <c r="G60" s="560">
        <f t="shared" si="0"/>
        <v>40991</v>
      </c>
      <c r="H60" s="559">
        <v>1304</v>
      </c>
    </row>
    <row r="61" spans="1:8" x14ac:dyDescent="0.2">
      <c r="A61" s="561">
        <v>54</v>
      </c>
      <c r="B61" s="556">
        <f t="shared" si="5"/>
        <v>13.04</v>
      </c>
      <c r="C61" s="557">
        <f t="shared" si="1"/>
        <v>40.25</v>
      </c>
      <c r="D61" s="558">
        <v>38100</v>
      </c>
      <c r="E61" s="559">
        <v>19200</v>
      </c>
      <c r="F61" s="558">
        <f t="shared" si="2"/>
        <v>56772</v>
      </c>
      <c r="G61" s="560">
        <f t="shared" si="0"/>
        <v>40786</v>
      </c>
      <c r="H61" s="559">
        <v>1304</v>
      </c>
    </row>
    <row r="62" spans="1:8" x14ac:dyDescent="0.2">
      <c r="A62" s="561">
        <v>55</v>
      </c>
      <c r="B62" s="556">
        <f t="shared" si="5"/>
        <v>13.09</v>
      </c>
      <c r="C62" s="557">
        <f t="shared" si="1"/>
        <v>40.54</v>
      </c>
      <c r="D62" s="558">
        <v>38100</v>
      </c>
      <c r="E62" s="559">
        <v>19200</v>
      </c>
      <c r="F62" s="558">
        <f t="shared" si="2"/>
        <v>56535</v>
      </c>
      <c r="G62" s="560">
        <f t="shared" si="0"/>
        <v>40611</v>
      </c>
      <c r="H62" s="559">
        <v>1304</v>
      </c>
    </row>
    <row r="63" spans="1:8" x14ac:dyDescent="0.2">
      <c r="A63" s="561">
        <v>56</v>
      </c>
      <c r="B63" s="556">
        <f t="shared" si="5"/>
        <v>13.15</v>
      </c>
      <c r="C63" s="557">
        <f t="shared" si="1"/>
        <v>40.83</v>
      </c>
      <c r="D63" s="558">
        <v>38100</v>
      </c>
      <c r="E63" s="559">
        <v>19200</v>
      </c>
      <c r="F63" s="558">
        <f t="shared" si="2"/>
        <v>56263</v>
      </c>
      <c r="G63" s="560">
        <f t="shared" si="0"/>
        <v>40411</v>
      </c>
      <c r="H63" s="559">
        <v>1304</v>
      </c>
    </row>
    <row r="64" spans="1:8" x14ac:dyDescent="0.2">
      <c r="A64" s="561">
        <v>57</v>
      </c>
      <c r="B64" s="556">
        <f t="shared" si="5"/>
        <v>13.2</v>
      </c>
      <c r="C64" s="557">
        <f t="shared" si="1"/>
        <v>41.12</v>
      </c>
      <c r="D64" s="558">
        <v>38100</v>
      </c>
      <c r="E64" s="559">
        <v>19200</v>
      </c>
      <c r="F64" s="558">
        <f t="shared" si="2"/>
        <v>56030</v>
      </c>
      <c r="G64" s="560">
        <f t="shared" si="0"/>
        <v>40239</v>
      </c>
      <c r="H64" s="559">
        <v>1304</v>
      </c>
    </row>
    <row r="65" spans="1:8" x14ac:dyDescent="0.2">
      <c r="A65" s="561">
        <v>58</v>
      </c>
      <c r="B65" s="556">
        <f t="shared" si="5"/>
        <v>13.25</v>
      </c>
      <c r="C65" s="557">
        <f t="shared" si="1"/>
        <v>41.39</v>
      </c>
      <c r="D65" s="558">
        <v>38100</v>
      </c>
      <c r="E65" s="559">
        <v>19200</v>
      </c>
      <c r="F65" s="558">
        <f t="shared" si="2"/>
        <v>55802</v>
      </c>
      <c r="G65" s="560">
        <f t="shared" si="0"/>
        <v>40072</v>
      </c>
      <c r="H65" s="559">
        <v>1304</v>
      </c>
    </row>
    <row r="66" spans="1:8" x14ac:dyDescent="0.2">
      <c r="A66" s="561">
        <v>59</v>
      </c>
      <c r="B66" s="556">
        <f t="shared" si="5"/>
        <v>13.3</v>
      </c>
      <c r="C66" s="557">
        <f t="shared" si="1"/>
        <v>41.66</v>
      </c>
      <c r="D66" s="558">
        <v>38100</v>
      </c>
      <c r="E66" s="559">
        <v>19200</v>
      </c>
      <c r="F66" s="558">
        <f t="shared" si="2"/>
        <v>55577</v>
      </c>
      <c r="G66" s="560">
        <f t="shared" si="0"/>
        <v>39906</v>
      </c>
      <c r="H66" s="559">
        <v>1304</v>
      </c>
    </row>
    <row r="67" spans="1:8" x14ac:dyDescent="0.2">
      <c r="A67" s="561">
        <v>60</v>
      </c>
      <c r="B67" s="556">
        <f t="shared" si="5"/>
        <v>13.35</v>
      </c>
      <c r="C67" s="557">
        <f t="shared" si="1"/>
        <v>41.93</v>
      </c>
      <c r="D67" s="558">
        <v>38100</v>
      </c>
      <c r="E67" s="559">
        <v>19200</v>
      </c>
      <c r="F67" s="558">
        <f t="shared" si="2"/>
        <v>55353</v>
      </c>
      <c r="G67" s="560">
        <f t="shared" si="0"/>
        <v>39742</v>
      </c>
      <c r="H67" s="559">
        <v>1304</v>
      </c>
    </row>
    <row r="68" spans="1:8" x14ac:dyDescent="0.2">
      <c r="A68" s="561">
        <v>61</v>
      </c>
      <c r="B68" s="556">
        <f>ROUND(13.64+0.04*A68-2.53,2)</f>
        <v>13.55</v>
      </c>
      <c r="C68" s="557">
        <f t="shared" si="1"/>
        <v>42.19</v>
      </c>
      <c r="D68" s="558">
        <v>38100</v>
      </c>
      <c r="E68" s="559">
        <v>19200</v>
      </c>
      <c r="F68" s="558">
        <f t="shared" si="2"/>
        <v>54620</v>
      </c>
      <c r="G68" s="560">
        <f t="shared" si="0"/>
        <v>39203</v>
      </c>
      <c r="H68" s="559">
        <v>1304</v>
      </c>
    </row>
    <row r="69" spans="1:8" x14ac:dyDescent="0.2">
      <c r="A69" s="561">
        <v>62</v>
      </c>
      <c r="B69" s="556">
        <f t="shared" ref="B69:B132" si="6">ROUND(13.64+0.04*A69-2.53,2)</f>
        <v>13.59</v>
      </c>
      <c r="C69" s="557">
        <f t="shared" si="1"/>
        <v>42.45</v>
      </c>
      <c r="D69" s="558">
        <v>38100</v>
      </c>
      <c r="E69" s="559">
        <v>19200</v>
      </c>
      <c r="F69" s="558">
        <f t="shared" si="2"/>
        <v>54439</v>
      </c>
      <c r="G69" s="560">
        <f t="shared" si="0"/>
        <v>39070</v>
      </c>
      <c r="H69" s="559">
        <v>1304</v>
      </c>
    </row>
    <row r="70" spans="1:8" x14ac:dyDescent="0.2">
      <c r="A70" s="561">
        <v>63</v>
      </c>
      <c r="B70" s="556">
        <f t="shared" si="6"/>
        <v>13.63</v>
      </c>
      <c r="C70" s="557">
        <f t="shared" si="1"/>
        <v>42.7</v>
      </c>
      <c r="D70" s="558">
        <v>38100</v>
      </c>
      <c r="E70" s="559">
        <v>19200</v>
      </c>
      <c r="F70" s="558">
        <f t="shared" si="2"/>
        <v>54262</v>
      </c>
      <c r="G70" s="560">
        <f t="shared" si="0"/>
        <v>38939</v>
      </c>
      <c r="H70" s="559">
        <v>1304</v>
      </c>
    </row>
    <row r="71" spans="1:8" x14ac:dyDescent="0.2">
      <c r="A71" s="561">
        <v>64</v>
      </c>
      <c r="B71" s="556">
        <f t="shared" si="6"/>
        <v>13.67</v>
      </c>
      <c r="C71" s="557">
        <f t="shared" si="1"/>
        <v>42.94</v>
      </c>
      <c r="D71" s="558">
        <v>38100</v>
      </c>
      <c r="E71" s="559">
        <v>19200</v>
      </c>
      <c r="F71" s="558">
        <f t="shared" si="2"/>
        <v>54087</v>
      </c>
      <c r="G71" s="560">
        <f t="shared" si="0"/>
        <v>38811</v>
      </c>
      <c r="H71" s="559">
        <v>1304</v>
      </c>
    </row>
    <row r="72" spans="1:8" x14ac:dyDescent="0.2">
      <c r="A72" s="561">
        <v>65</v>
      </c>
      <c r="B72" s="556">
        <f t="shared" si="6"/>
        <v>13.71</v>
      </c>
      <c r="C72" s="557">
        <f t="shared" si="1"/>
        <v>43.18</v>
      </c>
      <c r="D72" s="558">
        <v>38100</v>
      </c>
      <c r="E72" s="559">
        <v>19200</v>
      </c>
      <c r="F72" s="558">
        <f t="shared" si="2"/>
        <v>53914</v>
      </c>
      <c r="G72" s="560">
        <f t="shared" si="0"/>
        <v>38684</v>
      </c>
      <c r="H72" s="559">
        <v>1304</v>
      </c>
    </row>
    <row r="73" spans="1:8" x14ac:dyDescent="0.2">
      <c r="A73" s="561">
        <v>66</v>
      </c>
      <c r="B73" s="556">
        <f t="shared" si="6"/>
        <v>13.75</v>
      </c>
      <c r="C73" s="557">
        <f t="shared" si="1"/>
        <v>43.42</v>
      </c>
      <c r="D73" s="558">
        <v>38100</v>
      </c>
      <c r="E73" s="559">
        <v>19200</v>
      </c>
      <c r="F73" s="558">
        <f t="shared" si="2"/>
        <v>53742</v>
      </c>
      <c r="G73" s="560">
        <f t="shared" si="0"/>
        <v>38557</v>
      </c>
      <c r="H73" s="559">
        <v>1304</v>
      </c>
    </row>
    <row r="74" spans="1:8" x14ac:dyDescent="0.2">
      <c r="A74" s="561">
        <v>67</v>
      </c>
      <c r="B74" s="556">
        <f t="shared" si="6"/>
        <v>13.79</v>
      </c>
      <c r="C74" s="557">
        <f t="shared" si="1"/>
        <v>43.65</v>
      </c>
      <c r="D74" s="558">
        <v>38100</v>
      </c>
      <c r="E74" s="559">
        <v>19200</v>
      </c>
      <c r="F74" s="558">
        <f t="shared" si="2"/>
        <v>53573</v>
      </c>
      <c r="G74" s="560">
        <f t="shared" si="0"/>
        <v>38433</v>
      </c>
      <c r="H74" s="559">
        <v>1304</v>
      </c>
    </row>
    <row r="75" spans="1:8" x14ac:dyDescent="0.2">
      <c r="A75" s="561">
        <v>68</v>
      </c>
      <c r="B75" s="556">
        <f t="shared" si="6"/>
        <v>13.83</v>
      </c>
      <c r="C75" s="557">
        <f t="shared" si="1"/>
        <v>43.87</v>
      </c>
      <c r="D75" s="558">
        <v>38100</v>
      </c>
      <c r="E75" s="559">
        <v>19200</v>
      </c>
      <c r="F75" s="558">
        <f t="shared" si="2"/>
        <v>53406</v>
      </c>
      <c r="G75" s="560">
        <f t="shared" si="0"/>
        <v>38310</v>
      </c>
      <c r="H75" s="559">
        <v>1304</v>
      </c>
    </row>
    <row r="76" spans="1:8" x14ac:dyDescent="0.2">
      <c r="A76" s="561">
        <v>69</v>
      </c>
      <c r="B76" s="556">
        <f t="shared" si="6"/>
        <v>13.87</v>
      </c>
      <c r="C76" s="557">
        <f t="shared" si="1"/>
        <v>44.09</v>
      </c>
      <c r="D76" s="558">
        <v>38100</v>
      </c>
      <c r="E76" s="559">
        <v>19200</v>
      </c>
      <c r="F76" s="558">
        <f t="shared" si="2"/>
        <v>53241</v>
      </c>
      <c r="G76" s="560">
        <f t="shared" si="0"/>
        <v>38189</v>
      </c>
      <c r="H76" s="559">
        <v>1304</v>
      </c>
    </row>
    <row r="77" spans="1:8" x14ac:dyDescent="0.2">
      <c r="A77" s="561">
        <v>70</v>
      </c>
      <c r="B77" s="556">
        <f t="shared" si="6"/>
        <v>13.91</v>
      </c>
      <c r="C77" s="557">
        <f t="shared" si="1"/>
        <v>44.3</v>
      </c>
      <c r="D77" s="558">
        <v>38100</v>
      </c>
      <c r="E77" s="559">
        <v>19200</v>
      </c>
      <c r="F77" s="558">
        <f t="shared" si="2"/>
        <v>53078</v>
      </c>
      <c r="G77" s="560">
        <f t="shared" si="0"/>
        <v>38069</v>
      </c>
      <c r="H77" s="559">
        <v>1304</v>
      </c>
    </row>
    <row r="78" spans="1:8" x14ac:dyDescent="0.2">
      <c r="A78" s="561">
        <v>71</v>
      </c>
      <c r="B78" s="556">
        <f t="shared" si="6"/>
        <v>13.95</v>
      </c>
      <c r="C78" s="557">
        <f t="shared" si="1"/>
        <v>44.51</v>
      </c>
      <c r="D78" s="558">
        <v>38100</v>
      </c>
      <c r="E78" s="559">
        <v>19200</v>
      </c>
      <c r="F78" s="558">
        <f t="shared" si="2"/>
        <v>52917</v>
      </c>
      <c r="G78" s="560">
        <f t="shared" si="0"/>
        <v>37951</v>
      </c>
      <c r="H78" s="559">
        <v>1304</v>
      </c>
    </row>
    <row r="79" spans="1:8" x14ac:dyDescent="0.2">
      <c r="A79" s="561">
        <v>72</v>
      </c>
      <c r="B79" s="556">
        <f t="shared" si="6"/>
        <v>13.99</v>
      </c>
      <c r="C79" s="557">
        <f t="shared" si="1"/>
        <v>44.71</v>
      </c>
      <c r="D79" s="558">
        <v>38100</v>
      </c>
      <c r="E79" s="559">
        <v>19200</v>
      </c>
      <c r="F79" s="558">
        <f t="shared" si="2"/>
        <v>52758</v>
      </c>
      <c r="G79" s="560">
        <f t="shared" si="0"/>
        <v>37834</v>
      </c>
      <c r="H79" s="559">
        <v>1304</v>
      </c>
    </row>
    <row r="80" spans="1:8" x14ac:dyDescent="0.2">
      <c r="A80" s="561">
        <v>73</v>
      </c>
      <c r="B80" s="556">
        <f t="shared" si="6"/>
        <v>14.03</v>
      </c>
      <c r="C80" s="557">
        <f t="shared" si="1"/>
        <v>44.91</v>
      </c>
      <c r="D80" s="558">
        <v>38100</v>
      </c>
      <c r="E80" s="559">
        <v>19200</v>
      </c>
      <c r="F80" s="558">
        <f t="shared" si="2"/>
        <v>52600</v>
      </c>
      <c r="G80" s="560">
        <f t="shared" ref="G80:G140" si="7">ROUND(12*(1/B80*D80+1/C80*E80),0)</f>
        <v>37718</v>
      </c>
      <c r="H80" s="559">
        <v>1304</v>
      </c>
    </row>
    <row r="81" spans="1:8" x14ac:dyDescent="0.2">
      <c r="A81" s="561">
        <v>74</v>
      </c>
      <c r="B81" s="556">
        <f t="shared" si="6"/>
        <v>14.07</v>
      </c>
      <c r="C81" s="557">
        <f t="shared" ref="C81:C106" si="8">ROUND((-0.00285*POWER(A81,2)+0.62285*A81+17.497)*0.94,2)</f>
        <v>45.1</v>
      </c>
      <c r="D81" s="558">
        <v>38100</v>
      </c>
      <c r="E81" s="559">
        <v>19200</v>
      </c>
      <c r="F81" s="558">
        <f t="shared" ref="F81:F140" si="9">ROUND(12*1.36*(1/B81*D81+1/C81*E81)+H81,0)</f>
        <v>52445</v>
      </c>
      <c r="G81" s="560">
        <f t="shared" si="7"/>
        <v>37603</v>
      </c>
      <c r="H81" s="559">
        <v>1304</v>
      </c>
    </row>
    <row r="82" spans="1:8" x14ac:dyDescent="0.2">
      <c r="A82" s="561">
        <v>75</v>
      </c>
      <c r="B82" s="556">
        <f t="shared" si="6"/>
        <v>14.11</v>
      </c>
      <c r="C82" s="557">
        <f t="shared" si="8"/>
        <v>45.29</v>
      </c>
      <c r="D82" s="558">
        <v>38100</v>
      </c>
      <c r="E82" s="559">
        <v>19200</v>
      </c>
      <c r="F82" s="558">
        <f t="shared" si="9"/>
        <v>52290</v>
      </c>
      <c r="G82" s="560">
        <f t="shared" si="7"/>
        <v>37490</v>
      </c>
      <c r="H82" s="559">
        <v>1304</v>
      </c>
    </row>
    <row r="83" spans="1:8" x14ac:dyDescent="0.2">
      <c r="A83" s="561">
        <v>76</v>
      </c>
      <c r="B83" s="556">
        <f t="shared" si="6"/>
        <v>14.15</v>
      </c>
      <c r="C83" s="557">
        <f t="shared" si="8"/>
        <v>45.47</v>
      </c>
      <c r="D83" s="558">
        <v>38100</v>
      </c>
      <c r="E83" s="559">
        <v>19200</v>
      </c>
      <c r="F83" s="558">
        <f t="shared" si="9"/>
        <v>52138</v>
      </c>
      <c r="G83" s="560">
        <f t="shared" si="7"/>
        <v>37378</v>
      </c>
      <c r="H83" s="559">
        <v>1304</v>
      </c>
    </row>
    <row r="84" spans="1:8" x14ac:dyDescent="0.2">
      <c r="A84" s="561">
        <v>77</v>
      </c>
      <c r="B84" s="556">
        <f t="shared" si="6"/>
        <v>14.19</v>
      </c>
      <c r="C84" s="557">
        <f t="shared" si="8"/>
        <v>45.65</v>
      </c>
      <c r="D84" s="558">
        <v>38100</v>
      </c>
      <c r="E84" s="559">
        <v>19200</v>
      </c>
      <c r="F84" s="558">
        <f t="shared" si="9"/>
        <v>51987</v>
      </c>
      <c r="G84" s="560">
        <f t="shared" si="7"/>
        <v>37267</v>
      </c>
      <c r="H84" s="559">
        <v>1304</v>
      </c>
    </row>
    <row r="85" spans="1:8" x14ac:dyDescent="0.2">
      <c r="A85" s="561">
        <v>78</v>
      </c>
      <c r="B85" s="556">
        <f t="shared" si="6"/>
        <v>14.23</v>
      </c>
      <c r="C85" s="557">
        <f t="shared" si="8"/>
        <v>45.82</v>
      </c>
      <c r="D85" s="558">
        <v>38100</v>
      </c>
      <c r="E85" s="559">
        <v>19200</v>
      </c>
      <c r="F85" s="558">
        <f t="shared" si="9"/>
        <v>51838</v>
      </c>
      <c r="G85" s="560">
        <f t="shared" si="7"/>
        <v>37158</v>
      </c>
      <c r="H85" s="559">
        <v>1304</v>
      </c>
    </row>
    <row r="86" spans="1:8" x14ac:dyDescent="0.2">
      <c r="A86" s="561">
        <v>79</v>
      </c>
      <c r="B86" s="556">
        <f t="shared" si="6"/>
        <v>14.27</v>
      </c>
      <c r="C86" s="557">
        <f t="shared" si="8"/>
        <v>45.98</v>
      </c>
      <c r="D86" s="558">
        <v>38100</v>
      </c>
      <c r="E86" s="559">
        <v>19200</v>
      </c>
      <c r="F86" s="558">
        <f t="shared" si="9"/>
        <v>51692</v>
      </c>
      <c r="G86" s="560">
        <f t="shared" si="7"/>
        <v>37050</v>
      </c>
      <c r="H86" s="559">
        <v>1304</v>
      </c>
    </row>
    <row r="87" spans="1:8" x14ac:dyDescent="0.2">
      <c r="A87" s="561">
        <v>80</v>
      </c>
      <c r="B87" s="556">
        <f t="shared" si="6"/>
        <v>14.31</v>
      </c>
      <c r="C87" s="557">
        <f t="shared" si="8"/>
        <v>46.14</v>
      </c>
      <c r="D87" s="558">
        <v>38100</v>
      </c>
      <c r="E87" s="559">
        <v>19200</v>
      </c>
      <c r="F87" s="558">
        <f t="shared" si="9"/>
        <v>51547</v>
      </c>
      <c r="G87" s="560">
        <f t="shared" si="7"/>
        <v>36943</v>
      </c>
      <c r="H87" s="559">
        <v>1304</v>
      </c>
    </row>
    <row r="88" spans="1:8" x14ac:dyDescent="0.2">
      <c r="A88" s="561">
        <v>81</v>
      </c>
      <c r="B88" s="556">
        <f t="shared" si="6"/>
        <v>14.35</v>
      </c>
      <c r="C88" s="557">
        <f t="shared" si="8"/>
        <v>46.29</v>
      </c>
      <c r="D88" s="558">
        <v>38100</v>
      </c>
      <c r="E88" s="559">
        <v>19200</v>
      </c>
      <c r="F88" s="558">
        <f t="shared" si="9"/>
        <v>51404</v>
      </c>
      <c r="G88" s="560">
        <f t="shared" si="7"/>
        <v>36838</v>
      </c>
      <c r="H88" s="559">
        <v>1304</v>
      </c>
    </row>
    <row r="89" spans="1:8" x14ac:dyDescent="0.2">
      <c r="A89" s="561">
        <v>82</v>
      </c>
      <c r="B89" s="556">
        <f t="shared" si="6"/>
        <v>14.39</v>
      </c>
      <c r="C89" s="557">
        <f t="shared" si="8"/>
        <v>46.44</v>
      </c>
      <c r="D89" s="558">
        <v>38100</v>
      </c>
      <c r="E89" s="559">
        <v>19200</v>
      </c>
      <c r="F89" s="558">
        <f t="shared" si="9"/>
        <v>51261</v>
      </c>
      <c r="G89" s="560">
        <f t="shared" si="7"/>
        <v>36733</v>
      </c>
      <c r="H89" s="559">
        <v>1304</v>
      </c>
    </row>
    <row r="90" spans="1:8" x14ac:dyDescent="0.2">
      <c r="A90" s="561">
        <v>83</v>
      </c>
      <c r="B90" s="556">
        <f t="shared" si="6"/>
        <v>14.43</v>
      </c>
      <c r="C90" s="557">
        <f t="shared" si="8"/>
        <v>46.59</v>
      </c>
      <c r="D90" s="558">
        <v>38100</v>
      </c>
      <c r="E90" s="559">
        <v>19200</v>
      </c>
      <c r="F90" s="558">
        <f t="shared" si="9"/>
        <v>51120</v>
      </c>
      <c r="G90" s="560">
        <f t="shared" si="7"/>
        <v>36629</v>
      </c>
      <c r="H90" s="559">
        <v>1304</v>
      </c>
    </row>
    <row r="91" spans="1:8" x14ac:dyDescent="0.2">
      <c r="A91" s="561">
        <v>84</v>
      </c>
      <c r="B91" s="556">
        <f t="shared" si="6"/>
        <v>14.47</v>
      </c>
      <c r="C91" s="557">
        <f t="shared" si="8"/>
        <v>46.72</v>
      </c>
      <c r="D91" s="558">
        <v>38100</v>
      </c>
      <c r="E91" s="559">
        <v>19200</v>
      </c>
      <c r="F91" s="558">
        <f t="shared" si="9"/>
        <v>50982</v>
      </c>
      <c r="G91" s="560">
        <f t="shared" si="7"/>
        <v>36528</v>
      </c>
      <c r="H91" s="559">
        <v>1304</v>
      </c>
    </row>
    <row r="92" spans="1:8" x14ac:dyDescent="0.2">
      <c r="A92" s="561">
        <v>85</v>
      </c>
      <c r="B92" s="556">
        <f t="shared" si="6"/>
        <v>14.51</v>
      </c>
      <c r="C92" s="557">
        <f t="shared" si="8"/>
        <v>46.86</v>
      </c>
      <c r="D92" s="558">
        <v>38100</v>
      </c>
      <c r="E92" s="559">
        <v>19200</v>
      </c>
      <c r="F92" s="558">
        <f t="shared" si="9"/>
        <v>50843</v>
      </c>
      <c r="G92" s="560">
        <f t="shared" si="7"/>
        <v>36426</v>
      </c>
      <c r="H92" s="559">
        <v>1304</v>
      </c>
    </row>
    <row r="93" spans="1:8" x14ac:dyDescent="0.2">
      <c r="A93" s="561">
        <v>86</v>
      </c>
      <c r="B93" s="556">
        <f t="shared" si="6"/>
        <v>14.55</v>
      </c>
      <c r="C93" s="557">
        <f t="shared" si="8"/>
        <v>46.98</v>
      </c>
      <c r="D93" s="558">
        <v>38100</v>
      </c>
      <c r="E93" s="559">
        <v>19200</v>
      </c>
      <c r="F93" s="558">
        <f t="shared" si="9"/>
        <v>50709</v>
      </c>
      <c r="G93" s="560">
        <f t="shared" si="7"/>
        <v>36327</v>
      </c>
      <c r="H93" s="559">
        <v>1304</v>
      </c>
    </row>
    <row r="94" spans="1:8" x14ac:dyDescent="0.2">
      <c r="A94" s="561">
        <v>87</v>
      </c>
      <c r="B94" s="556">
        <f t="shared" si="6"/>
        <v>14.59</v>
      </c>
      <c r="C94" s="557">
        <f t="shared" si="8"/>
        <v>47.11</v>
      </c>
      <c r="D94" s="558">
        <v>38100</v>
      </c>
      <c r="E94" s="559">
        <v>19200</v>
      </c>
      <c r="F94" s="558">
        <f t="shared" si="9"/>
        <v>50573</v>
      </c>
      <c r="G94" s="560">
        <f t="shared" si="7"/>
        <v>36227</v>
      </c>
      <c r="H94" s="559">
        <v>1304</v>
      </c>
    </row>
    <row r="95" spans="1:8" x14ac:dyDescent="0.2">
      <c r="A95" s="561">
        <v>88</v>
      </c>
      <c r="B95" s="556">
        <f t="shared" si="6"/>
        <v>14.63</v>
      </c>
      <c r="C95" s="557">
        <f t="shared" si="8"/>
        <v>47.22</v>
      </c>
      <c r="D95" s="558">
        <v>38100</v>
      </c>
      <c r="E95" s="559">
        <v>19200</v>
      </c>
      <c r="F95" s="558">
        <f t="shared" si="9"/>
        <v>50441</v>
      </c>
      <c r="G95" s="560">
        <f t="shared" si="7"/>
        <v>36130</v>
      </c>
      <c r="H95" s="559">
        <v>1304</v>
      </c>
    </row>
    <row r="96" spans="1:8" x14ac:dyDescent="0.2">
      <c r="A96" s="561">
        <v>89</v>
      </c>
      <c r="B96" s="556">
        <f t="shared" si="6"/>
        <v>14.67</v>
      </c>
      <c r="C96" s="557">
        <f t="shared" si="8"/>
        <v>47.33</v>
      </c>
      <c r="D96" s="558">
        <v>38100</v>
      </c>
      <c r="E96" s="559">
        <v>19200</v>
      </c>
      <c r="F96" s="558">
        <f t="shared" si="9"/>
        <v>50310</v>
      </c>
      <c r="G96" s="560">
        <f t="shared" si="7"/>
        <v>36034</v>
      </c>
      <c r="H96" s="559">
        <v>1304</v>
      </c>
    </row>
    <row r="97" spans="1:8" x14ac:dyDescent="0.2">
      <c r="A97" s="561">
        <v>90</v>
      </c>
      <c r="B97" s="556">
        <f t="shared" si="6"/>
        <v>14.71</v>
      </c>
      <c r="C97" s="557">
        <f t="shared" si="8"/>
        <v>47.44</v>
      </c>
      <c r="D97" s="558">
        <v>38100</v>
      </c>
      <c r="E97" s="559">
        <v>19200</v>
      </c>
      <c r="F97" s="558">
        <f t="shared" si="9"/>
        <v>50179</v>
      </c>
      <c r="G97" s="560">
        <f t="shared" si="7"/>
        <v>35938</v>
      </c>
      <c r="H97" s="559">
        <v>1304</v>
      </c>
    </row>
    <row r="98" spans="1:8" x14ac:dyDescent="0.2">
      <c r="A98" s="561">
        <v>91</v>
      </c>
      <c r="B98" s="556">
        <f t="shared" si="6"/>
        <v>14.75</v>
      </c>
      <c r="C98" s="557">
        <f t="shared" si="8"/>
        <v>47.54</v>
      </c>
      <c r="D98" s="558">
        <v>38100</v>
      </c>
      <c r="E98" s="559">
        <v>19200</v>
      </c>
      <c r="F98" s="558">
        <f t="shared" si="9"/>
        <v>50051</v>
      </c>
      <c r="G98" s="560">
        <f t="shared" si="7"/>
        <v>35843</v>
      </c>
      <c r="H98" s="559">
        <v>1304</v>
      </c>
    </row>
    <row r="99" spans="1:8" x14ac:dyDescent="0.2">
      <c r="A99" s="561">
        <v>92</v>
      </c>
      <c r="B99" s="556">
        <f t="shared" si="6"/>
        <v>14.79</v>
      </c>
      <c r="C99" s="557">
        <f t="shared" si="8"/>
        <v>47.64</v>
      </c>
      <c r="D99" s="558">
        <v>38100</v>
      </c>
      <c r="E99" s="559">
        <v>19200</v>
      </c>
      <c r="F99" s="558">
        <f t="shared" si="9"/>
        <v>49923</v>
      </c>
      <c r="G99" s="560">
        <f t="shared" si="7"/>
        <v>35749</v>
      </c>
      <c r="H99" s="559">
        <v>1304</v>
      </c>
    </row>
    <row r="100" spans="1:8" x14ac:dyDescent="0.2">
      <c r="A100" s="561">
        <v>93</v>
      </c>
      <c r="B100" s="556">
        <f t="shared" si="6"/>
        <v>14.83</v>
      </c>
      <c r="C100" s="557">
        <f t="shared" si="8"/>
        <v>47.73</v>
      </c>
      <c r="D100" s="558">
        <v>38100</v>
      </c>
      <c r="E100" s="559">
        <v>19200</v>
      </c>
      <c r="F100" s="558">
        <f t="shared" si="9"/>
        <v>49797</v>
      </c>
      <c r="G100" s="560">
        <f t="shared" si="7"/>
        <v>35657</v>
      </c>
      <c r="H100" s="559">
        <v>1304</v>
      </c>
    </row>
    <row r="101" spans="1:8" x14ac:dyDescent="0.2">
      <c r="A101" s="561">
        <v>94</v>
      </c>
      <c r="B101" s="556">
        <f t="shared" si="6"/>
        <v>14.87</v>
      </c>
      <c r="C101" s="557">
        <f t="shared" si="8"/>
        <v>47.81</v>
      </c>
      <c r="D101" s="558">
        <v>38100</v>
      </c>
      <c r="E101" s="559">
        <v>19200</v>
      </c>
      <c r="F101" s="558">
        <f t="shared" si="9"/>
        <v>49673</v>
      </c>
      <c r="G101" s="560">
        <f t="shared" si="7"/>
        <v>35566</v>
      </c>
      <c r="H101" s="559">
        <v>1304</v>
      </c>
    </row>
    <row r="102" spans="1:8" x14ac:dyDescent="0.2">
      <c r="A102" s="561">
        <v>95</v>
      </c>
      <c r="B102" s="556">
        <f t="shared" si="6"/>
        <v>14.91</v>
      </c>
      <c r="C102" s="557">
        <f t="shared" si="8"/>
        <v>47.89</v>
      </c>
      <c r="D102" s="558">
        <v>38100</v>
      </c>
      <c r="E102" s="559">
        <v>19200</v>
      </c>
      <c r="F102" s="558">
        <f t="shared" si="9"/>
        <v>49550</v>
      </c>
      <c r="G102" s="560">
        <f t="shared" si="7"/>
        <v>35475</v>
      </c>
      <c r="H102" s="559">
        <v>1304</v>
      </c>
    </row>
    <row r="103" spans="1:8" x14ac:dyDescent="0.2">
      <c r="A103" s="561">
        <v>96</v>
      </c>
      <c r="B103" s="556">
        <f t="shared" si="6"/>
        <v>14.95</v>
      </c>
      <c r="C103" s="557">
        <f t="shared" si="8"/>
        <v>47.96</v>
      </c>
      <c r="D103" s="558">
        <v>38100</v>
      </c>
      <c r="E103" s="559">
        <v>19200</v>
      </c>
      <c r="F103" s="558">
        <f t="shared" si="9"/>
        <v>49429</v>
      </c>
      <c r="G103" s="560">
        <f t="shared" si="7"/>
        <v>35386</v>
      </c>
      <c r="H103" s="559">
        <v>1304</v>
      </c>
    </row>
    <row r="104" spans="1:8" x14ac:dyDescent="0.2">
      <c r="A104" s="561">
        <v>97</v>
      </c>
      <c r="B104" s="556">
        <f t="shared" si="6"/>
        <v>14.99</v>
      </c>
      <c r="C104" s="557">
        <f t="shared" si="8"/>
        <v>48.03</v>
      </c>
      <c r="D104" s="558">
        <v>38100</v>
      </c>
      <c r="E104" s="559">
        <v>19200</v>
      </c>
      <c r="F104" s="558">
        <f t="shared" si="9"/>
        <v>49308</v>
      </c>
      <c r="G104" s="560">
        <f t="shared" si="7"/>
        <v>35297</v>
      </c>
      <c r="H104" s="559">
        <v>1304</v>
      </c>
    </row>
    <row r="105" spans="1:8" x14ac:dyDescent="0.2">
      <c r="A105" s="561">
        <v>98</v>
      </c>
      <c r="B105" s="556">
        <f t="shared" si="6"/>
        <v>15.03</v>
      </c>
      <c r="C105" s="557">
        <f t="shared" si="8"/>
        <v>48.1</v>
      </c>
      <c r="D105" s="558">
        <v>38100</v>
      </c>
      <c r="E105" s="559">
        <v>19200</v>
      </c>
      <c r="F105" s="558">
        <f t="shared" si="9"/>
        <v>49188</v>
      </c>
      <c r="G105" s="560">
        <f t="shared" si="7"/>
        <v>35209</v>
      </c>
      <c r="H105" s="559">
        <v>1304</v>
      </c>
    </row>
    <row r="106" spans="1:8" x14ac:dyDescent="0.2">
      <c r="A106" s="561">
        <v>99</v>
      </c>
      <c r="B106" s="556">
        <f t="shared" si="6"/>
        <v>15.07</v>
      </c>
      <c r="C106" s="557">
        <f t="shared" si="8"/>
        <v>48.15</v>
      </c>
      <c r="D106" s="558">
        <v>38100</v>
      </c>
      <c r="E106" s="559">
        <v>19200</v>
      </c>
      <c r="F106" s="558">
        <f t="shared" si="9"/>
        <v>49072</v>
      </c>
      <c r="G106" s="560">
        <f t="shared" si="7"/>
        <v>35123</v>
      </c>
      <c r="H106" s="559">
        <v>1304</v>
      </c>
    </row>
    <row r="107" spans="1:8" x14ac:dyDescent="0.2">
      <c r="A107" s="561">
        <v>100</v>
      </c>
      <c r="B107" s="556">
        <f t="shared" si="6"/>
        <v>15.11</v>
      </c>
      <c r="C107" s="562">
        <v>48.2</v>
      </c>
      <c r="D107" s="558">
        <v>38100</v>
      </c>
      <c r="E107" s="559">
        <v>19200</v>
      </c>
      <c r="F107" s="558">
        <f t="shared" si="9"/>
        <v>48956</v>
      </c>
      <c r="G107" s="560">
        <f t="shared" si="7"/>
        <v>35038</v>
      </c>
      <c r="H107" s="559">
        <v>1304</v>
      </c>
    </row>
    <row r="108" spans="1:8" x14ac:dyDescent="0.2">
      <c r="A108" s="561">
        <v>101</v>
      </c>
      <c r="B108" s="556">
        <f t="shared" si="6"/>
        <v>15.15</v>
      </c>
      <c r="C108" s="562">
        <v>48.2</v>
      </c>
      <c r="D108" s="558">
        <v>38100</v>
      </c>
      <c r="E108" s="559">
        <v>19200</v>
      </c>
      <c r="F108" s="558">
        <f t="shared" si="9"/>
        <v>48847</v>
      </c>
      <c r="G108" s="560">
        <f t="shared" si="7"/>
        <v>34958</v>
      </c>
      <c r="H108" s="559">
        <v>1304</v>
      </c>
    </row>
    <row r="109" spans="1:8" x14ac:dyDescent="0.2">
      <c r="A109" s="561">
        <v>102</v>
      </c>
      <c r="B109" s="556">
        <f t="shared" si="6"/>
        <v>15.19</v>
      </c>
      <c r="C109" s="562">
        <v>48.2</v>
      </c>
      <c r="D109" s="558">
        <v>38100</v>
      </c>
      <c r="E109" s="559">
        <v>19200</v>
      </c>
      <c r="F109" s="558">
        <f t="shared" si="9"/>
        <v>48739</v>
      </c>
      <c r="G109" s="560">
        <f t="shared" si="7"/>
        <v>34879</v>
      </c>
      <c r="H109" s="559">
        <v>1304</v>
      </c>
    </row>
    <row r="110" spans="1:8" x14ac:dyDescent="0.2">
      <c r="A110" s="561">
        <v>103</v>
      </c>
      <c r="B110" s="556">
        <f t="shared" si="6"/>
        <v>15.23</v>
      </c>
      <c r="C110" s="562">
        <v>48.2</v>
      </c>
      <c r="D110" s="558">
        <v>38100</v>
      </c>
      <c r="E110" s="559">
        <v>19200</v>
      </c>
      <c r="F110" s="558">
        <f t="shared" si="9"/>
        <v>48632</v>
      </c>
      <c r="G110" s="560">
        <f t="shared" si="7"/>
        <v>34800</v>
      </c>
      <c r="H110" s="559">
        <v>1304</v>
      </c>
    </row>
    <row r="111" spans="1:8" x14ac:dyDescent="0.2">
      <c r="A111" s="561">
        <v>104</v>
      </c>
      <c r="B111" s="556">
        <f t="shared" si="6"/>
        <v>15.27</v>
      </c>
      <c r="C111" s="562">
        <v>48.2</v>
      </c>
      <c r="D111" s="558">
        <v>38100</v>
      </c>
      <c r="E111" s="559">
        <v>19200</v>
      </c>
      <c r="F111" s="558">
        <f t="shared" si="9"/>
        <v>48525</v>
      </c>
      <c r="G111" s="560">
        <f t="shared" si="7"/>
        <v>34721</v>
      </c>
      <c r="H111" s="559">
        <v>1304</v>
      </c>
    </row>
    <row r="112" spans="1:8" x14ac:dyDescent="0.2">
      <c r="A112" s="561">
        <v>105</v>
      </c>
      <c r="B112" s="556">
        <f t="shared" si="6"/>
        <v>15.31</v>
      </c>
      <c r="C112" s="562">
        <v>48.2</v>
      </c>
      <c r="D112" s="558">
        <v>38100</v>
      </c>
      <c r="E112" s="559">
        <v>19200</v>
      </c>
      <c r="F112" s="558">
        <f t="shared" si="9"/>
        <v>48418</v>
      </c>
      <c r="G112" s="560">
        <f t="shared" si="7"/>
        <v>34643</v>
      </c>
      <c r="H112" s="559">
        <v>1304</v>
      </c>
    </row>
    <row r="113" spans="1:8" x14ac:dyDescent="0.2">
      <c r="A113" s="561">
        <v>106</v>
      </c>
      <c r="B113" s="556">
        <f t="shared" si="6"/>
        <v>15.35</v>
      </c>
      <c r="C113" s="562">
        <v>48.2</v>
      </c>
      <c r="D113" s="558">
        <v>38100</v>
      </c>
      <c r="E113" s="559">
        <v>19200</v>
      </c>
      <c r="F113" s="558">
        <f t="shared" si="9"/>
        <v>48313</v>
      </c>
      <c r="G113" s="560">
        <f t="shared" si="7"/>
        <v>34565</v>
      </c>
      <c r="H113" s="559">
        <v>1304</v>
      </c>
    </row>
    <row r="114" spans="1:8" x14ac:dyDescent="0.2">
      <c r="A114" s="561">
        <v>107</v>
      </c>
      <c r="B114" s="556">
        <f t="shared" si="6"/>
        <v>15.39</v>
      </c>
      <c r="C114" s="562">
        <v>48.2</v>
      </c>
      <c r="D114" s="558">
        <v>38100</v>
      </c>
      <c r="E114" s="559">
        <v>19200</v>
      </c>
      <c r="F114" s="558">
        <f t="shared" si="9"/>
        <v>48207</v>
      </c>
      <c r="G114" s="560">
        <f t="shared" si="7"/>
        <v>34488</v>
      </c>
      <c r="H114" s="559">
        <v>1304</v>
      </c>
    </row>
    <row r="115" spans="1:8" x14ac:dyDescent="0.2">
      <c r="A115" s="561">
        <v>108</v>
      </c>
      <c r="B115" s="556">
        <f t="shared" si="6"/>
        <v>15.43</v>
      </c>
      <c r="C115" s="562">
        <v>48.2</v>
      </c>
      <c r="D115" s="558">
        <v>38100</v>
      </c>
      <c r="E115" s="559">
        <v>19200</v>
      </c>
      <c r="F115" s="558">
        <f t="shared" si="9"/>
        <v>48103</v>
      </c>
      <c r="G115" s="560">
        <f t="shared" si="7"/>
        <v>34411</v>
      </c>
      <c r="H115" s="559">
        <v>1304</v>
      </c>
    </row>
    <row r="116" spans="1:8" x14ac:dyDescent="0.2">
      <c r="A116" s="561">
        <v>109</v>
      </c>
      <c r="B116" s="556">
        <f t="shared" si="6"/>
        <v>15.47</v>
      </c>
      <c r="C116" s="562">
        <v>48.2</v>
      </c>
      <c r="D116" s="558">
        <v>38100</v>
      </c>
      <c r="E116" s="559">
        <v>19200</v>
      </c>
      <c r="F116" s="558">
        <f t="shared" si="9"/>
        <v>47998</v>
      </c>
      <c r="G116" s="560">
        <f t="shared" si="7"/>
        <v>34334</v>
      </c>
      <c r="H116" s="559">
        <v>1304</v>
      </c>
    </row>
    <row r="117" spans="1:8" x14ac:dyDescent="0.2">
      <c r="A117" s="561">
        <v>110</v>
      </c>
      <c r="B117" s="556">
        <f t="shared" si="6"/>
        <v>15.51</v>
      </c>
      <c r="C117" s="562">
        <v>48.2</v>
      </c>
      <c r="D117" s="558">
        <v>38100</v>
      </c>
      <c r="E117" s="559">
        <v>19200</v>
      </c>
      <c r="F117" s="558">
        <f t="shared" si="9"/>
        <v>47895</v>
      </c>
      <c r="G117" s="560">
        <f t="shared" si="7"/>
        <v>34258</v>
      </c>
      <c r="H117" s="559">
        <v>1304</v>
      </c>
    </row>
    <row r="118" spans="1:8" x14ac:dyDescent="0.2">
      <c r="A118" s="561">
        <v>111</v>
      </c>
      <c r="B118" s="556">
        <f t="shared" si="6"/>
        <v>15.55</v>
      </c>
      <c r="C118" s="562">
        <v>48.2</v>
      </c>
      <c r="D118" s="558">
        <v>38100</v>
      </c>
      <c r="E118" s="559">
        <v>19200</v>
      </c>
      <c r="F118" s="558">
        <f t="shared" si="9"/>
        <v>47792</v>
      </c>
      <c r="G118" s="560">
        <f t="shared" si="7"/>
        <v>34182</v>
      </c>
      <c r="H118" s="559">
        <v>1304</v>
      </c>
    </row>
    <row r="119" spans="1:8" x14ac:dyDescent="0.2">
      <c r="A119" s="561">
        <v>112</v>
      </c>
      <c r="B119" s="556">
        <f t="shared" si="6"/>
        <v>15.59</v>
      </c>
      <c r="C119" s="562">
        <v>48.2</v>
      </c>
      <c r="D119" s="558">
        <v>38100</v>
      </c>
      <c r="E119" s="559">
        <v>19200</v>
      </c>
      <c r="F119" s="558">
        <f t="shared" si="9"/>
        <v>47689</v>
      </c>
      <c r="G119" s="560">
        <f t="shared" si="7"/>
        <v>34107</v>
      </c>
      <c r="H119" s="559">
        <v>1304</v>
      </c>
    </row>
    <row r="120" spans="1:8" x14ac:dyDescent="0.2">
      <c r="A120" s="561">
        <v>113</v>
      </c>
      <c r="B120" s="556">
        <f t="shared" si="6"/>
        <v>15.63</v>
      </c>
      <c r="C120" s="562">
        <v>48.2</v>
      </c>
      <c r="D120" s="558">
        <v>38100</v>
      </c>
      <c r="E120" s="559">
        <v>19200</v>
      </c>
      <c r="F120" s="558">
        <f t="shared" si="9"/>
        <v>47587</v>
      </c>
      <c r="G120" s="560">
        <f t="shared" si="7"/>
        <v>34032</v>
      </c>
      <c r="H120" s="559">
        <v>1304</v>
      </c>
    </row>
    <row r="121" spans="1:8" x14ac:dyDescent="0.2">
      <c r="A121" s="561">
        <v>114</v>
      </c>
      <c r="B121" s="556">
        <f t="shared" si="6"/>
        <v>15.67</v>
      </c>
      <c r="C121" s="562">
        <v>48.2</v>
      </c>
      <c r="D121" s="558">
        <v>38100</v>
      </c>
      <c r="E121" s="559">
        <v>19200</v>
      </c>
      <c r="F121" s="558">
        <f t="shared" si="9"/>
        <v>47485</v>
      </c>
      <c r="G121" s="560">
        <f t="shared" si="7"/>
        <v>33957</v>
      </c>
      <c r="H121" s="559">
        <v>1304</v>
      </c>
    </row>
    <row r="122" spans="1:8" x14ac:dyDescent="0.2">
      <c r="A122" s="561">
        <v>115</v>
      </c>
      <c r="B122" s="556">
        <f t="shared" si="6"/>
        <v>15.71</v>
      </c>
      <c r="C122" s="562">
        <v>48.2</v>
      </c>
      <c r="D122" s="558">
        <v>38100</v>
      </c>
      <c r="E122" s="559">
        <v>19200</v>
      </c>
      <c r="F122" s="558">
        <f t="shared" si="9"/>
        <v>47384</v>
      </c>
      <c r="G122" s="560">
        <f t="shared" si="7"/>
        <v>33883</v>
      </c>
      <c r="H122" s="559">
        <v>1304</v>
      </c>
    </row>
    <row r="123" spans="1:8" x14ac:dyDescent="0.2">
      <c r="A123" s="561">
        <v>116</v>
      </c>
      <c r="B123" s="556">
        <f t="shared" si="6"/>
        <v>15.75</v>
      </c>
      <c r="C123" s="562">
        <v>48.2</v>
      </c>
      <c r="D123" s="558">
        <v>38100</v>
      </c>
      <c r="E123" s="559">
        <v>19200</v>
      </c>
      <c r="F123" s="558">
        <f t="shared" si="9"/>
        <v>47284</v>
      </c>
      <c r="G123" s="560">
        <f t="shared" si="7"/>
        <v>33809</v>
      </c>
      <c r="H123" s="559">
        <v>1304</v>
      </c>
    </row>
    <row r="124" spans="1:8" x14ac:dyDescent="0.2">
      <c r="A124" s="561">
        <v>117</v>
      </c>
      <c r="B124" s="556">
        <f t="shared" si="6"/>
        <v>15.79</v>
      </c>
      <c r="C124" s="562">
        <v>48.2</v>
      </c>
      <c r="D124" s="558">
        <v>38100</v>
      </c>
      <c r="E124" s="559">
        <v>19200</v>
      </c>
      <c r="F124" s="558">
        <f t="shared" si="9"/>
        <v>47184</v>
      </c>
      <c r="G124" s="560">
        <f t="shared" si="7"/>
        <v>33735</v>
      </c>
      <c r="H124" s="559">
        <v>1304</v>
      </c>
    </row>
    <row r="125" spans="1:8" x14ac:dyDescent="0.2">
      <c r="A125" s="561">
        <v>118</v>
      </c>
      <c r="B125" s="556">
        <f t="shared" si="6"/>
        <v>15.83</v>
      </c>
      <c r="C125" s="562">
        <v>48.2</v>
      </c>
      <c r="D125" s="558">
        <v>38100</v>
      </c>
      <c r="E125" s="559">
        <v>19200</v>
      </c>
      <c r="F125" s="558">
        <f t="shared" si="9"/>
        <v>47084</v>
      </c>
      <c r="G125" s="560">
        <f t="shared" si="7"/>
        <v>33662</v>
      </c>
      <c r="H125" s="559">
        <v>1304</v>
      </c>
    </row>
    <row r="126" spans="1:8" x14ac:dyDescent="0.2">
      <c r="A126" s="561">
        <v>119</v>
      </c>
      <c r="B126" s="556">
        <f t="shared" si="6"/>
        <v>15.87</v>
      </c>
      <c r="C126" s="562">
        <v>48.2</v>
      </c>
      <c r="D126" s="558">
        <v>38100</v>
      </c>
      <c r="E126" s="559">
        <v>19200</v>
      </c>
      <c r="F126" s="558">
        <f t="shared" si="9"/>
        <v>46985</v>
      </c>
      <c r="G126" s="560">
        <f t="shared" si="7"/>
        <v>33589</v>
      </c>
      <c r="H126" s="559">
        <v>1304</v>
      </c>
    </row>
    <row r="127" spans="1:8" x14ac:dyDescent="0.2">
      <c r="A127" s="561">
        <v>120</v>
      </c>
      <c r="B127" s="556">
        <f t="shared" si="6"/>
        <v>15.91</v>
      </c>
      <c r="C127" s="562">
        <v>48.2</v>
      </c>
      <c r="D127" s="558">
        <v>38100</v>
      </c>
      <c r="E127" s="559">
        <v>19200</v>
      </c>
      <c r="F127" s="558">
        <f t="shared" si="9"/>
        <v>46887</v>
      </c>
      <c r="G127" s="560">
        <f t="shared" si="7"/>
        <v>33517</v>
      </c>
      <c r="H127" s="559">
        <v>1304</v>
      </c>
    </row>
    <row r="128" spans="1:8" x14ac:dyDescent="0.2">
      <c r="A128" s="561">
        <v>121</v>
      </c>
      <c r="B128" s="556">
        <f t="shared" si="6"/>
        <v>15.95</v>
      </c>
      <c r="C128" s="562">
        <v>48.2</v>
      </c>
      <c r="D128" s="558">
        <v>38100</v>
      </c>
      <c r="E128" s="559">
        <v>19200</v>
      </c>
      <c r="F128" s="558">
        <f t="shared" si="9"/>
        <v>46789</v>
      </c>
      <c r="G128" s="560">
        <f t="shared" si="7"/>
        <v>33445</v>
      </c>
      <c r="H128" s="559">
        <v>1304</v>
      </c>
    </row>
    <row r="129" spans="1:8" x14ac:dyDescent="0.2">
      <c r="A129" s="561">
        <v>122</v>
      </c>
      <c r="B129" s="556">
        <f t="shared" si="6"/>
        <v>15.99</v>
      </c>
      <c r="C129" s="562">
        <v>48.2</v>
      </c>
      <c r="D129" s="558">
        <v>38100</v>
      </c>
      <c r="E129" s="559">
        <v>19200</v>
      </c>
      <c r="F129" s="558">
        <f t="shared" si="9"/>
        <v>46691</v>
      </c>
      <c r="G129" s="560">
        <f t="shared" si="7"/>
        <v>33373</v>
      </c>
      <c r="H129" s="559">
        <v>1304</v>
      </c>
    </row>
    <row r="130" spans="1:8" x14ac:dyDescent="0.2">
      <c r="A130" s="561">
        <v>123</v>
      </c>
      <c r="B130" s="556">
        <f t="shared" si="6"/>
        <v>16.03</v>
      </c>
      <c r="C130" s="562">
        <v>48.2</v>
      </c>
      <c r="D130" s="558">
        <v>38100</v>
      </c>
      <c r="E130" s="559">
        <v>19200</v>
      </c>
      <c r="F130" s="558">
        <f t="shared" si="9"/>
        <v>46594</v>
      </c>
      <c r="G130" s="560">
        <f t="shared" si="7"/>
        <v>33302</v>
      </c>
      <c r="H130" s="559">
        <v>1304</v>
      </c>
    </row>
    <row r="131" spans="1:8" x14ac:dyDescent="0.2">
      <c r="A131" s="561">
        <v>124</v>
      </c>
      <c r="B131" s="556">
        <f t="shared" si="6"/>
        <v>16.07</v>
      </c>
      <c r="C131" s="562">
        <v>48.2</v>
      </c>
      <c r="D131" s="558">
        <v>38100</v>
      </c>
      <c r="E131" s="559">
        <v>19200</v>
      </c>
      <c r="F131" s="558">
        <f t="shared" si="9"/>
        <v>46498</v>
      </c>
      <c r="G131" s="560">
        <f t="shared" si="7"/>
        <v>33231</v>
      </c>
      <c r="H131" s="559">
        <v>1304</v>
      </c>
    </row>
    <row r="132" spans="1:8" x14ac:dyDescent="0.2">
      <c r="A132" s="561">
        <v>125</v>
      </c>
      <c r="B132" s="556">
        <f t="shared" si="6"/>
        <v>16.11</v>
      </c>
      <c r="C132" s="562">
        <v>48.2</v>
      </c>
      <c r="D132" s="558">
        <v>38100</v>
      </c>
      <c r="E132" s="559">
        <v>19200</v>
      </c>
      <c r="F132" s="558">
        <f t="shared" si="9"/>
        <v>46402</v>
      </c>
      <c r="G132" s="560">
        <f t="shared" si="7"/>
        <v>33160</v>
      </c>
      <c r="H132" s="559">
        <v>1304</v>
      </c>
    </row>
    <row r="133" spans="1:8" x14ac:dyDescent="0.2">
      <c r="A133" s="561">
        <v>126</v>
      </c>
      <c r="B133" s="556">
        <f t="shared" ref="B133:B140" si="10">ROUND(13.64+0.04*A133-2.53,2)</f>
        <v>16.149999999999999</v>
      </c>
      <c r="C133" s="562">
        <v>48.2</v>
      </c>
      <c r="D133" s="558">
        <v>38100</v>
      </c>
      <c r="E133" s="559">
        <v>19200</v>
      </c>
      <c r="F133" s="558">
        <f t="shared" si="9"/>
        <v>46306</v>
      </c>
      <c r="G133" s="560">
        <f t="shared" si="7"/>
        <v>33090</v>
      </c>
      <c r="H133" s="559">
        <v>1304</v>
      </c>
    </row>
    <row r="134" spans="1:8" x14ac:dyDescent="0.2">
      <c r="A134" s="561">
        <v>127</v>
      </c>
      <c r="B134" s="556">
        <f t="shared" si="10"/>
        <v>16.190000000000001</v>
      </c>
      <c r="C134" s="562">
        <v>48.2</v>
      </c>
      <c r="D134" s="558">
        <v>38100</v>
      </c>
      <c r="E134" s="559">
        <v>19200</v>
      </c>
      <c r="F134" s="558">
        <f t="shared" si="9"/>
        <v>46211</v>
      </c>
      <c r="G134" s="560">
        <f t="shared" si="7"/>
        <v>33020</v>
      </c>
      <c r="H134" s="559">
        <v>1304</v>
      </c>
    </row>
    <row r="135" spans="1:8" x14ac:dyDescent="0.2">
      <c r="A135" s="561">
        <v>128</v>
      </c>
      <c r="B135" s="556">
        <f t="shared" si="10"/>
        <v>16.23</v>
      </c>
      <c r="C135" s="562">
        <v>48.2</v>
      </c>
      <c r="D135" s="558">
        <v>38100</v>
      </c>
      <c r="E135" s="559">
        <v>19200</v>
      </c>
      <c r="F135" s="558">
        <f t="shared" si="9"/>
        <v>46116</v>
      </c>
      <c r="G135" s="560">
        <f t="shared" si="7"/>
        <v>32950</v>
      </c>
      <c r="H135" s="559">
        <v>1304</v>
      </c>
    </row>
    <row r="136" spans="1:8" x14ac:dyDescent="0.2">
      <c r="A136" s="561">
        <v>129</v>
      </c>
      <c r="B136" s="556">
        <f t="shared" si="10"/>
        <v>16.27</v>
      </c>
      <c r="C136" s="562">
        <v>48.2</v>
      </c>
      <c r="D136" s="558">
        <v>38100</v>
      </c>
      <c r="E136" s="559">
        <v>19200</v>
      </c>
      <c r="F136" s="558">
        <f t="shared" si="9"/>
        <v>46022</v>
      </c>
      <c r="G136" s="560">
        <f t="shared" si="7"/>
        <v>32881</v>
      </c>
      <c r="H136" s="559">
        <v>1304</v>
      </c>
    </row>
    <row r="137" spans="1:8" x14ac:dyDescent="0.2">
      <c r="A137" s="561">
        <v>130</v>
      </c>
      <c r="B137" s="556">
        <f t="shared" si="10"/>
        <v>16.309999999999999</v>
      </c>
      <c r="C137" s="562">
        <v>48.2</v>
      </c>
      <c r="D137" s="558">
        <v>38100</v>
      </c>
      <c r="E137" s="559">
        <v>19200</v>
      </c>
      <c r="F137" s="558">
        <f t="shared" si="9"/>
        <v>45928</v>
      </c>
      <c r="G137" s="560">
        <f t="shared" si="7"/>
        <v>32812</v>
      </c>
      <c r="H137" s="559">
        <v>1304</v>
      </c>
    </row>
    <row r="138" spans="1:8" x14ac:dyDescent="0.2">
      <c r="A138" s="555">
        <v>131</v>
      </c>
      <c r="B138" s="556">
        <f t="shared" si="10"/>
        <v>16.350000000000001</v>
      </c>
      <c r="C138" s="557">
        <v>48.2</v>
      </c>
      <c r="D138" s="558">
        <v>38100</v>
      </c>
      <c r="E138" s="559">
        <v>19200</v>
      </c>
      <c r="F138" s="558">
        <f t="shared" si="9"/>
        <v>45835</v>
      </c>
      <c r="G138" s="560">
        <f t="shared" si="7"/>
        <v>32743</v>
      </c>
      <c r="H138" s="559">
        <v>1304</v>
      </c>
    </row>
    <row r="139" spans="1:8" x14ac:dyDescent="0.2">
      <c r="A139" s="561">
        <v>132</v>
      </c>
      <c r="B139" s="556">
        <f t="shared" si="10"/>
        <v>16.39</v>
      </c>
      <c r="C139" s="562">
        <v>48.2</v>
      </c>
      <c r="D139" s="558">
        <v>38100</v>
      </c>
      <c r="E139" s="559">
        <v>19200</v>
      </c>
      <c r="F139" s="558">
        <f t="shared" si="9"/>
        <v>45742</v>
      </c>
      <c r="G139" s="560">
        <f t="shared" si="7"/>
        <v>32675</v>
      </c>
      <c r="H139" s="559">
        <v>1304</v>
      </c>
    </row>
    <row r="140" spans="1:8" ht="13.5" thickBot="1" x14ac:dyDescent="0.25">
      <c r="A140" s="563">
        <v>133</v>
      </c>
      <c r="B140" s="564">
        <f t="shared" si="10"/>
        <v>16.43</v>
      </c>
      <c r="C140" s="565">
        <v>48.2</v>
      </c>
      <c r="D140" s="566">
        <v>38100</v>
      </c>
      <c r="E140" s="567">
        <v>19200</v>
      </c>
      <c r="F140" s="566">
        <f t="shared" si="9"/>
        <v>45650</v>
      </c>
      <c r="G140" s="568">
        <f t="shared" si="7"/>
        <v>32607</v>
      </c>
      <c r="H140" s="567">
        <v>1304</v>
      </c>
    </row>
  </sheetData>
  <mergeCells count="2">
    <mergeCell ref="A13:B13"/>
    <mergeCell ref="G14:H14"/>
  </mergeCells>
  <pageMargins left="0.59055118110236227" right="0.39370078740157483" top="0.98425196850393704" bottom="0.98425196850393704" header="0.51181102362204722" footer="0.51181102362204722"/>
  <pageSetup paperSize="9" fitToHeight="10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9"/>
  <sheetViews>
    <sheetView workbookViewId="0">
      <pane ySplit="15" topLeftCell="A64" activePane="bottomLeft" state="frozenSplit"/>
      <selection activeCell="J36" sqref="J36"/>
      <selection pane="bottomLeft" activeCell="L76" sqref="L76"/>
    </sheetView>
  </sheetViews>
  <sheetFormatPr defaultRowHeight="12.75" x14ac:dyDescent="0.2"/>
  <cols>
    <col min="1" max="1" width="11.6640625" style="461" customWidth="1"/>
    <col min="2" max="2" width="11.1640625" style="461" customWidth="1"/>
    <col min="3" max="3" width="12.6640625" style="461" customWidth="1"/>
    <col min="4" max="4" width="15.6640625" style="461" customWidth="1"/>
    <col min="5" max="5" width="15.83203125" style="461" customWidth="1"/>
    <col min="6" max="6" width="15" style="461" customWidth="1"/>
    <col min="7" max="7" width="13" style="461" customWidth="1"/>
    <col min="8" max="8" width="12.5" style="461" customWidth="1"/>
    <col min="9" max="9" width="18.83203125" style="461" customWidth="1"/>
    <col min="10" max="16384" width="9.33203125" style="461"/>
  </cols>
  <sheetData>
    <row r="1" spans="1:9" x14ac:dyDescent="0.2">
      <c r="H1" s="461" t="s">
        <v>658</v>
      </c>
    </row>
    <row r="2" spans="1:9" ht="4.5" customHeight="1" x14ac:dyDescent="0.2"/>
    <row r="3" spans="1:9" ht="20.25" x14ac:dyDescent="0.3">
      <c r="A3" s="462" t="s">
        <v>642</v>
      </c>
      <c r="C3" s="463"/>
      <c r="D3" s="463"/>
      <c r="E3" s="463"/>
      <c r="F3" s="464"/>
      <c r="G3" s="464"/>
      <c r="H3" s="465"/>
      <c r="I3" s="465"/>
    </row>
    <row r="4" spans="1:9" ht="15" x14ac:dyDescent="0.25">
      <c r="A4" s="466" t="s">
        <v>659</v>
      </c>
      <c r="B4" s="467"/>
      <c r="C4" s="467"/>
      <c r="D4" s="467"/>
      <c r="E4" s="467"/>
      <c r="F4" s="467"/>
      <c r="G4" s="467"/>
      <c r="I4" s="465"/>
    </row>
    <row r="5" spans="1:9" ht="5.25" customHeight="1" x14ac:dyDescent="0.25">
      <c r="A5" s="466"/>
      <c r="B5" s="467"/>
      <c r="C5" s="467"/>
      <c r="D5" s="467"/>
      <c r="E5" s="467"/>
      <c r="F5" s="467"/>
      <c r="G5" s="467"/>
      <c r="I5" s="465"/>
    </row>
    <row r="6" spans="1:9" ht="15.75" x14ac:dyDescent="0.25">
      <c r="A6" s="468"/>
      <c r="B6" s="469"/>
      <c r="C6" s="470" t="s">
        <v>660</v>
      </c>
      <c r="E6" s="471" t="s">
        <v>11</v>
      </c>
      <c r="I6" s="465"/>
    </row>
    <row r="7" spans="1:9" ht="15.75" x14ac:dyDescent="0.25">
      <c r="A7" s="569" t="s">
        <v>661</v>
      </c>
      <c r="B7" s="469"/>
      <c r="C7" s="472">
        <v>14.5</v>
      </c>
      <c r="D7" s="570"/>
      <c r="E7" s="472"/>
      <c r="I7" s="465"/>
    </row>
    <row r="8" spans="1:9" ht="15.75" x14ac:dyDescent="0.25">
      <c r="A8" s="569" t="s">
        <v>662</v>
      </c>
      <c r="B8" s="469"/>
      <c r="C8" s="472" t="s">
        <v>663</v>
      </c>
      <c r="D8" s="570"/>
      <c r="E8" s="472"/>
      <c r="F8" s="691"/>
      <c r="I8" s="465"/>
    </row>
    <row r="9" spans="1:9" ht="15.75" x14ac:dyDescent="0.25">
      <c r="A9" s="569" t="s">
        <v>664</v>
      </c>
      <c r="B9" s="469"/>
      <c r="C9" s="472" t="s">
        <v>82</v>
      </c>
      <c r="D9" s="570"/>
      <c r="E9" s="472"/>
      <c r="I9" s="465"/>
    </row>
    <row r="10" spans="1:9" ht="15.75" x14ac:dyDescent="0.25">
      <c r="A10" s="569" t="s">
        <v>665</v>
      </c>
      <c r="B10" s="469"/>
      <c r="C10" s="472" t="s">
        <v>83</v>
      </c>
      <c r="D10" s="570"/>
      <c r="E10" s="472"/>
      <c r="I10" s="465"/>
    </row>
    <row r="11" spans="1:9" ht="15.75" x14ac:dyDescent="0.25">
      <c r="A11" s="569" t="s">
        <v>666</v>
      </c>
      <c r="B11" s="469"/>
      <c r="C11" s="472" t="s">
        <v>84</v>
      </c>
      <c r="D11" s="570"/>
      <c r="E11" s="472"/>
      <c r="I11" s="465"/>
    </row>
    <row r="12" spans="1:9" ht="15.75" x14ac:dyDescent="0.25">
      <c r="A12" s="569" t="s">
        <v>667</v>
      </c>
      <c r="B12" s="469"/>
      <c r="C12" s="472">
        <v>20.47</v>
      </c>
      <c r="D12" s="570"/>
      <c r="E12" s="472"/>
      <c r="I12" s="465"/>
    </row>
    <row r="13" spans="1:9" ht="6" customHeight="1" thickBot="1" x14ac:dyDescent="0.25">
      <c r="A13" s="683"/>
      <c r="B13" s="683"/>
      <c r="C13" s="474"/>
      <c r="D13" s="571"/>
      <c r="E13" s="475"/>
      <c r="F13" s="475"/>
      <c r="G13" s="475"/>
      <c r="I13" s="465"/>
    </row>
    <row r="14" spans="1:9" ht="15.75" x14ac:dyDescent="0.2">
      <c r="A14" s="476"/>
      <c r="B14" s="477" t="s">
        <v>2</v>
      </c>
      <c r="C14" s="478"/>
      <c r="D14" s="477" t="s">
        <v>3</v>
      </c>
      <c r="E14" s="478"/>
      <c r="F14" s="480" t="s">
        <v>4</v>
      </c>
      <c r="G14" s="572"/>
      <c r="H14" s="478"/>
    </row>
    <row r="15" spans="1:9" ht="45.75" thickBot="1" x14ac:dyDescent="0.25">
      <c r="A15" s="481" t="s">
        <v>639</v>
      </c>
      <c r="B15" s="482" t="s">
        <v>10</v>
      </c>
      <c r="C15" s="483" t="s">
        <v>11</v>
      </c>
      <c r="D15" s="485" t="s">
        <v>12</v>
      </c>
      <c r="E15" s="573" t="s">
        <v>640</v>
      </c>
      <c r="F15" s="484" t="s">
        <v>4</v>
      </c>
      <c r="G15" s="574" t="s">
        <v>668</v>
      </c>
      <c r="H15" s="573" t="s">
        <v>16</v>
      </c>
    </row>
    <row r="16" spans="1:9" x14ac:dyDescent="0.2">
      <c r="A16" s="575" t="s">
        <v>669</v>
      </c>
      <c r="B16" s="576">
        <v>14.5</v>
      </c>
      <c r="C16" s="577"/>
      <c r="D16" s="491">
        <v>38100</v>
      </c>
      <c r="E16" s="492"/>
      <c r="F16" s="491">
        <f>ROUND(12*1.36*(1/B16*D16)+H16,0)</f>
        <v>43865</v>
      </c>
      <c r="G16" s="493">
        <f>ROUND(12*(1/B16*D16),0)</f>
        <v>31531</v>
      </c>
      <c r="H16" s="492">
        <v>983</v>
      </c>
    </row>
    <row r="17" spans="1:8" x14ac:dyDescent="0.2">
      <c r="A17" s="579">
        <v>89</v>
      </c>
      <c r="B17" s="496">
        <f t="shared" ref="B17:B73" si="0">ROUND(-0.00000622*POWER(A17,3)+0.0009011*POWER(A17,2)+0.108211*A17+2.2,2)</f>
        <v>14.58</v>
      </c>
      <c r="C17" s="580"/>
      <c r="D17" s="498">
        <v>38100</v>
      </c>
      <c r="E17" s="584"/>
      <c r="F17" s="498">
        <f t="shared" ref="F17:F80" si="1">ROUND(12*1.36*(1/B17*D17)+H17,0)</f>
        <v>43630</v>
      </c>
      <c r="G17" s="581">
        <f t="shared" ref="G17:G80" si="2">ROUND(12*(1/B17*D17),0)</f>
        <v>31358</v>
      </c>
      <c r="H17" s="499">
        <v>983</v>
      </c>
    </row>
    <row r="18" spans="1:8" x14ac:dyDescent="0.2">
      <c r="A18" s="579">
        <v>90</v>
      </c>
      <c r="B18" s="496">
        <f t="shared" si="0"/>
        <v>14.7</v>
      </c>
      <c r="C18" s="580"/>
      <c r="D18" s="498">
        <v>38100</v>
      </c>
      <c r="E18" s="584"/>
      <c r="F18" s="498">
        <f t="shared" si="1"/>
        <v>43282</v>
      </c>
      <c r="G18" s="581">
        <f t="shared" si="2"/>
        <v>31102</v>
      </c>
      <c r="H18" s="499">
        <v>983</v>
      </c>
    </row>
    <row r="19" spans="1:8" x14ac:dyDescent="0.2">
      <c r="A19" s="579">
        <v>91</v>
      </c>
      <c r="B19" s="496">
        <f t="shared" si="0"/>
        <v>14.82</v>
      </c>
      <c r="C19" s="580"/>
      <c r="D19" s="498">
        <v>38100</v>
      </c>
      <c r="E19" s="584"/>
      <c r="F19" s="498">
        <f t="shared" si="1"/>
        <v>42939</v>
      </c>
      <c r="G19" s="581">
        <f t="shared" si="2"/>
        <v>30850</v>
      </c>
      <c r="H19" s="499">
        <v>983</v>
      </c>
    </row>
    <row r="20" spans="1:8" x14ac:dyDescent="0.2">
      <c r="A20" s="579">
        <v>92</v>
      </c>
      <c r="B20" s="496">
        <f t="shared" si="0"/>
        <v>14.94</v>
      </c>
      <c r="C20" s="580"/>
      <c r="D20" s="498">
        <v>38100</v>
      </c>
      <c r="E20" s="584"/>
      <c r="F20" s="498">
        <f t="shared" si="1"/>
        <v>42602</v>
      </c>
      <c r="G20" s="581">
        <f t="shared" si="2"/>
        <v>30602</v>
      </c>
      <c r="H20" s="499">
        <v>983</v>
      </c>
    </row>
    <row r="21" spans="1:8" x14ac:dyDescent="0.2">
      <c r="A21" s="579">
        <v>93</v>
      </c>
      <c r="B21" s="496">
        <f t="shared" si="0"/>
        <v>15.05</v>
      </c>
      <c r="C21" s="580"/>
      <c r="D21" s="498">
        <v>38100</v>
      </c>
      <c r="E21" s="584"/>
      <c r="F21" s="498">
        <f t="shared" si="1"/>
        <v>42298</v>
      </c>
      <c r="G21" s="581">
        <f t="shared" si="2"/>
        <v>30379</v>
      </c>
      <c r="H21" s="499">
        <v>983</v>
      </c>
    </row>
    <row r="22" spans="1:8" x14ac:dyDescent="0.2">
      <c r="A22" s="579">
        <v>94</v>
      </c>
      <c r="B22" s="496">
        <f t="shared" si="0"/>
        <v>15.17</v>
      </c>
      <c r="C22" s="580"/>
      <c r="D22" s="498">
        <v>38100</v>
      </c>
      <c r="E22" s="584"/>
      <c r="F22" s="498">
        <f t="shared" si="1"/>
        <v>41971</v>
      </c>
      <c r="G22" s="581">
        <f t="shared" si="2"/>
        <v>30138</v>
      </c>
      <c r="H22" s="499">
        <v>983</v>
      </c>
    </row>
    <row r="23" spans="1:8" x14ac:dyDescent="0.2">
      <c r="A23" s="579">
        <v>95</v>
      </c>
      <c r="B23" s="496">
        <f t="shared" si="0"/>
        <v>15.28</v>
      </c>
      <c r="C23" s="580"/>
      <c r="D23" s="498">
        <v>38100</v>
      </c>
      <c r="E23" s="584"/>
      <c r="F23" s="498">
        <f t="shared" si="1"/>
        <v>41676</v>
      </c>
      <c r="G23" s="581">
        <f t="shared" si="2"/>
        <v>29921</v>
      </c>
      <c r="H23" s="499">
        <v>983</v>
      </c>
    </row>
    <row r="24" spans="1:8" x14ac:dyDescent="0.2">
      <c r="A24" s="579">
        <v>96</v>
      </c>
      <c r="B24" s="496">
        <f t="shared" si="0"/>
        <v>15.39</v>
      </c>
      <c r="C24" s="580"/>
      <c r="D24" s="498">
        <v>38100</v>
      </c>
      <c r="E24" s="584"/>
      <c r="F24" s="498">
        <f t="shared" si="1"/>
        <v>41385</v>
      </c>
      <c r="G24" s="581">
        <f t="shared" si="2"/>
        <v>29708</v>
      </c>
      <c r="H24" s="499">
        <v>983</v>
      </c>
    </row>
    <row r="25" spans="1:8" x14ac:dyDescent="0.2">
      <c r="A25" s="579">
        <v>97</v>
      </c>
      <c r="B25" s="496">
        <f t="shared" si="0"/>
        <v>15.5</v>
      </c>
      <c r="C25" s="580"/>
      <c r="D25" s="498">
        <v>38100</v>
      </c>
      <c r="E25" s="584"/>
      <c r="F25" s="498">
        <f t="shared" si="1"/>
        <v>41099</v>
      </c>
      <c r="G25" s="581">
        <f t="shared" si="2"/>
        <v>29497</v>
      </c>
      <c r="H25" s="499">
        <v>983</v>
      </c>
    </row>
    <row r="26" spans="1:8" x14ac:dyDescent="0.2">
      <c r="A26" s="579">
        <v>98</v>
      </c>
      <c r="B26" s="496">
        <f t="shared" si="0"/>
        <v>15.6</v>
      </c>
      <c r="C26" s="580"/>
      <c r="D26" s="498">
        <v>38100</v>
      </c>
      <c r="E26" s="584"/>
      <c r="F26" s="498">
        <f t="shared" si="1"/>
        <v>40841</v>
      </c>
      <c r="G26" s="581">
        <f t="shared" si="2"/>
        <v>29308</v>
      </c>
      <c r="H26" s="499">
        <v>983</v>
      </c>
    </row>
    <row r="27" spans="1:8" x14ac:dyDescent="0.2">
      <c r="A27" s="579">
        <v>99</v>
      </c>
      <c r="B27" s="496">
        <f t="shared" si="0"/>
        <v>15.71</v>
      </c>
      <c r="C27" s="580"/>
      <c r="D27" s="498">
        <v>38100</v>
      </c>
      <c r="E27" s="584"/>
      <c r="F27" s="498">
        <f t="shared" si="1"/>
        <v>40562</v>
      </c>
      <c r="G27" s="581">
        <f t="shared" si="2"/>
        <v>29102</v>
      </c>
      <c r="H27" s="499">
        <v>983</v>
      </c>
    </row>
    <row r="28" spans="1:8" x14ac:dyDescent="0.2">
      <c r="A28" s="579">
        <v>100</v>
      </c>
      <c r="B28" s="496">
        <f t="shared" si="0"/>
        <v>15.81</v>
      </c>
      <c r="C28" s="580"/>
      <c r="D28" s="498">
        <v>38100</v>
      </c>
      <c r="E28" s="584"/>
      <c r="F28" s="498">
        <f t="shared" si="1"/>
        <v>40312</v>
      </c>
      <c r="G28" s="581">
        <f t="shared" si="2"/>
        <v>28918</v>
      </c>
      <c r="H28" s="499">
        <v>983</v>
      </c>
    </row>
    <row r="29" spans="1:8" x14ac:dyDescent="0.2">
      <c r="A29" s="579">
        <v>101</v>
      </c>
      <c r="B29" s="496">
        <f t="shared" si="0"/>
        <v>15.91</v>
      </c>
      <c r="C29" s="580"/>
      <c r="D29" s="498">
        <v>38100</v>
      </c>
      <c r="E29" s="584"/>
      <c r="F29" s="498">
        <f t="shared" si="1"/>
        <v>40065</v>
      </c>
      <c r="G29" s="581">
        <f t="shared" si="2"/>
        <v>28737</v>
      </c>
      <c r="H29" s="499">
        <v>983</v>
      </c>
    </row>
    <row r="30" spans="1:8" x14ac:dyDescent="0.2">
      <c r="A30" s="579">
        <v>102</v>
      </c>
      <c r="B30" s="496">
        <f t="shared" si="0"/>
        <v>16.010000000000002</v>
      </c>
      <c r="C30" s="580"/>
      <c r="D30" s="498">
        <v>38100</v>
      </c>
      <c r="E30" s="584"/>
      <c r="F30" s="498">
        <f t="shared" si="1"/>
        <v>39821</v>
      </c>
      <c r="G30" s="581">
        <f t="shared" si="2"/>
        <v>28557</v>
      </c>
      <c r="H30" s="499">
        <v>983</v>
      </c>
    </row>
    <row r="31" spans="1:8" x14ac:dyDescent="0.2">
      <c r="A31" s="579">
        <v>103</v>
      </c>
      <c r="B31" s="496">
        <f t="shared" si="0"/>
        <v>16.11</v>
      </c>
      <c r="C31" s="580"/>
      <c r="D31" s="498">
        <v>38100</v>
      </c>
      <c r="E31" s="584"/>
      <c r="F31" s="498">
        <f t="shared" si="1"/>
        <v>39580</v>
      </c>
      <c r="G31" s="581">
        <f t="shared" si="2"/>
        <v>28380</v>
      </c>
      <c r="H31" s="499">
        <v>983</v>
      </c>
    </row>
    <row r="32" spans="1:8" x14ac:dyDescent="0.2">
      <c r="A32" s="579">
        <v>104</v>
      </c>
      <c r="B32" s="496">
        <f t="shared" si="0"/>
        <v>16.2</v>
      </c>
      <c r="C32" s="580"/>
      <c r="D32" s="498">
        <v>38100</v>
      </c>
      <c r="E32" s="584"/>
      <c r="F32" s="498">
        <f t="shared" si="1"/>
        <v>39365</v>
      </c>
      <c r="G32" s="581">
        <f t="shared" si="2"/>
        <v>28222</v>
      </c>
      <c r="H32" s="499">
        <v>983</v>
      </c>
    </row>
    <row r="33" spans="1:8" x14ac:dyDescent="0.2">
      <c r="A33" s="579">
        <v>105</v>
      </c>
      <c r="B33" s="496">
        <f t="shared" si="0"/>
        <v>16.3</v>
      </c>
      <c r="C33" s="580"/>
      <c r="D33" s="498">
        <v>38100</v>
      </c>
      <c r="E33" s="584"/>
      <c r="F33" s="498">
        <f t="shared" si="1"/>
        <v>39130</v>
      </c>
      <c r="G33" s="581">
        <f t="shared" si="2"/>
        <v>28049</v>
      </c>
      <c r="H33" s="499">
        <v>983</v>
      </c>
    </row>
    <row r="34" spans="1:8" x14ac:dyDescent="0.2">
      <c r="A34" s="579">
        <v>106</v>
      </c>
      <c r="B34" s="496">
        <f t="shared" si="0"/>
        <v>16.39</v>
      </c>
      <c r="C34" s="580"/>
      <c r="D34" s="498">
        <v>38100</v>
      </c>
      <c r="E34" s="584"/>
      <c r="F34" s="498">
        <f t="shared" si="1"/>
        <v>38920</v>
      </c>
      <c r="G34" s="581">
        <f t="shared" si="2"/>
        <v>27895</v>
      </c>
      <c r="H34" s="499">
        <v>983</v>
      </c>
    </row>
    <row r="35" spans="1:8" x14ac:dyDescent="0.2">
      <c r="A35" s="579">
        <v>107</v>
      </c>
      <c r="B35" s="496">
        <f t="shared" si="0"/>
        <v>16.48</v>
      </c>
      <c r="C35" s="580"/>
      <c r="D35" s="498">
        <v>38100</v>
      </c>
      <c r="E35" s="584"/>
      <c r="F35" s="498">
        <f t="shared" si="1"/>
        <v>38713</v>
      </c>
      <c r="G35" s="581">
        <f t="shared" si="2"/>
        <v>27743</v>
      </c>
      <c r="H35" s="499">
        <v>983</v>
      </c>
    </row>
    <row r="36" spans="1:8" x14ac:dyDescent="0.2">
      <c r="A36" s="579">
        <v>108</v>
      </c>
      <c r="B36" s="496">
        <f t="shared" si="0"/>
        <v>16.559999999999999</v>
      </c>
      <c r="C36" s="580"/>
      <c r="D36" s="498">
        <v>38100</v>
      </c>
      <c r="E36" s="584"/>
      <c r="F36" s="498">
        <f t="shared" si="1"/>
        <v>38531</v>
      </c>
      <c r="G36" s="581">
        <f t="shared" si="2"/>
        <v>27609</v>
      </c>
      <c r="H36" s="499">
        <v>983</v>
      </c>
    </row>
    <row r="37" spans="1:8" x14ac:dyDescent="0.2">
      <c r="A37" s="579">
        <v>109</v>
      </c>
      <c r="B37" s="496">
        <f t="shared" si="0"/>
        <v>16.649999999999999</v>
      </c>
      <c r="C37" s="580"/>
      <c r="D37" s="498">
        <v>38100</v>
      </c>
      <c r="E37" s="584"/>
      <c r="F37" s="498">
        <f t="shared" si="1"/>
        <v>38328</v>
      </c>
      <c r="G37" s="581">
        <f t="shared" si="2"/>
        <v>27459</v>
      </c>
      <c r="H37" s="499">
        <v>983</v>
      </c>
    </row>
    <row r="38" spans="1:8" x14ac:dyDescent="0.2">
      <c r="A38" s="579">
        <v>110</v>
      </c>
      <c r="B38" s="496">
        <f t="shared" si="0"/>
        <v>16.73</v>
      </c>
      <c r="C38" s="580"/>
      <c r="D38" s="498">
        <v>38100</v>
      </c>
      <c r="E38" s="584"/>
      <c r="F38" s="498">
        <f t="shared" si="1"/>
        <v>38149</v>
      </c>
      <c r="G38" s="581">
        <f t="shared" si="2"/>
        <v>27328</v>
      </c>
      <c r="H38" s="499">
        <v>983</v>
      </c>
    </row>
    <row r="39" spans="1:8" x14ac:dyDescent="0.2">
      <c r="A39" s="579">
        <v>111</v>
      </c>
      <c r="B39" s="496">
        <f t="shared" si="0"/>
        <v>16.809999999999999</v>
      </c>
      <c r="C39" s="580"/>
      <c r="D39" s="498">
        <v>38100</v>
      </c>
      <c r="E39" s="584"/>
      <c r="F39" s="498">
        <f t="shared" si="1"/>
        <v>37972</v>
      </c>
      <c r="G39" s="581">
        <f t="shared" si="2"/>
        <v>27198</v>
      </c>
      <c r="H39" s="499">
        <v>983</v>
      </c>
    </row>
    <row r="40" spans="1:8" x14ac:dyDescent="0.2">
      <c r="A40" s="579">
        <v>112</v>
      </c>
      <c r="B40" s="496">
        <f t="shared" si="0"/>
        <v>16.88</v>
      </c>
      <c r="C40" s="580"/>
      <c r="D40" s="498">
        <v>38100</v>
      </c>
      <c r="E40" s="584"/>
      <c r="F40" s="498">
        <f t="shared" si="1"/>
        <v>37819</v>
      </c>
      <c r="G40" s="581">
        <f t="shared" si="2"/>
        <v>27085</v>
      </c>
      <c r="H40" s="499">
        <v>983</v>
      </c>
    </row>
    <row r="41" spans="1:8" x14ac:dyDescent="0.2">
      <c r="A41" s="579">
        <v>113</v>
      </c>
      <c r="B41" s="496">
        <f t="shared" si="0"/>
        <v>16.96</v>
      </c>
      <c r="C41" s="580"/>
      <c r="D41" s="498">
        <v>38100</v>
      </c>
      <c r="E41" s="584"/>
      <c r="F41" s="498">
        <f t="shared" si="1"/>
        <v>37645</v>
      </c>
      <c r="G41" s="581">
        <f t="shared" si="2"/>
        <v>26958</v>
      </c>
      <c r="H41" s="499">
        <v>983</v>
      </c>
    </row>
    <row r="42" spans="1:8" x14ac:dyDescent="0.2">
      <c r="A42" s="579">
        <v>114</v>
      </c>
      <c r="B42" s="496">
        <f t="shared" si="0"/>
        <v>17.03</v>
      </c>
      <c r="C42" s="580"/>
      <c r="D42" s="498">
        <v>38100</v>
      </c>
      <c r="E42" s="584"/>
      <c r="F42" s="498">
        <f t="shared" si="1"/>
        <v>37495</v>
      </c>
      <c r="G42" s="581">
        <f t="shared" si="2"/>
        <v>26847</v>
      </c>
      <c r="H42" s="499">
        <v>983</v>
      </c>
    </row>
    <row r="43" spans="1:8" x14ac:dyDescent="0.2">
      <c r="A43" s="579">
        <v>115</v>
      </c>
      <c r="B43" s="496">
        <f t="shared" si="0"/>
        <v>17.100000000000001</v>
      </c>
      <c r="C43" s="580"/>
      <c r="D43" s="498">
        <v>38100</v>
      </c>
      <c r="E43" s="584"/>
      <c r="F43" s="498">
        <f t="shared" si="1"/>
        <v>37345</v>
      </c>
      <c r="G43" s="581">
        <f t="shared" si="2"/>
        <v>26737</v>
      </c>
      <c r="H43" s="499">
        <v>983</v>
      </c>
    </row>
    <row r="44" spans="1:8" x14ac:dyDescent="0.2">
      <c r="A44" s="579">
        <v>116</v>
      </c>
      <c r="B44" s="496">
        <f t="shared" si="0"/>
        <v>17.170000000000002</v>
      </c>
      <c r="C44" s="580"/>
      <c r="D44" s="498">
        <v>38100</v>
      </c>
      <c r="E44" s="584"/>
      <c r="F44" s="498">
        <f t="shared" si="1"/>
        <v>37197</v>
      </c>
      <c r="G44" s="581">
        <f t="shared" si="2"/>
        <v>26628</v>
      </c>
      <c r="H44" s="499">
        <v>983</v>
      </c>
    </row>
    <row r="45" spans="1:8" x14ac:dyDescent="0.2">
      <c r="A45" s="579">
        <v>117</v>
      </c>
      <c r="B45" s="496">
        <f t="shared" si="0"/>
        <v>17.23</v>
      </c>
      <c r="C45" s="580"/>
      <c r="D45" s="498">
        <v>38100</v>
      </c>
      <c r="E45" s="584"/>
      <c r="F45" s="498">
        <f t="shared" si="1"/>
        <v>37071</v>
      </c>
      <c r="G45" s="581">
        <f t="shared" si="2"/>
        <v>26535</v>
      </c>
      <c r="H45" s="499">
        <v>983</v>
      </c>
    </row>
    <row r="46" spans="1:8" x14ac:dyDescent="0.2">
      <c r="A46" s="579">
        <v>118</v>
      </c>
      <c r="B46" s="496">
        <f t="shared" si="0"/>
        <v>17.3</v>
      </c>
      <c r="C46" s="580"/>
      <c r="D46" s="498">
        <v>38100</v>
      </c>
      <c r="E46" s="584"/>
      <c r="F46" s="498">
        <f t="shared" si="1"/>
        <v>36925</v>
      </c>
      <c r="G46" s="581">
        <f t="shared" si="2"/>
        <v>26428</v>
      </c>
      <c r="H46" s="499">
        <v>983</v>
      </c>
    </row>
    <row r="47" spans="1:8" x14ac:dyDescent="0.2">
      <c r="A47" s="579">
        <v>119</v>
      </c>
      <c r="B47" s="496">
        <f t="shared" si="0"/>
        <v>17.36</v>
      </c>
      <c r="C47" s="580"/>
      <c r="D47" s="498">
        <v>38100</v>
      </c>
      <c r="E47" s="584"/>
      <c r="F47" s="498">
        <f t="shared" si="1"/>
        <v>36801</v>
      </c>
      <c r="G47" s="581">
        <f t="shared" si="2"/>
        <v>26336</v>
      </c>
      <c r="H47" s="499">
        <v>983</v>
      </c>
    </row>
    <row r="48" spans="1:8" x14ac:dyDescent="0.2">
      <c r="A48" s="579">
        <v>120</v>
      </c>
      <c r="B48" s="496">
        <f t="shared" si="0"/>
        <v>17.41</v>
      </c>
      <c r="C48" s="580"/>
      <c r="D48" s="498">
        <v>38100</v>
      </c>
      <c r="E48" s="584"/>
      <c r="F48" s="498">
        <f t="shared" si="1"/>
        <v>36698</v>
      </c>
      <c r="G48" s="581">
        <f t="shared" si="2"/>
        <v>26261</v>
      </c>
      <c r="H48" s="499">
        <v>983</v>
      </c>
    </row>
    <row r="49" spans="1:8" x14ac:dyDescent="0.2">
      <c r="A49" s="579">
        <v>121</v>
      </c>
      <c r="B49" s="496">
        <f t="shared" si="0"/>
        <v>17.47</v>
      </c>
      <c r="C49" s="580"/>
      <c r="D49" s="498">
        <v>38100</v>
      </c>
      <c r="E49" s="584"/>
      <c r="F49" s="498">
        <f t="shared" si="1"/>
        <v>36575</v>
      </c>
      <c r="G49" s="581">
        <f t="shared" si="2"/>
        <v>26171</v>
      </c>
      <c r="H49" s="499">
        <v>983</v>
      </c>
    </row>
    <row r="50" spans="1:8" x14ac:dyDescent="0.2">
      <c r="A50" s="579">
        <v>122</v>
      </c>
      <c r="B50" s="496">
        <f t="shared" si="0"/>
        <v>17.52</v>
      </c>
      <c r="C50" s="580"/>
      <c r="D50" s="498">
        <v>38100</v>
      </c>
      <c r="E50" s="584"/>
      <c r="F50" s="498">
        <f t="shared" si="1"/>
        <v>36473</v>
      </c>
      <c r="G50" s="581">
        <f t="shared" si="2"/>
        <v>26096</v>
      </c>
      <c r="H50" s="499">
        <v>983</v>
      </c>
    </row>
    <row r="51" spans="1:8" x14ac:dyDescent="0.2">
      <c r="A51" s="579">
        <v>123</v>
      </c>
      <c r="B51" s="496">
        <f t="shared" si="0"/>
        <v>17.57</v>
      </c>
      <c r="C51" s="580"/>
      <c r="D51" s="498">
        <v>38100</v>
      </c>
      <c r="E51" s="584"/>
      <c r="F51" s="498">
        <f t="shared" si="1"/>
        <v>36372</v>
      </c>
      <c r="G51" s="581">
        <f t="shared" si="2"/>
        <v>26022</v>
      </c>
      <c r="H51" s="499">
        <v>983</v>
      </c>
    </row>
    <row r="52" spans="1:8" x14ac:dyDescent="0.2">
      <c r="A52" s="579">
        <v>124</v>
      </c>
      <c r="B52" s="496">
        <f t="shared" si="0"/>
        <v>17.61</v>
      </c>
      <c r="C52" s="580"/>
      <c r="D52" s="498">
        <v>38100</v>
      </c>
      <c r="E52" s="584"/>
      <c r="F52" s="498">
        <f t="shared" si="1"/>
        <v>36292</v>
      </c>
      <c r="G52" s="581">
        <f t="shared" si="2"/>
        <v>25963</v>
      </c>
      <c r="H52" s="499">
        <v>983</v>
      </c>
    </row>
    <row r="53" spans="1:8" x14ac:dyDescent="0.2">
      <c r="A53" s="579">
        <v>125</v>
      </c>
      <c r="B53" s="496">
        <f t="shared" si="0"/>
        <v>17.66</v>
      </c>
      <c r="C53" s="580"/>
      <c r="D53" s="498">
        <v>38100</v>
      </c>
      <c r="E53" s="584"/>
      <c r="F53" s="498">
        <f t="shared" si="1"/>
        <v>36192</v>
      </c>
      <c r="G53" s="581">
        <f t="shared" si="2"/>
        <v>25889</v>
      </c>
      <c r="H53" s="499">
        <v>983</v>
      </c>
    </row>
    <row r="54" spans="1:8" x14ac:dyDescent="0.2">
      <c r="A54" s="579">
        <v>126</v>
      </c>
      <c r="B54" s="496">
        <f t="shared" si="0"/>
        <v>17.7</v>
      </c>
      <c r="C54" s="580"/>
      <c r="D54" s="498">
        <v>38100</v>
      </c>
      <c r="E54" s="584"/>
      <c r="F54" s="498">
        <f t="shared" si="1"/>
        <v>36112</v>
      </c>
      <c r="G54" s="581">
        <f t="shared" si="2"/>
        <v>25831</v>
      </c>
      <c r="H54" s="499">
        <v>983</v>
      </c>
    </row>
    <row r="55" spans="1:8" x14ac:dyDescent="0.2">
      <c r="A55" s="579">
        <v>127</v>
      </c>
      <c r="B55" s="496">
        <f t="shared" si="0"/>
        <v>17.739999999999998</v>
      </c>
      <c r="C55" s="580"/>
      <c r="D55" s="498">
        <v>38100</v>
      </c>
      <c r="E55" s="584"/>
      <c r="F55" s="498">
        <f t="shared" si="1"/>
        <v>36033</v>
      </c>
      <c r="G55" s="581">
        <f t="shared" si="2"/>
        <v>25772</v>
      </c>
      <c r="H55" s="499">
        <v>983</v>
      </c>
    </row>
    <row r="56" spans="1:8" x14ac:dyDescent="0.2">
      <c r="A56" s="579">
        <v>128</v>
      </c>
      <c r="B56" s="496">
        <f t="shared" si="0"/>
        <v>17.77</v>
      </c>
      <c r="C56" s="580"/>
      <c r="D56" s="498">
        <v>38100</v>
      </c>
      <c r="E56" s="584"/>
      <c r="F56" s="498">
        <f t="shared" si="1"/>
        <v>35974</v>
      </c>
      <c r="G56" s="581">
        <f t="shared" si="2"/>
        <v>25729</v>
      </c>
      <c r="H56" s="499">
        <v>983</v>
      </c>
    </row>
    <row r="57" spans="1:8" x14ac:dyDescent="0.2">
      <c r="A57" s="579">
        <v>129</v>
      </c>
      <c r="B57" s="496">
        <f t="shared" si="0"/>
        <v>17.8</v>
      </c>
      <c r="C57" s="580"/>
      <c r="D57" s="498">
        <v>38100</v>
      </c>
      <c r="E57" s="584"/>
      <c r="F57" s="498">
        <f t="shared" si="1"/>
        <v>35915</v>
      </c>
      <c r="G57" s="581">
        <f t="shared" si="2"/>
        <v>25685</v>
      </c>
      <c r="H57" s="499">
        <v>983</v>
      </c>
    </row>
    <row r="58" spans="1:8" x14ac:dyDescent="0.2">
      <c r="A58" s="579">
        <v>130</v>
      </c>
      <c r="B58" s="496">
        <f t="shared" si="0"/>
        <v>17.829999999999998</v>
      </c>
      <c r="C58" s="580"/>
      <c r="D58" s="498">
        <v>38100</v>
      </c>
      <c r="E58" s="584"/>
      <c r="F58" s="498">
        <f t="shared" si="1"/>
        <v>35856</v>
      </c>
      <c r="G58" s="581">
        <f t="shared" si="2"/>
        <v>25642</v>
      </c>
      <c r="H58" s="499">
        <v>983</v>
      </c>
    </row>
    <row r="59" spans="1:8" x14ac:dyDescent="0.2">
      <c r="A59" s="579">
        <v>131</v>
      </c>
      <c r="B59" s="496">
        <f t="shared" si="0"/>
        <v>17.86</v>
      </c>
      <c r="C59" s="580"/>
      <c r="D59" s="498">
        <v>38100</v>
      </c>
      <c r="E59" s="584"/>
      <c r="F59" s="498">
        <f t="shared" si="1"/>
        <v>35798</v>
      </c>
      <c r="G59" s="581">
        <f t="shared" si="2"/>
        <v>25599</v>
      </c>
      <c r="H59" s="499">
        <v>983</v>
      </c>
    </row>
    <row r="60" spans="1:8" x14ac:dyDescent="0.2">
      <c r="A60" s="579">
        <v>132</v>
      </c>
      <c r="B60" s="496">
        <f t="shared" si="0"/>
        <v>17.88</v>
      </c>
      <c r="C60" s="580"/>
      <c r="D60" s="498">
        <v>38100</v>
      </c>
      <c r="E60" s="584"/>
      <c r="F60" s="498">
        <f t="shared" si="1"/>
        <v>35759</v>
      </c>
      <c r="G60" s="581">
        <f t="shared" si="2"/>
        <v>25570</v>
      </c>
      <c r="H60" s="499">
        <v>983</v>
      </c>
    </row>
    <row r="61" spans="1:8" x14ac:dyDescent="0.2">
      <c r="A61" s="579">
        <v>133</v>
      </c>
      <c r="B61" s="496">
        <f t="shared" si="0"/>
        <v>17.899999999999999</v>
      </c>
      <c r="C61" s="580"/>
      <c r="D61" s="498">
        <v>38100</v>
      </c>
      <c r="E61" s="584"/>
      <c r="F61" s="498">
        <f t="shared" si="1"/>
        <v>35720</v>
      </c>
      <c r="G61" s="581">
        <f t="shared" si="2"/>
        <v>25542</v>
      </c>
      <c r="H61" s="499">
        <v>983</v>
      </c>
    </row>
    <row r="62" spans="1:8" x14ac:dyDescent="0.2">
      <c r="A62" s="579">
        <v>134</v>
      </c>
      <c r="B62" s="496">
        <f t="shared" si="0"/>
        <v>17.91</v>
      </c>
      <c r="C62" s="580"/>
      <c r="D62" s="498">
        <v>38100</v>
      </c>
      <c r="E62" s="584"/>
      <c r="F62" s="498">
        <f t="shared" si="1"/>
        <v>35701</v>
      </c>
      <c r="G62" s="581">
        <f t="shared" si="2"/>
        <v>25528</v>
      </c>
      <c r="H62" s="499">
        <v>983</v>
      </c>
    </row>
    <row r="63" spans="1:8" x14ac:dyDescent="0.2">
      <c r="A63" s="579">
        <v>135</v>
      </c>
      <c r="B63" s="496">
        <f t="shared" si="0"/>
        <v>17.93</v>
      </c>
      <c r="C63" s="580"/>
      <c r="D63" s="498">
        <v>38100</v>
      </c>
      <c r="E63" s="584"/>
      <c r="F63" s="498">
        <f t="shared" si="1"/>
        <v>35662</v>
      </c>
      <c r="G63" s="581">
        <f t="shared" si="2"/>
        <v>25499</v>
      </c>
      <c r="H63" s="499">
        <v>983</v>
      </c>
    </row>
    <row r="64" spans="1:8" x14ac:dyDescent="0.2">
      <c r="A64" s="579">
        <v>136</v>
      </c>
      <c r="B64" s="496">
        <f t="shared" si="0"/>
        <v>17.940000000000001</v>
      </c>
      <c r="C64" s="580"/>
      <c r="D64" s="498">
        <v>38100</v>
      </c>
      <c r="E64" s="584"/>
      <c r="F64" s="498">
        <f t="shared" si="1"/>
        <v>35643</v>
      </c>
      <c r="G64" s="581">
        <f t="shared" si="2"/>
        <v>25485</v>
      </c>
      <c r="H64" s="499">
        <v>983</v>
      </c>
    </row>
    <row r="65" spans="1:8" x14ac:dyDescent="0.2">
      <c r="A65" s="579">
        <v>137</v>
      </c>
      <c r="B65" s="496">
        <f t="shared" si="0"/>
        <v>17.940000000000001</v>
      </c>
      <c r="C65" s="580"/>
      <c r="D65" s="498">
        <v>38100</v>
      </c>
      <c r="E65" s="584"/>
      <c r="F65" s="498">
        <f t="shared" si="1"/>
        <v>35643</v>
      </c>
      <c r="G65" s="581">
        <f t="shared" si="2"/>
        <v>25485</v>
      </c>
      <c r="H65" s="499">
        <v>983</v>
      </c>
    </row>
    <row r="66" spans="1:8" x14ac:dyDescent="0.2">
      <c r="A66" s="579">
        <v>138</v>
      </c>
      <c r="B66" s="496">
        <f t="shared" si="0"/>
        <v>17.95</v>
      </c>
      <c r="C66" s="580"/>
      <c r="D66" s="498">
        <v>38100</v>
      </c>
      <c r="E66" s="584"/>
      <c r="F66" s="498">
        <f t="shared" si="1"/>
        <v>35623</v>
      </c>
      <c r="G66" s="581">
        <f t="shared" si="2"/>
        <v>25471</v>
      </c>
      <c r="H66" s="499">
        <v>983</v>
      </c>
    </row>
    <row r="67" spans="1:8" x14ac:dyDescent="0.2">
      <c r="A67" s="579">
        <v>139</v>
      </c>
      <c r="B67" s="496">
        <f t="shared" si="0"/>
        <v>17.95</v>
      </c>
      <c r="C67" s="580"/>
      <c r="D67" s="498">
        <v>38100</v>
      </c>
      <c r="E67" s="584"/>
      <c r="F67" s="498">
        <f t="shared" si="1"/>
        <v>35623</v>
      </c>
      <c r="G67" s="581">
        <f t="shared" si="2"/>
        <v>25471</v>
      </c>
      <c r="H67" s="499">
        <v>983</v>
      </c>
    </row>
    <row r="68" spans="1:8" x14ac:dyDescent="0.2">
      <c r="A68" s="579">
        <v>140</v>
      </c>
      <c r="B68" s="496">
        <f t="shared" si="0"/>
        <v>17.940000000000001</v>
      </c>
      <c r="C68" s="580"/>
      <c r="D68" s="498">
        <v>38100</v>
      </c>
      <c r="E68" s="584"/>
      <c r="F68" s="498">
        <f t="shared" si="1"/>
        <v>35643</v>
      </c>
      <c r="G68" s="581">
        <f t="shared" si="2"/>
        <v>25485</v>
      </c>
      <c r="H68" s="499">
        <v>983</v>
      </c>
    </row>
    <row r="69" spans="1:8" x14ac:dyDescent="0.2">
      <c r="A69" s="579">
        <v>141</v>
      </c>
      <c r="B69" s="496">
        <f t="shared" si="0"/>
        <v>17.940000000000001</v>
      </c>
      <c r="C69" s="580"/>
      <c r="D69" s="498">
        <v>38100</v>
      </c>
      <c r="E69" s="584"/>
      <c r="F69" s="498">
        <f t="shared" si="1"/>
        <v>35643</v>
      </c>
      <c r="G69" s="581">
        <f t="shared" si="2"/>
        <v>25485</v>
      </c>
      <c r="H69" s="499">
        <v>983</v>
      </c>
    </row>
    <row r="70" spans="1:8" x14ac:dyDescent="0.2">
      <c r="A70" s="579">
        <v>142</v>
      </c>
      <c r="B70" s="496">
        <f t="shared" si="0"/>
        <v>17.93</v>
      </c>
      <c r="C70" s="580"/>
      <c r="D70" s="498">
        <v>38100</v>
      </c>
      <c r="E70" s="584"/>
      <c r="F70" s="498">
        <f t="shared" si="1"/>
        <v>35662</v>
      </c>
      <c r="G70" s="581">
        <f t="shared" si="2"/>
        <v>25499</v>
      </c>
      <c r="H70" s="499">
        <v>983</v>
      </c>
    </row>
    <row r="71" spans="1:8" x14ac:dyDescent="0.2">
      <c r="A71" s="579">
        <v>143</v>
      </c>
      <c r="B71" s="496">
        <f t="shared" si="0"/>
        <v>17.91</v>
      </c>
      <c r="C71" s="580"/>
      <c r="D71" s="498">
        <v>38100</v>
      </c>
      <c r="E71" s="584"/>
      <c r="F71" s="498">
        <f t="shared" si="1"/>
        <v>35701</v>
      </c>
      <c r="G71" s="581">
        <f t="shared" si="2"/>
        <v>25528</v>
      </c>
      <c r="H71" s="499">
        <v>983</v>
      </c>
    </row>
    <row r="72" spans="1:8" x14ac:dyDescent="0.2">
      <c r="A72" s="579">
        <v>144</v>
      </c>
      <c r="B72" s="496">
        <f t="shared" si="0"/>
        <v>17.89</v>
      </c>
      <c r="C72" s="580"/>
      <c r="D72" s="498">
        <v>38100</v>
      </c>
      <c r="E72" s="584"/>
      <c r="F72" s="498">
        <f t="shared" si="1"/>
        <v>35739</v>
      </c>
      <c r="G72" s="581">
        <f t="shared" si="2"/>
        <v>25556</v>
      </c>
      <c r="H72" s="499">
        <v>983</v>
      </c>
    </row>
    <row r="73" spans="1:8" x14ac:dyDescent="0.2">
      <c r="A73" s="579">
        <v>145</v>
      </c>
      <c r="B73" s="496">
        <f t="shared" si="0"/>
        <v>17.87</v>
      </c>
      <c r="C73" s="580"/>
      <c r="D73" s="498">
        <v>38100</v>
      </c>
      <c r="E73" s="584"/>
      <c r="F73" s="498">
        <f t="shared" si="1"/>
        <v>35778</v>
      </c>
      <c r="G73" s="581">
        <f t="shared" si="2"/>
        <v>25585</v>
      </c>
      <c r="H73" s="499">
        <v>983</v>
      </c>
    </row>
    <row r="74" spans="1:8" x14ac:dyDescent="0.2">
      <c r="A74" s="579">
        <v>146</v>
      </c>
      <c r="B74" s="496">
        <f>ROUND(-0.00000622*POWER(A74,3)+0.0009011*POWER(A74,2)+0.108211*A74+2.2,2)</f>
        <v>17.850000000000001</v>
      </c>
      <c r="C74" s="580"/>
      <c r="D74" s="498">
        <v>38100</v>
      </c>
      <c r="E74" s="584"/>
      <c r="F74" s="498">
        <f t="shared" si="1"/>
        <v>35817</v>
      </c>
      <c r="G74" s="581">
        <f t="shared" si="2"/>
        <v>25613</v>
      </c>
      <c r="H74" s="499">
        <v>983</v>
      </c>
    </row>
    <row r="75" spans="1:8" x14ac:dyDescent="0.2">
      <c r="A75" s="579">
        <v>147</v>
      </c>
      <c r="B75" s="496">
        <f>ROUND(-0.00000622*POWER(A75,3)+0.0009011*POWER(A75,2)+0.108211*A75+2.2,2)</f>
        <v>17.82</v>
      </c>
      <c r="C75" s="580"/>
      <c r="D75" s="498">
        <v>38100</v>
      </c>
      <c r="E75" s="584"/>
      <c r="F75" s="498">
        <f t="shared" si="1"/>
        <v>35876</v>
      </c>
      <c r="G75" s="581">
        <f t="shared" si="2"/>
        <v>25657</v>
      </c>
      <c r="H75" s="499">
        <v>983</v>
      </c>
    </row>
    <row r="76" spans="1:8" x14ac:dyDescent="0.2">
      <c r="A76" s="579">
        <v>148</v>
      </c>
      <c r="B76" s="496">
        <f>ROUND(-0.00000622*POWER(A76,3)+0.0009011*POWER(A76,2)+0.108211*A76+2.2,2)</f>
        <v>17.79</v>
      </c>
      <c r="C76" s="580"/>
      <c r="D76" s="498">
        <v>38100</v>
      </c>
      <c r="E76" s="584"/>
      <c r="F76" s="498">
        <f t="shared" si="1"/>
        <v>35935</v>
      </c>
      <c r="G76" s="581">
        <f t="shared" si="2"/>
        <v>25700</v>
      </c>
      <c r="H76" s="499">
        <v>983</v>
      </c>
    </row>
    <row r="77" spans="1:8" x14ac:dyDescent="0.2">
      <c r="A77" s="579">
        <v>149</v>
      </c>
      <c r="B77" s="496">
        <f>ROUND(-0.00000622*POWER(A77,3)+0.0009011*POWER(A77,2)+0.108211*A77+2.2,2)</f>
        <v>17.75</v>
      </c>
      <c r="C77" s="580"/>
      <c r="D77" s="498">
        <v>38100</v>
      </c>
      <c r="E77" s="584"/>
      <c r="F77" s="498">
        <f t="shared" si="1"/>
        <v>36014</v>
      </c>
      <c r="G77" s="581">
        <f t="shared" si="2"/>
        <v>25758</v>
      </c>
      <c r="H77" s="499">
        <v>983</v>
      </c>
    </row>
    <row r="78" spans="1:8" x14ac:dyDescent="0.2">
      <c r="A78" s="579">
        <v>150</v>
      </c>
      <c r="B78" s="496">
        <f>ROUND(0.022*A78+14.445,2)</f>
        <v>17.75</v>
      </c>
      <c r="C78" s="580"/>
      <c r="D78" s="498">
        <v>38100</v>
      </c>
      <c r="E78" s="584"/>
      <c r="F78" s="498">
        <f t="shared" si="1"/>
        <v>36014</v>
      </c>
      <c r="G78" s="581">
        <f t="shared" si="2"/>
        <v>25758</v>
      </c>
      <c r="H78" s="499">
        <v>983</v>
      </c>
    </row>
    <row r="79" spans="1:8" x14ac:dyDescent="0.2">
      <c r="A79" s="579">
        <v>151</v>
      </c>
      <c r="B79" s="496">
        <f t="shared" ref="B79:B142" si="3">ROUND(0.022*A79+14.445,2)</f>
        <v>17.77</v>
      </c>
      <c r="C79" s="580"/>
      <c r="D79" s="498">
        <v>38100</v>
      </c>
      <c r="E79" s="584"/>
      <c r="F79" s="498">
        <f t="shared" si="1"/>
        <v>35974</v>
      </c>
      <c r="G79" s="581">
        <f t="shared" si="2"/>
        <v>25729</v>
      </c>
      <c r="H79" s="499">
        <v>983</v>
      </c>
    </row>
    <row r="80" spans="1:8" x14ac:dyDescent="0.2">
      <c r="A80" s="579">
        <v>152</v>
      </c>
      <c r="B80" s="496">
        <f t="shared" si="3"/>
        <v>17.79</v>
      </c>
      <c r="C80" s="580"/>
      <c r="D80" s="498">
        <v>38100</v>
      </c>
      <c r="E80" s="584"/>
      <c r="F80" s="498">
        <f t="shared" si="1"/>
        <v>35935</v>
      </c>
      <c r="G80" s="581">
        <f t="shared" si="2"/>
        <v>25700</v>
      </c>
      <c r="H80" s="499">
        <v>983</v>
      </c>
    </row>
    <row r="81" spans="1:8" x14ac:dyDescent="0.2">
      <c r="A81" s="579">
        <v>153</v>
      </c>
      <c r="B81" s="496">
        <f t="shared" si="3"/>
        <v>17.809999999999999</v>
      </c>
      <c r="C81" s="580"/>
      <c r="D81" s="498">
        <v>38100</v>
      </c>
      <c r="E81" s="584"/>
      <c r="F81" s="498">
        <f t="shared" ref="F81:F144" si="4">ROUND(12*1.36*(1/B81*D81)+H81,0)</f>
        <v>35896</v>
      </c>
      <c r="G81" s="581">
        <f t="shared" ref="G81:G144" si="5">ROUND(12*(1/B81*D81),0)</f>
        <v>25671</v>
      </c>
      <c r="H81" s="499">
        <v>983</v>
      </c>
    </row>
    <row r="82" spans="1:8" x14ac:dyDescent="0.2">
      <c r="A82" s="579">
        <v>154</v>
      </c>
      <c r="B82" s="496">
        <f t="shared" si="3"/>
        <v>17.829999999999998</v>
      </c>
      <c r="C82" s="580"/>
      <c r="D82" s="498">
        <v>38100</v>
      </c>
      <c r="E82" s="584"/>
      <c r="F82" s="498">
        <f t="shared" si="4"/>
        <v>35856</v>
      </c>
      <c r="G82" s="581">
        <f t="shared" si="5"/>
        <v>25642</v>
      </c>
      <c r="H82" s="499">
        <v>983</v>
      </c>
    </row>
    <row r="83" spans="1:8" x14ac:dyDescent="0.2">
      <c r="A83" s="579">
        <v>155</v>
      </c>
      <c r="B83" s="496">
        <f t="shared" si="3"/>
        <v>17.86</v>
      </c>
      <c r="C83" s="580"/>
      <c r="D83" s="498">
        <v>38100</v>
      </c>
      <c r="E83" s="584"/>
      <c r="F83" s="498">
        <f t="shared" si="4"/>
        <v>35798</v>
      </c>
      <c r="G83" s="581">
        <f t="shared" si="5"/>
        <v>25599</v>
      </c>
      <c r="H83" s="499">
        <v>983</v>
      </c>
    </row>
    <row r="84" spans="1:8" x14ac:dyDescent="0.2">
      <c r="A84" s="579">
        <v>156</v>
      </c>
      <c r="B84" s="496">
        <f t="shared" si="3"/>
        <v>17.88</v>
      </c>
      <c r="C84" s="580"/>
      <c r="D84" s="498">
        <v>38100</v>
      </c>
      <c r="E84" s="584"/>
      <c r="F84" s="498">
        <f t="shared" si="4"/>
        <v>35759</v>
      </c>
      <c r="G84" s="581">
        <f t="shared" si="5"/>
        <v>25570</v>
      </c>
      <c r="H84" s="499">
        <v>983</v>
      </c>
    </row>
    <row r="85" spans="1:8" x14ac:dyDescent="0.2">
      <c r="A85" s="579">
        <v>157</v>
      </c>
      <c r="B85" s="496">
        <f t="shared" si="3"/>
        <v>17.899999999999999</v>
      </c>
      <c r="C85" s="580"/>
      <c r="D85" s="498">
        <v>38100</v>
      </c>
      <c r="E85" s="584"/>
      <c r="F85" s="498">
        <f t="shared" si="4"/>
        <v>35720</v>
      </c>
      <c r="G85" s="581">
        <f t="shared" si="5"/>
        <v>25542</v>
      </c>
      <c r="H85" s="499">
        <v>983</v>
      </c>
    </row>
    <row r="86" spans="1:8" x14ac:dyDescent="0.2">
      <c r="A86" s="579">
        <v>158</v>
      </c>
      <c r="B86" s="496">
        <f t="shared" si="3"/>
        <v>17.920000000000002</v>
      </c>
      <c r="C86" s="580"/>
      <c r="D86" s="498">
        <v>38100</v>
      </c>
      <c r="E86" s="584"/>
      <c r="F86" s="498">
        <f t="shared" si="4"/>
        <v>35681</v>
      </c>
      <c r="G86" s="581">
        <f t="shared" si="5"/>
        <v>25513</v>
      </c>
      <c r="H86" s="499">
        <v>983</v>
      </c>
    </row>
    <row r="87" spans="1:8" x14ac:dyDescent="0.2">
      <c r="A87" s="579">
        <v>159</v>
      </c>
      <c r="B87" s="496">
        <f t="shared" si="3"/>
        <v>17.940000000000001</v>
      </c>
      <c r="C87" s="580"/>
      <c r="D87" s="498">
        <v>38100</v>
      </c>
      <c r="E87" s="584"/>
      <c r="F87" s="498">
        <f t="shared" si="4"/>
        <v>35643</v>
      </c>
      <c r="G87" s="581">
        <f t="shared" si="5"/>
        <v>25485</v>
      </c>
      <c r="H87" s="499">
        <v>983</v>
      </c>
    </row>
    <row r="88" spans="1:8" x14ac:dyDescent="0.2">
      <c r="A88" s="579">
        <v>160</v>
      </c>
      <c r="B88" s="496">
        <f t="shared" si="3"/>
        <v>17.97</v>
      </c>
      <c r="C88" s="580"/>
      <c r="D88" s="498">
        <v>38100</v>
      </c>
      <c r="E88" s="584"/>
      <c r="F88" s="498">
        <f t="shared" si="4"/>
        <v>35585</v>
      </c>
      <c r="G88" s="581">
        <f t="shared" si="5"/>
        <v>25442</v>
      </c>
      <c r="H88" s="499">
        <v>983</v>
      </c>
    </row>
    <row r="89" spans="1:8" x14ac:dyDescent="0.2">
      <c r="A89" s="579">
        <v>161</v>
      </c>
      <c r="B89" s="496">
        <f t="shared" si="3"/>
        <v>17.989999999999998</v>
      </c>
      <c r="C89" s="580"/>
      <c r="D89" s="498">
        <v>38100</v>
      </c>
      <c r="E89" s="584"/>
      <c r="F89" s="498">
        <f t="shared" si="4"/>
        <v>35546</v>
      </c>
      <c r="G89" s="581">
        <f t="shared" si="5"/>
        <v>25414</v>
      </c>
      <c r="H89" s="499">
        <v>983</v>
      </c>
    </row>
    <row r="90" spans="1:8" x14ac:dyDescent="0.2">
      <c r="A90" s="579">
        <v>162</v>
      </c>
      <c r="B90" s="496">
        <f t="shared" si="3"/>
        <v>18.010000000000002</v>
      </c>
      <c r="C90" s="580"/>
      <c r="D90" s="498">
        <v>38100</v>
      </c>
      <c r="E90" s="584"/>
      <c r="F90" s="498">
        <f t="shared" si="4"/>
        <v>35508</v>
      </c>
      <c r="G90" s="581">
        <f t="shared" si="5"/>
        <v>25386</v>
      </c>
      <c r="H90" s="499">
        <v>983</v>
      </c>
    </row>
    <row r="91" spans="1:8" x14ac:dyDescent="0.2">
      <c r="A91" s="579">
        <v>163</v>
      </c>
      <c r="B91" s="496">
        <f t="shared" si="3"/>
        <v>18.03</v>
      </c>
      <c r="C91" s="580"/>
      <c r="D91" s="498">
        <v>38100</v>
      </c>
      <c r="E91" s="584"/>
      <c r="F91" s="498">
        <f t="shared" si="4"/>
        <v>35470</v>
      </c>
      <c r="G91" s="581">
        <f t="shared" si="5"/>
        <v>25358</v>
      </c>
      <c r="H91" s="499">
        <v>983</v>
      </c>
    </row>
    <row r="92" spans="1:8" x14ac:dyDescent="0.2">
      <c r="A92" s="579">
        <v>164</v>
      </c>
      <c r="B92" s="496">
        <f t="shared" si="3"/>
        <v>18.05</v>
      </c>
      <c r="C92" s="580"/>
      <c r="D92" s="498">
        <v>38100</v>
      </c>
      <c r="E92" s="584"/>
      <c r="F92" s="498">
        <f t="shared" si="4"/>
        <v>35431</v>
      </c>
      <c r="G92" s="581">
        <f t="shared" si="5"/>
        <v>25330</v>
      </c>
      <c r="H92" s="499">
        <v>983</v>
      </c>
    </row>
    <row r="93" spans="1:8" x14ac:dyDescent="0.2">
      <c r="A93" s="579">
        <v>165</v>
      </c>
      <c r="B93" s="496">
        <f t="shared" si="3"/>
        <v>18.079999999999998</v>
      </c>
      <c r="C93" s="580"/>
      <c r="D93" s="498">
        <v>38100</v>
      </c>
      <c r="E93" s="584"/>
      <c r="F93" s="498">
        <f t="shared" si="4"/>
        <v>35374</v>
      </c>
      <c r="G93" s="581">
        <f t="shared" si="5"/>
        <v>25288</v>
      </c>
      <c r="H93" s="499">
        <v>983</v>
      </c>
    </row>
    <row r="94" spans="1:8" x14ac:dyDescent="0.2">
      <c r="A94" s="579">
        <v>166</v>
      </c>
      <c r="B94" s="496">
        <f t="shared" si="3"/>
        <v>18.100000000000001</v>
      </c>
      <c r="C94" s="580"/>
      <c r="D94" s="498">
        <v>38100</v>
      </c>
      <c r="E94" s="584"/>
      <c r="F94" s="498">
        <f t="shared" si="4"/>
        <v>35336</v>
      </c>
      <c r="G94" s="581">
        <f t="shared" si="5"/>
        <v>25260</v>
      </c>
      <c r="H94" s="499">
        <v>983</v>
      </c>
    </row>
    <row r="95" spans="1:8" x14ac:dyDescent="0.2">
      <c r="A95" s="579">
        <v>167</v>
      </c>
      <c r="B95" s="496">
        <f t="shared" si="3"/>
        <v>18.12</v>
      </c>
      <c r="C95" s="580"/>
      <c r="D95" s="498">
        <v>38100</v>
      </c>
      <c r="E95" s="584"/>
      <c r="F95" s="498">
        <f t="shared" si="4"/>
        <v>35298</v>
      </c>
      <c r="G95" s="581">
        <f t="shared" si="5"/>
        <v>25232</v>
      </c>
      <c r="H95" s="499">
        <v>983</v>
      </c>
    </row>
    <row r="96" spans="1:8" x14ac:dyDescent="0.2">
      <c r="A96" s="579">
        <v>168</v>
      </c>
      <c r="B96" s="496">
        <f t="shared" si="3"/>
        <v>18.14</v>
      </c>
      <c r="C96" s="580"/>
      <c r="D96" s="498">
        <v>38100</v>
      </c>
      <c r="E96" s="584"/>
      <c r="F96" s="498">
        <f t="shared" si="4"/>
        <v>35260</v>
      </c>
      <c r="G96" s="581">
        <f t="shared" si="5"/>
        <v>25204</v>
      </c>
      <c r="H96" s="499">
        <v>983</v>
      </c>
    </row>
    <row r="97" spans="1:8" x14ac:dyDescent="0.2">
      <c r="A97" s="579">
        <v>169</v>
      </c>
      <c r="B97" s="496">
        <f t="shared" si="3"/>
        <v>18.16</v>
      </c>
      <c r="C97" s="580"/>
      <c r="D97" s="498">
        <v>38100</v>
      </c>
      <c r="E97" s="584"/>
      <c r="F97" s="498">
        <f t="shared" si="4"/>
        <v>35223</v>
      </c>
      <c r="G97" s="581">
        <f t="shared" si="5"/>
        <v>25176</v>
      </c>
      <c r="H97" s="499">
        <v>983</v>
      </c>
    </row>
    <row r="98" spans="1:8" x14ac:dyDescent="0.2">
      <c r="A98" s="579">
        <v>170</v>
      </c>
      <c r="B98" s="496">
        <f t="shared" si="3"/>
        <v>18.190000000000001</v>
      </c>
      <c r="C98" s="580"/>
      <c r="D98" s="498">
        <v>38100</v>
      </c>
      <c r="E98" s="584"/>
      <c r="F98" s="498">
        <f t="shared" si="4"/>
        <v>35166</v>
      </c>
      <c r="G98" s="581">
        <f t="shared" si="5"/>
        <v>25135</v>
      </c>
      <c r="H98" s="499">
        <v>983</v>
      </c>
    </row>
    <row r="99" spans="1:8" x14ac:dyDescent="0.2">
      <c r="A99" s="579">
        <v>171</v>
      </c>
      <c r="B99" s="496">
        <f t="shared" si="3"/>
        <v>18.21</v>
      </c>
      <c r="C99" s="580"/>
      <c r="D99" s="498">
        <v>38100</v>
      </c>
      <c r="E99" s="584"/>
      <c r="F99" s="498">
        <f t="shared" si="4"/>
        <v>35129</v>
      </c>
      <c r="G99" s="581">
        <f t="shared" si="5"/>
        <v>25107</v>
      </c>
      <c r="H99" s="499">
        <v>983</v>
      </c>
    </row>
    <row r="100" spans="1:8" x14ac:dyDescent="0.2">
      <c r="A100" s="579">
        <v>172</v>
      </c>
      <c r="B100" s="496">
        <f t="shared" si="3"/>
        <v>18.23</v>
      </c>
      <c r="C100" s="580"/>
      <c r="D100" s="498">
        <v>38100</v>
      </c>
      <c r="E100" s="584"/>
      <c r="F100" s="498">
        <f t="shared" si="4"/>
        <v>35091</v>
      </c>
      <c r="G100" s="581">
        <f t="shared" si="5"/>
        <v>25080</v>
      </c>
      <c r="H100" s="499">
        <v>983</v>
      </c>
    </row>
    <row r="101" spans="1:8" x14ac:dyDescent="0.2">
      <c r="A101" s="579">
        <v>173</v>
      </c>
      <c r="B101" s="496">
        <f t="shared" si="3"/>
        <v>18.25</v>
      </c>
      <c r="C101" s="580"/>
      <c r="D101" s="498">
        <v>38100</v>
      </c>
      <c r="E101" s="584"/>
      <c r="F101" s="498">
        <f t="shared" si="4"/>
        <v>35054</v>
      </c>
      <c r="G101" s="581">
        <f t="shared" si="5"/>
        <v>25052</v>
      </c>
      <c r="H101" s="499">
        <v>983</v>
      </c>
    </row>
    <row r="102" spans="1:8" x14ac:dyDescent="0.2">
      <c r="A102" s="579">
        <v>174</v>
      </c>
      <c r="B102" s="496">
        <f t="shared" si="3"/>
        <v>18.27</v>
      </c>
      <c r="C102" s="580"/>
      <c r="D102" s="498">
        <v>38100</v>
      </c>
      <c r="E102" s="584"/>
      <c r="F102" s="498">
        <f t="shared" si="4"/>
        <v>35016</v>
      </c>
      <c r="G102" s="581">
        <f t="shared" si="5"/>
        <v>25025</v>
      </c>
      <c r="H102" s="499">
        <v>983</v>
      </c>
    </row>
    <row r="103" spans="1:8" x14ac:dyDescent="0.2">
      <c r="A103" s="579">
        <v>175</v>
      </c>
      <c r="B103" s="496">
        <f t="shared" si="3"/>
        <v>18.3</v>
      </c>
      <c r="C103" s="580"/>
      <c r="D103" s="498">
        <v>38100</v>
      </c>
      <c r="E103" s="584"/>
      <c r="F103" s="498">
        <f t="shared" si="4"/>
        <v>34961</v>
      </c>
      <c r="G103" s="581">
        <f t="shared" si="5"/>
        <v>24984</v>
      </c>
      <c r="H103" s="499">
        <v>983</v>
      </c>
    </row>
    <row r="104" spans="1:8" x14ac:dyDescent="0.2">
      <c r="A104" s="579">
        <v>176</v>
      </c>
      <c r="B104" s="496">
        <f t="shared" si="3"/>
        <v>18.32</v>
      </c>
      <c r="C104" s="580"/>
      <c r="D104" s="498">
        <v>38100</v>
      </c>
      <c r="E104" s="584"/>
      <c r="F104" s="498">
        <f t="shared" si="4"/>
        <v>34924</v>
      </c>
      <c r="G104" s="581">
        <f t="shared" si="5"/>
        <v>24956</v>
      </c>
      <c r="H104" s="499">
        <v>983</v>
      </c>
    </row>
    <row r="105" spans="1:8" x14ac:dyDescent="0.2">
      <c r="A105" s="579">
        <v>177</v>
      </c>
      <c r="B105" s="496">
        <f t="shared" si="3"/>
        <v>18.34</v>
      </c>
      <c r="C105" s="580"/>
      <c r="D105" s="498">
        <v>38100</v>
      </c>
      <c r="E105" s="584"/>
      <c r="F105" s="498">
        <f t="shared" si="4"/>
        <v>34887</v>
      </c>
      <c r="G105" s="581">
        <f t="shared" si="5"/>
        <v>24929</v>
      </c>
      <c r="H105" s="499">
        <v>983</v>
      </c>
    </row>
    <row r="106" spans="1:8" x14ac:dyDescent="0.2">
      <c r="A106" s="579">
        <v>178</v>
      </c>
      <c r="B106" s="496">
        <f t="shared" si="3"/>
        <v>18.36</v>
      </c>
      <c r="C106" s="580"/>
      <c r="D106" s="498">
        <v>38100</v>
      </c>
      <c r="E106" s="584"/>
      <c r="F106" s="498">
        <f t="shared" si="4"/>
        <v>34850</v>
      </c>
      <c r="G106" s="581">
        <f t="shared" si="5"/>
        <v>24902</v>
      </c>
      <c r="H106" s="499">
        <v>983</v>
      </c>
    </row>
    <row r="107" spans="1:8" x14ac:dyDescent="0.2">
      <c r="A107" s="579">
        <v>179</v>
      </c>
      <c r="B107" s="496">
        <f t="shared" si="3"/>
        <v>18.38</v>
      </c>
      <c r="C107" s="580"/>
      <c r="D107" s="498">
        <v>38100</v>
      </c>
      <c r="E107" s="584"/>
      <c r="F107" s="498">
        <f t="shared" si="4"/>
        <v>34813</v>
      </c>
      <c r="G107" s="581">
        <f t="shared" si="5"/>
        <v>24875</v>
      </c>
      <c r="H107" s="499">
        <v>983</v>
      </c>
    </row>
    <row r="108" spans="1:8" x14ac:dyDescent="0.2">
      <c r="A108" s="579">
        <v>180</v>
      </c>
      <c r="B108" s="496">
        <f t="shared" si="3"/>
        <v>18.41</v>
      </c>
      <c r="C108" s="580"/>
      <c r="D108" s="498">
        <v>38100</v>
      </c>
      <c r="E108" s="584"/>
      <c r="F108" s="498">
        <f t="shared" si="4"/>
        <v>34758</v>
      </c>
      <c r="G108" s="581">
        <f t="shared" si="5"/>
        <v>24834</v>
      </c>
      <c r="H108" s="499">
        <v>983</v>
      </c>
    </row>
    <row r="109" spans="1:8" x14ac:dyDescent="0.2">
      <c r="A109" s="579">
        <v>181</v>
      </c>
      <c r="B109" s="496">
        <f t="shared" si="3"/>
        <v>18.43</v>
      </c>
      <c r="C109" s="580"/>
      <c r="D109" s="498">
        <v>38100</v>
      </c>
      <c r="E109" s="584"/>
      <c r="F109" s="498">
        <f t="shared" si="4"/>
        <v>34721</v>
      </c>
      <c r="G109" s="581">
        <f t="shared" si="5"/>
        <v>24807</v>
      </c>
      <c r="H109" s="499">
        <v>983</v>
      </c>
    </row>
    <row r="110" spans="1:8" x14ac:dyDescent="0.2">
      <c r="A110" s="579">
        <v>182</v>
      </c>
      <c r="B110" s="496">
        <f t="shared" si="3"/>
        <v>18.45</v>
      </c>
      <c r="C110" s="580"/>
      <c r="D110" s="498">
        <v>38100</v>
      </c>
      <c r="E110" s="584"/>
      <c r="F110" s="498">
        <f t="shared" si="4"/>
        <v>34684</v>
      </c>
      <c r="G110" s="581">
        <f t="shared" si="5"/>
        <v>24780</v>
      </c>
      <c r="H110" s="499">
        <v>983</v>
      </c>
    </row>
    <row r="111" spans="1:8" x14ac:dyDescent="0.2">
      <c r="A111" s="579">
        <v>183</v>
      </c>
      <c r="B111" s="496">
        <f t="shared" si="3"/>
        <v>18.47</v>
      </c>
      <c r="C111" s="580"/>
      <c r="D111" s="498">
        <v>38100</v>
      </c>
      <c r="E111" s="584"/>
      <c r="F111" s="498">
        <f t="shared" si="4"/>
        <v>34648</v>
      </c>
      <c r="G111" s="581">
        <f t="shared" si="5"/>
        <v>24754</v>
      </c>
      <c r="H111" s="499">
        <v>983</v>
      </c>
    </row>
    <row r="112" spans="1:8" x14ac:dyDescent="0.2">
      <c r="A112" s="579">
        <v>184</v>
      </c>
      <c r="B112" s="496">
        <f t="shared" si="3"/>
        <v>18.489999999999998</v>
      </c>
      <c r="C112" s="580"/>
      <c r="D112" s="498">
        <v>38100</v>
      </c>
      <c r="E112" s="584"/>
      <c r="F112" s="498">
        <f t="shared" si="4"/>
        <v>34612</v>
      </c>
      <c r="G112" s="581">
        <f t="shared" si="5"/>
        <v>24727</v>
      </c>
      <c r="H112" s="499">
        <v>983</v>
      </c>
    </row>
    <row r="113" spans="1:8" x14ac:dyDescent="0.2">
      <c r="A113" s="579">
        <v>185</v>
      </c>
      <c r="B113" s="496">
        <f t="shared" si="3"/>
        <v>18.52</v>
      </c>
      <c r="C113" s="580"/>
      <c r="D113" s="498">
        <v>38100</v>
      </c>
      <c r="E113" s="584"/>
      <c r="F113" s="498">
        <f t="shared" si="4"/>
        <v>34557</v>
      </c>
      <c r="G113" s="581">
        <f t="shared" si="5"/>
        <v>24687</v>
      </c>
      <c r="H113" s="499">
        <v>983</v>
      </c>
    </row>
    <row r="114" spans="1:8" x14ac:dyDescent="0.2">
      <c r="A114" s="579">
        <v>186</v>
      </c>
      <c r="B114" s="496">
        <f t="shared" si="3"/>
        <v>18.54</v>
      </c>
      <c r="C114" s="580"/>
      <c r="D114" s="498">
        <v>38100</v>
      </c>
      <c r="E114" s="584"/>
      <c r="F114" s="498">
        <f t="shared" si="4"/>
        <v>34521</v>
      </c>
      <c r="G114" s="581">
        <f t="shared" si="5"/>
        <v>24660</v>
      </c>
      <c r="H114" s="499">
        <v>983</v>
      </c>
    </row>
    <row r="115" spans="1:8" x14ac:dyDescent="0.2">
      <c r="A115" s="579">
        <v>187</v>
      </c>
      <c r="B115" s="496">
        <f t="shared" si="3"/>
        <v>18.559999999999999</v>
      </c>
      <c r="C115" s="580"/>
      <c r="D115" s="498">
        <v>38100</v>
      </c>
      <c r="E115" s="584"/>
      <c r="F115" s="498">
        <f t="shared" si="4"/>
        <v>34485</v>
      </c>
      <c r="G115" s="581">
        <f t="shared" si="5"/>
        <v>24634</v>
      </c>
      <c r="H115" s="499">
        <v>983</v>
      </c>
    </row>
    <row r="116" spans="1:8" x14ac:dyDescent="0.2">
      <c r="A116" s="579">
        <v>188</v>
      </c>
      <c r="B116" s="496">
        <f t="shared" si="3"/>
        <v>18.579999999999998</v>
      </c>
      <c r="C116" s="580"/>
      <c r="D116" s="498">
        <v>38100</v>
      </c>
      <c r="E116" s="584"/>
      <c r="F116" s="498">
        <f t="shared" si="4"/>
        <v>34449</v>
      </c>
      <c r="G116" s="581">
        <f t="shared" si="5"/>
        <v>24607</v>
      </c>
      <c r="H116" s="499">
        <v>983</v>
      </c>
    </row>
    <row r="117" spans="1:8" x14ac:dyDescent="0.2">
      <c r="A117" s="579">
        <v>189</v>
      </c>
      <c r="B117" s="496">
        <f t="shared" si="3"/>
        <v>18.600000000000001</v>
      </c>
      <c r="C117" s="580"/>
      <c r="D117" s="498">
        <v>38100</v>
      </c>
      <c r="E117" s="584"/>
      <c r="F117" s="498">
        <f t="shared" si="4"/>
        <v>34413</v>
      </c>
      <c r="G117" s="581">
        <f t="shared" si="5"/>
        <v>24581</v>
      </c>
      <c r="H117" s="499">
        <v>983</v>
      </c>
    </row>
    <row r="118" spans="1:8" x14ac:dyDescent="0.2">
      <c r="A118" s="579">
        <v>190</v>
      </c>
      <c r="B118" s="496">
        <f t="shared" si="3"/>
        <v>18.63</v>
      </c>
      <c r="C118" s="580"/>
      <c r="D118" s="498">
        <v>38100</v>
      </c>
      <c r="E118" s="584"/>
      <c r="F118" s="498">
        <f t="shared" si="4"/>
        <v>34359</v>
      </c>
      <c r="G118" s="581">
        <f t="shared" si="5"/>
        <v>24541</v>
      </c>
      <c r="H118" s="499">
        <v>983</v>
      </c>
    </row>
    <row r="119" spans="1:8" x14ac:dyDescent="0.2">
      <c r="A119" s="579">
        <v>191</v>
      </c>
      <c r="B119" s="496">
        <f t="shared" si="3"/>
        <v>18.649999999999999</v>
      </c>
      <c r="C119" s="580"/>
      <c r="D119" s="498">
        <v>38100</v>
      </c>
      <c r="E119" s="584"/>
      <c r="F119" s="498">
        <f t="shared" si="4"/>
        <v>34323</v>
      </c>
      <c r="G119" s="581">
        <f t="shared" si="5"/>
        <v>24515</v>
      </c>
      <c r="H119" s="499">
        <v>983</v>
      </c>
    </row>
    <row r="120" spans="1:8" x14ac:dyDescent="0.2">
      <c r="A120" s="579">
        <v>192</v>
      </c>
      <c r="B120" s="496">
        <f t="shared" si="3"/>
        <v>18.670000000000002</v>
      </c>
      <c r="C120" s="580"/>
      <c r="D120" s="498">
        <v>38100</v>
      </c>
      <c r="E120" s="584"/>
      <c r="F120" s="498">
        <f t="shared" si="4"/>
        <v>34287</v>
      </c>
      <c r="G120" s="581">
        <f t="shared" si="5"/>
        <v>24488</v>
      </c>
      <c r="H120" s="499">
        <v>983</v>
      </c>
    </row>
    <row r="121" spans="1:8" x14ac:dyDescent="0.2">
      <c r="A121" s="579">
        <v>193</v>
      </c>
      <c r="B121" s="496">
        <f t="shared" si="3"/>
        <v>18.690000000000001</v>
      </c>
      <c r="C121" s="580"/>
      <c r="D121" s="498">
        <v>38100</v>
      </c>
      <c r="E121" s="584"/>
      <c r="F121" s="498">
        <f t="shared" si="4"/>
        <v>34252</v>
      </c>
      <c r="G121" s="581">
        <f t="shared" si="5"/>
        <v>24462</v>
      </c>
      <c r="H121" s="499">
        <v>983</v>
      </c>
    </row>
    <row r="122" spans="1:8" x14ac:dyDescent="0.2">
      <c r="A122" s="579">
        <v>194</v>
      </c>
      <c r="B122" s="496">
        <f t="shared" si="3"/>
        <v>18.71</v>
      </c>
      <c r="C122" s="580"/>
      <c r="D122" s="498">
        <v>38100</v>
      </c>
      <c r="E122" s="584"/>
      <c r="F122" s="498">
        <f t="shared" si="4"/>
        <v>34216</v>
      </c>
      <c r="G122" s="581">
        <f t="shared" si="5"/>
        <v>24436</v>
      </c>
      <c r="H122" s="499">
        <v>983</v>
      </c>
    </row>
    <row r="123" spans="1:8" x14ac:dyDescent="0.2">
      <c r="A123" s="579">
        <v>195</v>
      </c>
      <c r="B123" s="496">
        <f t="shared" si="3"/>
        <v>18.739999999999998</v>
      </c>
      <c r="C123" s="580"/>
      <c r="D123" s="498">
        <v>38100</v>
      </c>
      <c r="E123" s="584"/>
      <c r="F123" s="498">
        <f t="shared" si="4"/>
        <v>34163</v>
      </c>
      <c r="G123" s="581">
        <f t="shared" si="5"/>
        <v>24397</v>
      </c>
      <c r="H123" s="499">
        <v>983</v>
      </c>
    </row>
    <row r="124" spans="1:8" x14ac:dyDescent="0.2">
      <c r="A124" s="579">
        <v>196</v>
      </c>
      <c r="B124" s="496">
        <f t="shared" si="3"/>
        <v>18.760000000000002</v>
      </c>
      <c r="C124" s="580"/>
      <c r="D124" s="498">
        <v>38100</v>
      </c>
      <c r="E124" s="584"/>
      <c r="F124" s="498">
        <f t="shared" si="4"/>
        <v>34128</v>
      </c>
      <c r="G124" s="581">
        <f t="shared" si="5"/>
        <v>24371</v>
      </c>
      <c r="H124" s="499">
        <v>983</v>
      </c>
    </row>
    <row r="125" spans="1:8" x14ac:dyDescent="0.2">
      <c r="A125" s="579">
        <v>197</v>
      </c>
      <c r="B125" s="496">
        <f t="shared" si="3"/>
        <v>18.78</v>
      </c>
      <c r="C125" s="580"/>
      <c r="D125" s="498">
        <v>38100</v>
      </c>
      <c r="E125" s="584"/>
      <c r="F125" s="498">
        <f t="shared" si="4"/>
        <v>34092</v>
      </c>
      <c r="G125" s="581">
        <f t="shared" si="5"/>
        <v>24345</v>
      </c>
      <c r="H125" s="499">
        <v>983</v>
      </c>
    </row>
    <row r="126" spans="1:8" x14ac:dyDescent="0.2">
      <c r="A126" s="579">
        <v>198</v>
      </c>
      <c r="B126" s="496">
        <f t="shared" si="3"/>
        <v>18.8</v>
      </c>
      <c r="C126" s="580"/>
      <c r="D126" s="498">
        <v>38100</v>
      </c>
      <c r="E126" s="584"/>
      <c r="F126" s="498">
        <f t="shared" si="4"/>
        <v>34057</v>
      </c>
      <c r="G126" s="581">
        <f t="shared" si="5"/>
        <v>24319</v>
      </c>
      <c r="H126" s="499">
        <v>983</v>
      </c>
    </row>
    <row r="127" spans="1:8" x14ac:dyDescent="0.2">
      <c r="A127" s="579">
        <v>199</v>
      </c>
      <c r="B127" s="496">
        <f t="shared" si="3"/>
        <v>18.82</v>
      </c>
      <c r="C127" s="580"/>
      <c r="D127" s="498">
        <v>38100</v>
      </c>
      <c r="E127" s="584"/>
      <c r="F127" s="498">
        <f t="shared" si="4"/>
        <v>34022</v>
      </c>
      <c r="G127" s="581">
        <f t="shared" si="5"/>
        <v>24293</v>
      </c>
      <c r="H127" s="499">
        <v>983</v>
      </c>
    </row>
    <row r="128" spans="1:8" x14ac:dyDescent="0.2">
      <c r="A128" s="579">
        <v>200</v>
      </c>
      <c r="B128" s="496">
        <f t="shared" si="3"/>
        <v>18.850000000000001</v>
      </c>
      <c r="C128" s="580"/>
      <c r="D128" s="498">
        <v>38100</v>
      </c>
      <c r="E128" s="584"/>
      <c r="F128" s="498">
        <f t="shared" si="4"/>
        <v>33969</v>
      </c>
      <c r="G128" s="581">
        <f t="shared" si="5"/>
        <v>24255</v>
      </c>
      <c r="H128" s="499">
        <v>983</v>
      </c>
    </row>
    <row r="129" spans="1:8" x14ac:dyDescent="0.2">
      <c r="A129" s="579">
        <v>201</v>
      </c>
      <c r="B129" s="496">
        <f t="shared" si="3"/>
        <v>18.87</v>
      </c>
      <c r="C129" s="580"/>
      <c r="D129" s="498">
        <v>38100</v>
      </c>
      <c r="E129" s="584"/>
      <c r="F129" s="498">
        <f t="shared" si="4"/>
        <v>33934</v>
      </c>
      <c r="G129" s="581">
        <f t="shared" si="5"/>
        <v>24229</v>
      </c>
      <c r="H129" s="499">
        <v>983</v>
      </c>
    </row>
    <row r="130" spans="1:8" x14ac:dyDescent="0.2">
      <c r="A130" s="579">
        <v>202</v>
      </c>
      <c r="B130" s="496">
        <f t="shared" si="3"/>
        <v>18.89</v>
      </c>
      <c r="C130" s="580"/>
      <c r="D130" s="498">
        <v>38100</v>
      </c>
      <c r="E130" s="584"/>
      <c r="F130" s="498">
        <f t="shared" si="4"/>
        <v>33899</v>
      </c>
      <c r="G130" s="581">
        <f t="shared" si="5"/>
        <v>24203</v>
      </c>
      <c r="H130" s="499">
        <v>983</v>
      </c>
    </row>
    <row r="131" spans="1:8" x14ac:dyDescent="0.2">
      <c r="A131" s="579">
        <v>203</v>
      </c>
      <c r="B131" s="496">
        <f t="shared" si="3"/>
        <v>18.91</v>
      </c>
      <c r="C131" s="580"/>
      <c r="D131" s="498">
        <v>38100</v>
      </c>
      <c r="E131" s="584"/>
      <c r="F131" s="498">
        <f t="shared" si="4"/>
        <v>33865</v>
      </c>
      <c r="G131" s="581">
        <f t="shared" si="5"/>
        <v>24178</v>
      </c>
      <c r="H131" s="499">
        <v>983</v>
      </c>
    </row>
    <row r="132" spans="1:8" x14ac:dyDescent="0.2">
      <c r="A132" s="579">
        <v>204</v>
      </c>
      <c r="B132" s="496">
        <f t="shared" si="3"/>
        <v>18.93</v>
      </c>
      <c r="C132" s="580"/>
      <c r="D132" s="498">
        <v>38100</v>
      </c>
      <c r="E132" s="584"/>
      <c r="F132" s="498">
        <f t="shared" si="4"/>
        <v>33830</v>
      </c>
      <c r="G132" s="581">
        <f t="shared" si="5"/>
        <v>24152</v>
      </c>
      <c r="H132" s="499">
        <v>983</v>
      </c>
    </row>
    <row r="133" spans="1:8" x14ac:dyDescent="0.2">
      <c r="A133" s="579">
        <v>205</v>
      </c>
      <c r="B133" s="496">
        <f t="shared" si="3"/>
        <v>18.96</v>
      </c>
      <c r="C133" s="580"/>
      <c r="D133" s="498">
        <v>38100</v>
      </c>
      <c r="E133" s="584"/>
      <c r="F133" s="498">
        <f t="shared" si="4"/>
        <v>33778</v>
      </c>
      <c r="G133" s="581">
        <f t="shared" si="5"/>
        <v>24114</v>
      </c>
      <c r="H133" s="499">
        <v>983</v>
      </c>
    </row>
    <row r="134" spans="1:8" x14ac:dyDescent="0.2">
      <c r="A134" s="579">
        <v>206</v>
      </c>
      <c r="B134" s="496">
        <f t="shared" si="3"/>
        <v>18.98</v>
      </c>
      <c r="C134" s="580"/>
      <c r="D134" s="498">
        <v>38100</v>
      </c>
      <c r="E134" s="584"/>
      <c r="F134" s="498">
        <f t="shared" si="4"/>
        <v>33743</v>
      </c>
      <c r="G134" s="581">
        <f t="shared" si="5"/>
        <v>24089</v>
      </c>
      <c r="H134" s="499">
        <v>983</v>
      </c>
    </row>
    <row r="135" spans="1:8" x14ac:dyDescent="0.2">
      <c r="A135" s="579">
        <v>207</v>
      </c>
      <c r="B135" s="496">
        <f t="shared" si="3"/>
        <v>19</v>
      </c>
      <c r="C135" s="580"/>
      <c r="D135" s="498">
        <v>38100</v>
      </c>
      <c r="E135" s="584"/>
      <c r="F135" s="498">
        <f t="shared" si="4"/>
        <v>33709</v>
      </c>
      <c r="G135" s="581">
        <f t="shared" si="5"/>
        <v>24063</v>
      </c>
      <c r="H135" s="499">
        <v>983</v>
      </c>
    </row>
    <row r="136" spans="1:8" x14ac:dyDescent="0.2">
      <c r="A136" s="579">
        <v>208</v>
      </c>
      <c r="B136" s="496">
        <f t="shared" si="3"/>
        <v>19.02</v>
      </c>
      <c r="C136" s="580"/>
      <c r="D136" s="498">
        <v>38100</v>
      </c>
      <c r="E136" s="584"/>
      <c r="F136" s="498">
        <f t="shared" si="4"/>
        <v>33674</v>
      </c>
      <c r="G136" s="581">
        <f t="shared" si="5"/>
        <v>24038</v>
      </c>
      <c r="H136" s="499">
        <v>983</v>
      </c>
    </row>
    <row r="137" spans="1:8" x14ac:dyDescent="0.2">
      <c r="A137" s="579">
        <v>209</v>
      </c>
      <c r="B137" s="496">
        <f t="shared" si="3"/>
        <v>19.04</v>
      </c>
      <c r="C137" s="580"/>
      <c r="D137" s="498">
        <v>38100</v>
      </c>
      <c r="E137" s="584"/>
      <c r="F137" s="498">
        <f t="shared" si="4"/>
        <v>33640</v>
      </c>
      <c r="G137" s="581">
        <f t="shared" si="5"/>
        <v>24013</v>
      </c>
      <c r="H137" s="499">
        <v>983</v>
      </c>
    </row>
    <row r="138" spans="1:8" x14ac:dyDescent="0.2">
      <c r="A138" s="579">
        <v>210</v>
      </c>
      <c r="B138" s="496">
        <f t="shared" si="3"/>
        <v>19.07</v>
      </c>
      <c r="C138" s="580"/>
      <c r="D138" s="498">
        <v>38100</v>
      </c>
      <c r="E138" s="584"/>
      <c r="F138" s="498">
        <f t="shared" si="4"/>
        <v>33589</v>
      </c>
      <c r="G138" s="581">
        <f t="shared" si="5"/>
        <v>23975</v>
      </c>
      <c r="H138" s="499">
        <v>983</v>
      </c>
    </row>
    <row r="139" spans="1:8" x14ac:dyDescent="0.2">
      <c r="A139" s="579">
        <v>211</v>
      </c>
      <c r="B139" s="496">
        <f t="shared" si="3"/>
        <v>19.09</v>
      </c>
      <c r="C139" s="580"/>
      <c r="D139" s="498">
        <v>38100</v>
      </c>
      <c r="E139" s="584"/>
      <c r="F139" s="498">
        <f t="shared" si="4"/>
        <v>33555</v>
      </c>
      <c r="G139" s="581">
        <f t="shared" si="5"/>
        <v>23950</v>
      </c>
      <c r="H139" s="499">
        <v>983</v>
      </c>
    </row>
    <row r="140" spans="1:8" x14ac:dyDescent="0.2">
      <c r="A140" s="579">
        <v>212</v>
      </c>
      <c r="B140" s="496">
        <f t="shared" si="3"/>
        <v>19.11</v>
      </c>
      <c r="C140" s="580"/>
      <c r="D140" s="498">
        <v>38100</v>
      </c>
      <c r="E140" s="584"/>
      <c r="F140" s="498">
        <f t="shared" si="4"/>
        <v>33521</v>
      </c>
      <c r="G140" s="581">
        <f t="shared" si="5"/>
        <v>23925</v>
      </c>
      <c r="H140" s="499">
        <v>983</v>
      </c>
    </row>
    <row r="141" spans="1:8" x14ac:dyDescent="0.2">
      <c r="A141" s="579">
        <v>213</v>
      </c>
      <c r="B141" s="496">
        <f t="shared" si="3"/>
        <v>19.13</v>
      </c>
      <c r="C141" s="580"/>
      <c r="D141" s="498">
        <v>38100</v>
      </c>
      <c r="E141" s="584"/>
      <c r="F141" s="498">
        <f t="shared" si="4"/>
        <v>33487</v>
      </c>
      <c r="G141" s="581">
        <f t="shared" si="5"/>
        <v>23900</v>
      </c>
      <c r="H141" s="499">
        <v>983</v>
      </c>
    </row>
    <row r="142" spans="1:8" x14ac:dyDescent="0.2">
      <c r="A142" s="579">
        <v>214</v>
      </c>
      <c r="B142" s="496">
        <f t="shared" si="3"/>
        <v>19.149999999999999</v>
      </c>
      <c r="C142" s="580"/>
      <c r="D142" s="498">
        <v>38100</v>
      </c>
      <c r="E142" s="584"/>
      <c r="F142" s="498">
        <f t="shared" si="4"/>
        <v>33453</v>
      </c>
      <c r="G142" s="581">
        <f t="shared" si="5"/>
        <v>23875</v>
      </c>
      <c r="H142" s="499">
        <v>983</v>
      </c>
    </row>
    <row r="143" spans="1:8" x14ac:dyDescent="0.2">
      <c r="A143" s="579">
        <v>215</v>
      </c>
      <c r="B143" s="496">
        <f t="shared" ref="B143:B158" si="6">ROUND(0.022*A143+14.445,2)</f>
        <v>19.18</v>
      </c>
      <c r="C143" s="580"/>
      <c r="D143" s="498">
        <v>38100</v>
      </c>
      <c r="E143" s="584"/>
      <c r="F143" s="498">
        <f t="shared" si="4"/>
        <v>33402</v>
      </c>
      <c r="G143" s="581">
        <f t="shared" si="5"/>
        <v>23837</v>
      </c>
      <c r="H143" s="499">
        <v>983</v>
      </c>
    </row>
    <row r="144" spans="1:8" x14ac:dyDescent="0.2">
      <c r="A144" s="579">
        <v>216</v>
      </c>
      <c r="B144" s="496">
        <f t="shared" si="6"/>
        <v>19.2</v>
      </c>
      <c r="C144" s="580"/>
      <c r="D144" s="498">
        <v>38100</v>
      </c>
      <c r="E144" s="584"/>
      <c r="F144" s="498">
        <f t="shared" si="4"/>
        <v>33368</v>
      </c>
      <c r="G144" s="581">
        <f t="shared" si="5"/>
        <v>23813</v>
      </c>
      <c r="H144" s="499">
        <v>983</v>
      </c>
    </row>
    <row r="145" spans="1:8" x14ac:dyDescent="0.2">
      <c r="A145" s="579">
        <v>217</v>
      </c>
      <c r="B145" s="496">
        <f t="shared" si="6"/>
        <v>19.22</v>
      </c>
      <c r="C145" s="580"/>
      <c r="D145" s="498">
        <v>38100</v>
      </c>
      <c r="E145" s="584"/>
      <c r="F145" s="498">
        <f t="shared" ref="F145:F208" si="7">ROUND(12*1.36*(1/B145*D145)+H145,0)</f>
        <v>33334</v>
      </c>
      <c r="G145" s="581">
        <f t="shared" ref="G145:G208" si="8">ROUND(12*(1/B145*D145),0)</f>
        <v>23788</v>
      </c>
      <c r="H145" s="499">
        <v>983</v>
      </c>
    </row>
    <row r="146" spans="1:8" x14ac:dyDescent="0.2">
      <c r="A146" s="579">
        <v>218</v>
      </c>
      <c r="B146" s="496">
        <f t="shared" si="6"/>
        <v>19.239999999999998</v>
      </c>
      <c r="C146" s="580"/>
      <c r="D146" s="498">
        <v>38100</v>
      </c>
      <c r="E146" s="584"/>
      <c r="F146" s="498">
        <f t="shared" si="7"/>
        <v>33301</v>
      </c>
      <c r="G146" s="581">
        <f t="shared" si="8"/>
        <v>23763</v>
      </c>
      <c r="H146" s="499">
        <v>983</v>
      </c>
    </row>
    <row r="147" spans="1:8" x14ac:dyDescent="0.2">
      <c r="A147" s="579">
        <v>219</v>
      </c>
      <c r="B147" s="496">
        <f t="shared" si="6"/>
        <v>19.260000000000002</v>
      </c>
      <c r="C147" s="580"/>
      <c r="D147" s="498">
        <v>38100</v>
      </c>
      <c r="E147" s="584"/>
      <c r="F147" s="498">
        <f t="shared" si="7"/>
        <v>33267</v>
      </c>
      <c r="G147" s="581">
        <f t="shared" si="8"/>
        <v>23738</v>
      </c>
      <c r="H147" s="499">
        <v>983</v>
      </c>
    </row>
    <row r="148" spans="1:8" x14ac:dyDescent="0.2">
      <c r="A148" s="579">
        <v>220</v>
      </c>
      <c r="B148" s="496">
        <f t="shared" si="6"/>
        <v>19.29</v>
      </c>
      <c r="C148" s="580"/>
      <c r="D148" s="498">
        <v>38100</v>
      </c>
      <c r="E148" s="584"/>
      <c r="F148" s="498">
        <f t="shared" si="7"/>
        <v>33217</v>
      </c>
      <c r="G148" s="581">
        <f t="shared" si="8"/>
        <v>23701</v>
      </c>
      <c r="H148" s="499">
        <v>983</v>
      </c>
    </row>
    <row r="149" spans="1:8" x14ac:dyDescent="0.2">
      <c r="A149" s="579">
        <v>221</v>
      </c>
      <c r="B149" s="496">
        <f t="shared" si="6"/>
        <v>19.309999999999999</v>
      </c>
      <c r="C149" s="580"/>
      <c r="D149" s="498">
        <v>38100</v>
      </c>
      <c r="E149" s="584"/>
      <c r="F149" s="498">
        <f t="shared" si="7"/>
        <v>33184</v>
      </c>
      <c r="G149" s="581">
        <f t="shared" si="8"/>
        <v>23677</v>
      </c>
      <c r="H149" s="499">
        <v>983</v>
      </c>
    </row>
    <row r="150" spans="1:8" x14ac:dyDescent="0.2">
      <c r="A150" s="579">
        <v>222</v>
      </c>
      <c r="B150" s="496">
        <f t="shared" si="6"/>
        <v>19.329999999999998</v>
      </c>
      <c r="C150" s="580"/>
      <c r="D150" s="498">
        <v>38100</v>
      </c>
      <c r="E150" s="584"/>
      <c r="F150" s="498">
        <f t="shared" si="7"/>
        <v>33150</v>
      </c>
      <c r="G150" s="581">
        <f t="shared" si="8"/>
        <v>23652</v>
      </c>
      <c r="H150" s="499">
        <v>983</v>
      </c>
    </row>
    <row r="151" spans="1:8" x14ac:dyDescent="0.2">
      <c r="A151" s="579">
        <v>223</v>
      </c>
      <c r="B151" s="496">
        <f t="shared" si="6"/>
        <v>19.350000000000001</v>
      </c>
      <c r="C151" s="580"/>
      <c r="D151" s="498">
        <v>38100</v>
      </c>
      <c r="E151" s="584"/>
      <c r="F151" s="498">
        <f t="shared" si="7"/>
        <v>33117</v>
      </c>
      <c r="G151" s="581">
        <f t="shared" si="8"/>
        <v>23628</v>
      </c>
      <c r="H151" s="499">
        <v>983</v>
      </c>
    </row>
    <row r="152" spans="1:8" x14ac:dyDescent="0.2">
      <c r="A152" s="579">
        <v>224</v>
      </c>
      <c r="B152" s="496">
        <f t="shared" si="6"/>
        <v>19.37</v>
      </c>
      <c r="C152" s="580"/>
      <c r="D152" s="498">
        <v>38100</v>
      </c>
      <c r="E152" s="584"/>
      <c r="F152" s="498">
        <f t="shared" si="7"/>
        <v>33084</v>
      </c>
      <c r="G152" s="581">
        <f t="shared" si="8"/>
        <v>23604</v>
      </c>
      <c r="H152" s="499">
        <v>983</v>
      </c>
    </row>
    <row r="153" spans="1:8" x14ac:dyDescent="0.2">
      <c r="A153" s="579">
        <v>225</v>
      </c>
      <c r="B153" s="496">
        <f t="shared" si="6"/>
        <v>19.399999999999999</v>
      </c>
      <c r="C153" s="580"/>
      <c r="D153" s="498">
        <v>38100</v>
      </c>
      <c r="E153" s="584"/>
      <c r="F153" s="498">
        <f t="shared" si="7"/>
        <v>33034</v>
      </c>
      <c r="G153" s="581">
        <f t="shared" si="8"/>
        <v>23567</v>
      </c>
      <c r="H153" s="499">
        <v>983</v>
      </c>
    </row>
    <row r="154" spans="1:8" x14ac:dyDescent="0.2">
      <c r="A154" s="579">
        <v>226</v>
      </c>
      <c r="B154" s="496">
        <f t="shared" si="6"/>
        <v>19.420000000000002</v>
      </c>
      <c r="C154" s="580"/>
      <c r="D154" s="498">
        <v>38100</v>
      </c>
      <c r="E154" s="584"/>
      <c r="F154" s="498">
        <f t="shared" si="7"/>
        <v>33001</v>
      </c>
      <c r="G154" s="581">
        <f t="shared" si="8"/>
        <v>23543</v>
      </c>
      <c r="H154" s="499">
        <v>983</v>
      </c>
    </row>
    <row r="155" spans="1:8" x14ac:dyDescent="0.2">
      <c r="A155" s="579">
        <v>227</v>
      </c>
      <c r="B155" s="496">
        <f t="shared" si="6"/>
        <v>19.440000000000001</v>
      </c>
      <c r="C155" s="580"/>
      <c r="D155" s="498">
        <v>38100</v>
      </c>
      <c r="E155" s="584"/>
      <c r="F155" s="498">
        <f t="shared" si="7"/>
        <v>32968</v>
      </c>
      <c r="G155" s="581">
        <f t="shared" si="8"/>
        <v>23519</v>
      </c>
      <c r="H155" s="499">
        <v>983</v>
      </c>
    </row>
    <row r="156" spans="1:8" x14ac:dyDescent="0.2">
      <c r="A156" s="579">
        <v>228</v>
      </c>
      <c r="B156" s="496">
        <f t="shared" si="6"/>
        <v>19.46</v>
      </c>
      <c r="C156" s="580"/>
      <c r="D156" s="498">
        <v>38100</v>
      </c>
      <c r="E156" s="584"/>
      <c r="F156" s="498">
        <f t="shared" si="7"/>
        <v>32935</v>
      </c>
      <c r="G156" s="581">
        <f t="shared" si="8"/>
        <v>23494</v>
      </c>
      <c r="H156" s="499">
        <v>983</v>
      </c>
    </row>
    <row r="157" spans="1:8" x14ac:dyDescent="0.2">
      <c r="A157" s="579">
        <v>229</v>
      </c>
      <c r="B157" s="496">
        <f t="shared" si="6"/>
        <v>19.48</v>
      </c>
      <c r="C157" s="580"/>
      <c r="D157" s="498">
        <v>38100</v>
      </c>
      <c r="E157" s="584"/>
      <c r="F157" s="498">
        <f t="shared" si="7"/>
        <v>32903</v>
      </c>
      <c r="G157" s="581">
        <f t="shared" si="8"/>
        <v>23470</v>
      </c>
      <c r="H157" s="499">
        <v>983</v>
      </c>
    </row>
    <row r="158" spans="1:8" x14ac:dyDescent="0.2">
      <c r="A158" s="579">
        <v>230</v>
      </c>
      <c r="B158" s="496">
        <f t="shared" si="6"/>
        <v>19.510000000000002</v>
      </c>
      <c r="C158" s="580"/>
      <c r="D158" s="498">
        <v>38100</v>
      </c>
      <c r="E158" s="584"/>
      <c r="F158" s="498">
        <f t="shared" si="7"/>
        <v>32853</v>
      </c>
      <c r="G158" s="581">
        <f t="shared" si="8"/>
        <v>23434</v>
      </c>
      <c r="H158" s="499">
        <v>983</v>
      </c>
    </row>
    <row r="159" spans="1:8" x14ac:dyDescent="0.2">
      <c r="A159" s="579">
        <v>231</v>
      </c>
      <c r="B159" s="496">
        <f>ROUND(0.0045*A159+18.455,2)</f>
        <v>19.489999999999998</v>
      </c>
      <c r="C159" s="580"/>
      <c r="D159" s="498">
        <v>38100</v>
      </c>
      <c r="E159" s="584"/>
      <c r="F159" s="498">
        <f t="shared" si="7"/>
        <v>32886</v>
      </c>
      <c r="G159" s="581">
        <f t="shared" si="8"/>
        <v>23458</v>
      </c>
      <c r="H159" s="499">
        <v>983</v>
      </c>
    </row>
    <row r="160" spans="1:8" x14ac:dyDescent="0.2">
      <c r="A160" s="579">
        <v>232</v>
      </c>
      <c r="B160" s="496">
        <f t="shared" ref="B160:B223" si="9">ROUND(0.0045*A160+18.455,2)</f>
        <v>19.5</v>
      </c>
      <c r="C160" s="580"/>
      <c r="D160" s="498">
        <v>38100</v>
      </c>
      <c r="E160" s="584"/>
      <c r="F160" s="498">
        <f t="shared" si="7"/>
        <v>32870</v>
      </c>
      <c r="G160" s="581">
        <f t="shared" si="8"/>
        <v>23446</v>
      </c>
      <c r="H160" s="499">
        <v>983</v>
      </c>
    </row>
    <row r="161" spans="1:8" x14ac:dyDescent="0.2">
      <c r="A161" s="579">
        <v>233</v>
      </c>
      <c r="B161" s="496">
        <f t="shared" si="9"/>
        <v>19.5</v>
      </c>
      <c r="C161" s="580"/>
      <c r="D161" s="498">
        <v>38100</v>
      </c>
      <c r="E161" s="584"/>
      <c r="F161" s="498">
        <f t="shared" si="7"/>
        <v>32870</v>
      </c>
      <c r="G161" s="581">
        <f t="shared" si="8"/>
        <v>23446</v>
      </c>
      <c r="H161" s="499">
        <v>983</v>
      </c>
    </row>
    <row r="162" spans="1:8" x14ac:dyDescent="0.2">
      <c r="A162" s="579">
        <v>234</v>
      </c>
      <c r="B162" s="496">
        <f t="shared" si="9"/>
        <v>19.510000000000002</v>
      </c>
      <c r="C162" s="580"/>
      <c r="D162" s="498">
        <v>38100</v>
      </c>
      <c r="E162" s="584"/>
      <c r="F162" s="498">
        <f t="shared" si="7"/>
        <v>32853</v>
      </c>
      <c r="G162" s="581">
        <f t="shared" si="8"/>
        <v>23434</v>
      </c>
      <c r="H162" s="499">
        <v>983</v>
      </c>
    </row>
    <row r="163" spans="1:8" x14ac:dyDescent="0.2">
      <c r="A163" s="579">
        <v>235</v>
      </c>
      <c r="B163" s="496">
        <f t="shared" si="9"/>
        <v>19.510000000000002</v>
      </c>
      <c r="C163" s="580"/>
      <c r="D163" s="498">
        <v>38100</v>
      </c>
      <c r="E163" s="584"/>
      <c r="F163" s="498">
        <f t="shared" si="7"/>
        <v>32853</v>
      </c>
      <c r="G163" s="581">
        <f t="shared" si="8"/>
        <v>23434</v>
      </c>
      <c r="H163" s="499">
        <v>983</v>
      </c>
    </row>
    <row r="164" spans="1:8" x14ac:dyDescent="0.2">
      <c r="A164" s="579">
        <v>236</v>
      </c>
      <c r="B164" s="496">
        <f t="shared" si="9"/>
        <v>19.52</v>
      </c>
      <c r="C164" s="580"/>
      <c r="D164" s="498">
        <v>38100</v>
      </c>
      <c r="E164" s="584"/>
      <c r="F164" s="498">
        <f t="shared" si="7"/>
        <v>32837</v>
      </c>
      <c r="G164" s="581">
        <f t="shared" si="8"/>
        <v>23422</v>
      </c>
      <c r="H164" s="499">
        <v>983</v>
      </c>
    </row>
    <row r="165" spans="1:8" x14ac:dyDescent="0.2">
      <c r="A165" s="579">
        <v>237</v>
      </c>
      <c r="B165" s="496">
        <f t="shared" si="9"/>
        <v>19.52</v>
      </c>
      <c r="C165" s="580"/>
      <c r="D165" s="498">
        <v>38100</v>
      </c>
      <c r="E165" s="584"/>
      <c r="F165" s="498">
        <f t="shared" si="7"/>
        <v>32837</v>
      </c>
      <c r="G165" s="581">
        <f t="shared" si="8"/>
        <v>23422</v>
      </c>
      <c r="H165" s="499">
        <v>983</v>
      </c>
    </row>
    <row r="166" spans="1:8" x14ac:dyDescent="0.2">
      <c r="A166" s="579">
        <v>238</v>
      </c>
      <c r="B166" s="496">
        <f t="shared" si="9"/>
        <v>19.53</v>
      </c>
      <c r="C166" s="580"/>
      <c r="D166" s="498">
        <v>38100</v>
      </c>
      <c r="E166" s="584"/>
      <c r="F166" s="498">
        <f t="shared" si="7"/>
        <v>32821</v>
      </c>
      <c r="G166" s="581">
        <f t="shared" si="8"/>
        <v>23410</v>
      </c>
      <c r="H166" s="499">
        <v>983</v>
      </c>
    </row>
    <row r="167" spans="1:8" x14ac:dyDescent="0.2">
      <c r="A167" s="579">
        <v>239</v>
      </c>
      <c r="B167" s="496">
        <f t="shared" si="9"/>
        <v>19.53</v>
      </c>
      <c r="C167" s="580"/>
      <c r="D167" s="498">
        <v>38100</v>
      </c>
      <c r="E167" s="584"/>
      <c r="F167" s="498">
        <f t="shared" si="7"/>
        <v>32821</v>
      </c>
      <c r="G167" s="581">
        <f t="shared" si="8"/>
        <v>23410</v>
      </c>
      <c r="H167" s="499">
        <v>983</v>
      </c>
    </row>
    <row r="168" spans="1:8" x14ac:dyDescent="0.2">
      <c r="A168" s="579">
        <v>240</v>
      </c>
      <c r="B168" s="496">
        <f t="shared" si="9"/>
        <v>19.54</v>
      </c>
      <c r="C168" s="580"/>
      <c r="D168" s="498">
        <v>38100</v>
      </c>
      <c r="E168" s="584"/>
      <c r="F168" s="498">
        <f t="shared" si="7"/>
        <v>32804</v>
      </c>
      <c r="G168" s="581">
        <f t="shared" si="8"/>
        <v>23398</v>
      </c>
      <c r="H168" s="499">
        <v>983</v>
      </c>
    </row>
    <row r="169" spans="1:8" x14ac:dyDescent="0.2">
      <c r="A169" s="579">
        <v>241</v>
      </c>
      <c r="B169" s="496">
        <f t="shared" si="9"/>
        <v>19.54</v>
      </c>
      <c r="C169" s="580"/>
      <c r="D169" s="498">
        <v>38100</v>
      </c>
      <c r="E169" s="584"/>
      <c r="F169" s="498">
        <f t="shared" si="7"/>
        <v>32804</v>
      </c>
      <c r="G169" s="581">
        <f t="shared" si="8"/>
        <v>23398</v>
      </c>
      <c r="H169" s="499">
        <v>983</v>
      </c>
    </row>
    <row r="170" spans="1:8" x14ac:dyDescent="0.2">
      <c r="A170" s="579">
        <v>242</v>
      </c>
      <c r="B170" s="496">
        <f t="shared" si="9"/>
        <v>19.54</v>
      </c>
      <c r="C170" s="580"/>
      <c r="D170" s="498">
        <v>38100</v>
      </c>
      <c r="E170" s="584"/>
      <c r="F170" s="498">
        <f t="shared" si="7"/>
        <v>32804</v>
      </c>
      <c r="G170" s="581">
        <f t="shared" si="8"/>
        <v>23398</v>
      </c>
      <c r="H170" s="499">
        <v>983</v>
      </c>
    </row>
    <row r="171" spans="1:8" x14ac:dyDescent="0.2">
      <c r="A171" s="579">
        <v>243</v>
      </c>
      <c r="B171" s="496">
        <f t="shared" si="9"/>
        <v>19.55</v>
      </c>
      <c r="C171" s="580"/>
      <c r="D171" s="498">
        <v>38100</v>
      </c>
      <c r="E171" s="584"/>
      <c r="F171" s="498">
        <f t="shared" si="7"/>
        <v>32788</v>
      </c>
      <c r="G171" s="581">
        <f t="shared" si="8"/>
        <v>23386</v>
      </c>
      <c r="H171" s="499">
        <v>983</v>
      </c>
    </row>
    <row r="172" spans="1:8" x14ac:dyDescent="0.2">
      <c r="A172" s="579">
        <v>244</v>
      </c>
      <c r="B172" s="496">
        <f t="shared" si="9"/>
        <v>19.55</v>
      </c>
      <c r="C172" s="580"/>
      <c r="D172" s="498">
        <v>38100</v>
      </c>
      <c r="E172" s="584"/>
      <c r="F172" s="498">
        <f t="shared" si="7"/>
        <v>32788</v>
      </c>
      <c r="G172" s="581">
        <f t="shared" si="8"/>
        <v>23386</v>
      </c>
      <c r="H172" s="499">
        <v>983</v>
      </c>
    </row>
    <row r="173" spans="1:8" x14ac:dyDescent="0.2">
      <c r="A173" s="579">
        <v>245</v>
      </c>
      <c r="B173" s="496">
        <f t="shared" si="9"/>
        <v>19.559999999999999</v>
      </c>
      <c r="C173" s="580"/>
      <c r="D173" s="498">
        <v>38100</v>
      </c>
      <c r="E173" s="584"/>
      <c r="F173" s="498">
        <f t="shared" si="7"/>
        <v>32772</v>
      </c>
      <c r="G173" s="581">
        <f t="shared" si="8"/>
        <v>23374</v>
      </c>
      <c r="H173" s="499">
        <v>983</v>
      </c>
    </row>
    <row r="174" spans="1:8" x14ac:dyDescent="0.2">
      <c r="A174" s="579">
        <v>246</v>
      </c>
      <c r="B174" s="496">
        <f t="shared" si="9"/>
        <v>19.559999999999999</v>
      </c>
      <c r="C174" s="580"/>
      <c r="D174" s="498">
        <v>38100</v>
      </c>
      <c r="E174" s="584"/>
      <c r="F174" s="498">
        <f t="shared" si="7"/>
        <v>32772</v>
      </c>
      <c r="G174" s="581">
        <f t="shared" si="8"/>
        <v>23374</v>
      </c>
      <c r="H174" s="499">
        <v>983</v>
      </c>
    </row>
    <row r="175" spans="1:8" x14ac:dyDescent="0.2">
      <c r="A175" s="579">
        <v>247</v>
      </c>
      <c r="B175" s="496">
        <f t="shared" si="9"/>
        <v>19.57</v>
      </c>
      <c r="C175" s="580"/>
      <c r="D175" s="498">
        <v>38100</v>
      </c>
      <c r="E175" s="584"/>
      <c r="F175" s="498">
        <f t="shared" si="7"/>
        <v>32756</v>
      </c>
      <c r="G175" s="581">
        <f t="shared" si="8"/>
        <v>23362</v>
      </c>
      <c r="H175" s="499">
        <v>983</v>
      </c>
    </row>
    <row r="176" spans="1:8" x14ac:dyDescent="0.2">
      <c r="A176" s="579">
        <v>248</v>
      </c>
      <c r="B176" s="496">
        <f t="shared" si="9"/>
        <v>19.57</v>
      </c>
      <c r="C176" s="580"/>
      <c r="D176" s="498">
        <v>38100</v>
      </c>
      <c r="E176" s="584"/>
      <c r="F176" s="498">
        <f t="shared" si="7"/>
        <v>32756</v>
      </c>
      <c r="G176" s="581">
        <f t="shared" si="8"/>
        <v>23362</v>
      </c>
      <c r="H176" s="499">
        <v>983</v>
      </c>
    </row>
    <row r="177" spans="1:8" x14ac:dyDescent="0.2">
      <c r="A177" s="579">
        <v>249</v>
      </c>
      <c r="B177" s="496">
        <f t="shared" si="9"/>
        <v>19.579999999999998</v>
      </c>
      <c r="C177" s="580"/>
      <c r="D177" s="498">
        <v>38100</v>
      </c>
      <c r="E177" s="584"/>
      <c r="F177" s="498">
        <f t="shared" si="7"/>
        <v>32739</v>
      </c>
      <c r="G177" s="581">
        <f t="shared" si="8"/>
        <v>23350</v>
      </c>
      <c r="H177" s="499">
        <v>983</v>
      </c>
    </row>
    <row r="178" spans="1:8" x14ac:dyDescent="0.2">
      <c r="A178" s="579">
        <v>250</v>
      </c>
      <c r="B178" s="496">
        <f t="shared" si="9"/>
        <v>19.579999999999998</v>
      </c>
      <c r="C178" s="580"/>
      <c r="D178" s="498">
        <v>38100</v>
      </c>
      <c r="E178" s="584"/>
      <c r="F178" s="498">
        <f t="shared" si="7"/>
        <v>32739</v>
      </c>
      <c r="G178" s="581">
        <f t="shared" si="8"/>
        <v>23350</v>
      </c>
      <c r="H178" s="499">
        <v>983</v>
      </c>
    </row>
    <row r="179" spans="1:8" x14ac:dyDescent="0.2">
      <c r="A179" s="579">
        <v>251</v>
      </c>
      <c r="B179" s="496">
        <f t="shared" si="9"/>
        <v>19.579999999999998</v>
      </c>
      <c r="C179" s="580"/>
      <c r="D179" s="498">
        <v>38100</v>
      </c>
      <c r="E179" s="584"/>
      <c r="F179" s="498">
        <f t="shared" si="7"/>
        <v>32739</v>
      </c>
      <c r="G179" s="581">
        <f t="shared" si="8"/>
        <v>23350</v>
      </c>
      <c r="H179" s="499">
        <v>983</v>
      </c>
    </row>
    <row r="180" spans="1:8" x14ac:dyDescent="0.2">
      <c r="A180" s="579">
        <v>252</v>
      </c>
      <c r="B180" s="496">
        <f t="shared" si="9"/>
        <v>19.59</v>
      </c>
      <c r="C180" s="580"/>
      <c r="D180" s="498">
        <v>38100</v>
      </c>
      <c r="E180" s="584"/>
      <c r="F180" s="498">
        <f t="shared" si="7"/>
        <v>32723</v>
      </c>
      <c r="G180" s="581">
        <f t="shared" si="8"/>
        <v>23338</v>
      </c>
      <c r="H180" s="499">
        <v>983</v>
      </c>
    </row>
    <row r="181" spans="1:8" x14ac:dyDescent="0.2">
      <c r="A181" s="579">
        <v>253</v>
      </c>
      <c r="B181" s="496">
        <f t="shared" si="9"/>
        <v>19.59</v>
      </c>
      <c r="C181" s="580"/>
      <c r="D181" s="498">
        <v>38100</v>
      </c>
      <c r="E181" s="584"/>
      <c r="F181" s="498">
        <f t="shared" si="7"/>
        <v>32723</v>
      </c>
      <c r="G181" s="581">
        <f t="shared" si="8"/>
        <v>23338</v>
      </c>
      <c r="H181" s="499">
        <v>983</v>
      </c>
    </row>
    <row r="182" spans="1:8" x14ac:dyDescent="0.2">
      <c r="A182" s="579">
        <v>254</v>
      </c>
      <c r="B182" s="496">
        <f t="shared" si="9"/>
        <v>19.600000000000001</v>
      </c>
      <c r="C182" s="580"/>
      <c r="D182" s="498">
        <v>38100</v>
      </c>
      <c r="E182" s="584"/>
      <c r="F182" s="498">
        <f t="shared" si="7"/>
        <v>32707</v>
      </c>
      <c r="G182" s="581">
        <f t="shared" si="8"/>
        <v>23327</v>
      </c>
      <c r="H182" s="499">
        <v>983</v>
      </c>
    </row>
    <row r="183" spans="1:8" x14ac:dyDescent="0.2">
      <c r="A183" s="579">
        <v>255</v>
      </c>
      <c r="B183" s="496">
        <f t="shared" si="9"/>
        <v>19.600000000000001</v>
      </c>
      <c r="C183" s="580"/>
      <c r="D183" s="498">
        <v>38100</v>
      </c>
      <c r="E183" s="584"/>
      <c r="F183" s="498">
        <f t="shared" si="7"/>
        <v>32707</v>
      </c>
      <c r="G183" s="581">
        <f t="shared" si="8"/>
        <v>23327</v>
      </c>
      <c r="H183" s="499">
        <v>983</v>
      </c>
    </row>
    <row r="184" spans="1:8" x14ac:dyDescent="0.2">
      <c r="A184" s="579">
        <v>256</v>
      </c>
      <c r="B184" s="496">
        <f t="shared" si="9"/>
        <v>19.61</v>
      </c>
      <c r="C184" s="580"/>
      <c r="D184" s="498">
        <v>38100</v>
      </c>
      <c r="E184" s="584"/>
      <c r="F184" s="498">
        <f t="shared" si="7"/>
        <v>32691</v>
      </c>
      <c r="G184" s="581">
        <f t="shared" si="8"/>
        <v>23315</v>
      </c>
      <c r="H184" s="499">
        <v>983</v>
      </c>
    </row>
    <row r="185" spans="1:8" x14ac:dyDescent="0.2">
      <c r="A185" s="579">
        <v>257</v>
      </c>
      <c r="B185" s="496">
        <f t="shared" si="9"/>
        <v>19.61</v>
      </c>
      <c r="C185" s="580"/>
      <c r="D185" s="498">
        <v>38100</v>
      </c>
      <c r="E185" s="584"/>
      <c r="F185" s="498">
        <f t="shared" si="7"/>
        <v>32691</v>
      </c>
      <c r="G185" s="581">
        <f t="shared" si="8"/>
        <v>23315</v>
      </c>
      <c r="H185" s="499">
        <v>983</v>
      </c>
    </row>
    <row r="186" spans="1:8" x14ac:dyDescent="0.2">
      <c r="A186" s="579">
        <v>258</v>
      </c>
      <c r="B186" s="496">
        <f t="shared" si="9"/>
        <v>19.62</v>
      </c>
      <c r="C186" s="580"/>
      <c r="D186" s="498">
        <v>38100</v>
      </c>
      <c r="E186" s="584"/>
      <c r="F186" s="498">
        <f t="shared" si="7"/>
        <v>32675</v>
      </c>
      <c r="G186" s="581">
        <f t="shared" si="8"/>
        <v>23303</v>
      </c>
      <c r="H186" s="499">
        <v>983</v>
      </c>
    </row>
    <row r="187" spans="1:8" x14ac:dyDescent="0.2">
      <c r="A187" s="579">
        <v>259</v>
      </c>
      <c r="B187" s="496">
        <f t="shared" si="9"/>
        <v>19.62</v>
      </c>
      <c r="C187" s="580"/>
      <c r="D187" s="498">
        <v>38100</v>
      </c>
      <c r="E187" s="584"/>
      <c r="F187" s="498">
        <f t="shared" si="7"/>
        <v>32675</v>
      </c>
      <c r="G187" s="581">
        <f t="shared" si="8"/>
        <v>23303</v>
      </c>
      <c r="H187" s="499">
        <v>983</v>
      </c>
    </row>
    <row r="188" spans="1:8" x14ac:dyDescent="0.2">
      <c r="A188" s="579">
        <v>260</v>
      </c>
      <c r="B188" s="496">
        <f t="shared" si="9"/>
        <v>19.63</v>
      </c>
      <c r="C188" s="580"/>
      <c r="D188" s="498">
        <v>38100</v>
      </c>
      <c r="E188" s="584"/>
      <c r="F188" s="498">
        <f t="shared" si="7"/>
        <v>32659</v>
      </c>
      <c r="G188" s="581">
        <f t="shared" si="8"/>
        <v>23291</v>
      </c>
      <c r="H188" s="499">
        <v>983</v>
      </c>
    </row>
    <row r="189" spans="1:8" x14ac:dyDescent="0.2">
      <c r="A189" s="579">
        <v>261</v>
      </c>
      <c r="B189" s="496">
        <f t="shared" si="9"/>
        <v>19.63</v>
      </c>
      <c r="C189" s="580"/>
      <c r="D189" s="498">
        <v>38100</v>
      </c>
      <c r="E189" s="584"/>
      <c r="F189" s="498">
        <f t="shared" si="7"/>
        <v>32659</v>
      </c>
      <c r="G189" s="581">
        <f t="shared" si="8"/>
        <v>23291</v>
      </c>
      <c r="H189" s="499">
        <v>983</v>
      </c>
    </row>
    <row r="190" spans="1:8" x14ac:dyDescent="0.2">
      <c r="A190" s="579">
        <v>262</v>
      </c>
      <c r="B190" s="496">
        <f t="shared" si="9"/>
        <v>19.63</v>
      </c>
      <c r="C190" s="580"/>
      <c r="D190" s="498">
        <v>38100</v>
      </c>
      <c r="E190" s="584"/>
      <c r="F190" s="498">
        <f t="shared" si="7"/>
        <v>32659</v>
      </c>
      <c r="G190" s="581">
        <f t="shared" si="8"/>
        <v>23291</v>
      </c>
      <c r="H190" s="499">
        <v>983</v>
      </c>
    </row>
    <row r="191" spans="1:8" x14ac:dyDescent="0.2">
      <c r="A191" s="579">
        <v>263</v>
      </c>
      <c r="B191" s="496">
        <f t="shared" si="9"/>
        <v>19.64</v>
      </c>
      <c r="C191" s="580"/>
      <c r="D191" s="498">
        <v>38100</v>
      </c>
      <c r="E191" s="584"/>
      <c r="F191" s="498">
        <f t="shared" si="7"/>
        <v>32642</v>
      </c>
      <c r="G191" s="581">
        <f t="shared" si="8"/>
        <v>23279</v>
      </c>
      <c r="H191" s="499">
        <v>983</v>
      </c>
    </row>
    <row r="192" spans="1:8" x14ac:dyDescent="0.2">
      <c r="A192" s="579">
        <v>264</v>
      </c>
      <c r="B192" s="496">
        <f t="shared" si="9"/>
        <v>19.64</v>
      </c>
      <c r="C192" s="580"/>
      <c r="D192" s="498">
        <v>38100</v>
      </c>
      <c r="E192" s="584"/>
      <c r="F192" s="498">
        <f t="shared" si="7"/>
        <v>32642</v>
      </c>
      <c r="G192" s="581">
        <f t="shared" si="8"/>
        <v>23279</v>
      </c>
      <c r="H192" s="499">
        <v>983</v>
      </c>
    </row>
    <row r="193" spans="1:8" x14ac:dyDescent="0.2">
      <c r="A193" s="579">
        <v>265</v>
      </c>
      <c r="B193" s="496">
        <f t="shared" si="9"/>
        <v>19.649999999999999</v>
      </c>
      <c r="C193" s="580"/>
      <c r="D193" s="498">
        <v>38100</v>
      </c>
      <c r="E193" s="584"/>
      <c r="F193" s="498">
        <f t="shared" si="7"/>
        <v>32626</v>
      </c>
      <c r="G193" s="581">
        <f t="shared" si="8"/>
        <v>23267</v>
      </c>
      <c r="H193" s="499">
        <v>983</v>
      </c>
    </row>
    <row r="194" spans="1:8" x14ac:dyDescent="0.2">
      <c r="A194" s="579">
        <v>266</v>
      </c>
      <c r="B194" s="496">
        <f t="shared" si="9"/>
        <v>19.649999999999999</v>
      </c>
      <c r="C194" s="580"/>
      <c r="D194" s="498">
        <v>38100</v>
      </c>
      <c r="E194" s="584"/>
      <c r="F194" s="498">
        <f t="shared" si="7"/>
        <v>32626</v>
      </c>
      <c r="G194" s="581">
        <f t="shared" si="8"/>
        <v>23267</v>
      </c>
      <c r="H194" s="499">
        <v>983</v>
      </c>
    </row>
    <row r="195" spans="1:8" x14ac:dyDescent="0.2">
      <c r="A195" s="579">
        <v>267</v>
      </c>
      <c r="B195" s="496">
        <f t="shared" si="9"/>
        <v>19.66</v>
      </c>
      <c r="C195" s="580"/>
      <c r="D195" s="498">
        <v>38100</v>
      </c>
      <c r="E195" s="584"/>
      <c r="F195" s="498">
        <f t="shared" si="7"/>
        <v>32610</v>
      </c>
      <c r="G195" s="581">
        <f t="shared" si="8"/>
        <v>23255</v>
      </c>
      <c r="H195" s="499">
        <v>983</v>
      </c>
    </row>
    <row r="196" spans="1:8" x14ac:dyDescent="0.2">
      <c r="A196" s="579">
        <v>268</v>
      </c>
      <c r="B196" s="496">
        <f t="shared" si="9"/>
        <v>19.66</v>
      </c>
      <c r="C196" s="580"/>
      <c r="D196" s="498">
        <v>38100</v>
      </c>
      <c r="E196" s="584"/>
      <c r="F196" s="498">
        <f t="shared" si="7"/>
        <v>32610</v>
      </c>
      <c r="G196" s="581">
        <f t="shared" si="8"/>
        <v>23255</v>
      </c>
      <c r="H196" s="499">
        <v>983</v>
      </c>
    </row>
    <row r="197" spans="1:8" x14ac:dyDescent="0.2">
      <c r="A197" s="579">
        <v>269</v>
      </c>
      <c r="B197" s="496">
        <f t="shared" si="9"/>
        <v>19.670000000000002</v>
      </c>
      <c r="C197" s="580"/>
      <c r="D197" s="498">
        <v>38100</v>
      </c>
      <c r="E197" s="584"/>
      <c r="F197" s="498">
        <f t="shared" si="7"/>
        <v>32594</v>
      </c>
      <c r="G197" s="581">
        <f t="shared" si="8"/>
        <v>23244</v>
      </c>
      <c r="H197" s="499">
        <v>983</v>
      </c>
    </row>
    <row r="198" spans="1:8" x14ac:dyDescent="0.2">
      <c r="A198" s="579">
        <v>270</v>
      </c>
      <c r="B198" s="496">
        <f t="shared" si="9"/>
        <v>19.670000000000002</v>
      </c>
      <c r="C198" s="580"/>
      <c r="D198" s="498">
        <v>38100</v>
      </c>
      <c r="E198" s="584"/>
      <c r="F198" s="498">
        <f t="shared" si="7"/>
        <v>32594</v>
      </c>
      <c r="G198" s="581">
        <f t="shared" si="8"/>
        <v>23244</v>
      </c>
      <c r="H198" s="499">
        <v>983</v>
      </c>
    </row>
    <row r="199" spans="1:8" x14ac:dyDescent="0.2">
      <c r="A199" s="579">
        <v>271</v>
      </c>
      <c r="B199" s="496">
        <f t="shared" si="9"/>
        <v>19.670000000000002</v>
      </c>
      <c r="C199" s="580"/>
      <c r="D199" s="498">
        <v>38100</v>
      </c>
      <c r="E199" s="584"/>
      <c r="F199" s="498">
        <f t="shared" si="7"/>
        <v>32594</v>
      </c>
      <c r="G199" s="581">
        <f t="shared" si="8"/>
        <v>23244</v>
      </c>
      <c r="H199" s="499">
        <v>983</v>
      </c>
    </row>
    <row r="200" spans="1:8" x14ac:dyDescent="0.2">
      <c r="A200" s="579">
        <v>272</v>
      </c>
      <c r="B200" s="496">
        <f t="shared" si="9"/>
        <v>19.68</v>
      </c>
      <c r="C200" s="580"/>
      <c r="D200" s="498">
        <v>38100</v>
      </c>
      <c r="E200" s="584"/>
      <c r="F200" s="498">
        <f t="shared" si="7"/>
        <v>32578</v>
      </c>
      <c r="G200" s="581">
        <f t="shared" si="8"/>
        <v>23232</v>
      </c>
      <c r="H200" s="499">
        <v>983</v>
      </c>
    </row>
    <row r="201" spans="1:8" x14ac:dyDescent="0.2">
      <c r="A201" s="579">
        <v>273</v>
      </c>
      <c r="B201" s="496">
        <f t="shared" si="9"/>
        <v>19.68</v>
      </c>
      <c r="C201" s="580"/>
      <c r="D201" s="498">
        <v>38100</v>
      </c>
      <c r="E201" s="584"/>
      <c r="F201" s="498">
        <f t="shared" si="7"/>
        <v>32578</v>
      </c>
      <c r="G201" s="581">
        <f t="shared" si="8"/>
        <v>23232</v>
      </c>
      <c r="H201" s="499">
        <v>983</v>
      </c>
    </row>
    <row r="202" spans="1:8" x14ac:dyDescent="0.2">
      <c r="A202" s="579">
        <v>274</v>
      </c>
      <c r="B202" s="496">
        <f t="shared" si="9"/>
        <v>19.690000000000001</v>
      </c>
      <c r="C202" s="580"/>
      <c r="D202" s="498">
        <v>38100</v>
      </c>
      <c r="E202" s="584"/>
      <c r="F202" s="498">
        <f t="shared" si="7"/>
        <v>32562</v>
      </c>
      <c r="G202" s="581">
        <f t="shared" si="8"/>
        <v>23220</v>
      </c>
      <c r="H202" s="499">
        <v>983</v>
      </c>
    </row>
    <row r="203" spans="1:8" x14ac:dyDescent="0.2">
      <c r="A203" s="579">
        <v>275</v>
      </c>
      <c r="B203" s="496">
        <f t="shared" si="9"/>
        <v>19.690000000000001</v>
      </c>
      <c r="C203" s="580"/>
      <c r="D203" s="498">
        <v>38100</v>
      </c>
      <c r="E203" s="584"/>
      <c r="F203" s="498">
        <f t="shared" si="7"/>
        <v>32562</v>
      </c>
      <c r="G203" s="581">
        <f t="shared" si="8"/>
        <v>23220</v>
      </c>
      <c r="H203" s="499">
        <v>983</v>
      </c>
    </row>
    <row r="204" spans="1:8" x14ac:dyDescent="0.2">
      <c r="A204" s="579">
        <v>276</v>
      </c>
      <c r="B204" s="496">
        <f t="shared" si="9"/>
        <v>19.7</v>
      </c>
      <c r="C204" s="580"/>
      <c r="D204" s="498">
        <v>38100</v>
      </c>
      <c r="E204" s="584"/>
      <c r="F204" s="498">
        <f t="shared" si="7"/>
        <v>32546</v>
      </c>
      <c r="G204" s="581">
        <f t="shared" si="8"/>
        <v>23208</v>
      </c>
      <c r="H204" s="499">
        <v>983</v>
      </c>
    </row>
    <row r="205" spans="1:8" x14ac:dyDescent="0.2">
      <c r="A205" s="579">
        <v>277</v>
      </c>
      <c r="B205" s="496">
        <f t="shared" si="9"/>
        <v>19.7</v>
      </c>
      <c r="C205" s="580"/>
      <c r="D205" s="498">
        <v>38100</v>
      </c>
      <c r="E205" s="584"/>
      <c r="F205" s="498">
        <f t="shared" si="7"/>
        <v>32546</v>
      </c>
      <c r="G205" s="581">
        <f t="shared" si="8"/>
        <v>23208</v>
      </c>
      <c r="H205" s="499">
        <v>983</v>
      </c>
    </row>
    <row r="206" spans="1:8" x14ac:dyDescent="0.2">
      <c r="A206" s="579">
        <v>278</v>
      </c>
      <c r="B206" s="496">
        <f t="shared" si="9"/>
        <v>19.71</v>
      </c>
      <c r="C206" s="580"/>
      <c r="D206" s="498">
        <v>38100</v>
      </c>
      <c r="E206" s="584"/>
      <c r="F206" s="498">
        <f t="shared" si="7"/>
        <v>32530</v>
      </c>
      <c r="G206" s="581">
        <f t="shared" si="8"/>
        <v>23196</v>
      </c>
      <c r="H206" s="499">
        <v>983</v>
      </c>
    </row>
    <row r="207" spans="1:8" x14ac:dyDescent="0.2">
      <c r="A207" s="579">
        <v>279</v>
      </c>
      <c r="B207" s="496">
        <f t="shared" si="9"/>
        <v>19.71</v>
      </c>
      <c r="C207" s="580"/>
      <c r="D207" s="498">
        <v>38100</v>
      </c>
      <c r="E207" s="584"/>
      <c r="F207" s="498">
        <f t="shared" si="7"/>
        <v>32530</v>
      </c>
      <c r="G207" s="581">
        <f t="shared" si="8"/>
        <v>23196</v>
      </c>
      <c r="H207" s="499">
        <v>983</v>
      </c>
    </row>
    <row r="208" spans="1:8" x14ac:dyDescent="0.2">
      <c r="A208" s="579">
        <v>280</v>
      </c>
      <c r="B208" s="496">
        <f t="shared" si="9"/>
        <v>19.72</v>
      </c>
      <c r="C208" s="580"/>
      <c r="D208" s="498">
        <v>38100</v>
      </c>
      <c r="E208" s="584"/>
      <c r="F208" s="498">
        <f t="shared" si="7"/>
        <v>32514</v>
      </c>
      <c r="G208" s="581">
        <f t="shared" si="8"/>
        <v>23185</v>
      </c>
      <c r="H208" s="499">
        <v>983</v>
      </c>
    </row>
    <row r="209" spans="1:8" x14ac:dyDescent="0.2">
      <c r="A209" s="579">
        <v>281</v>
      </c>
      <c r="B209" s="496">
        <f t="shared" si="9"/>
        <v>19.72</v>
      </c>
      <c r="C209" s="580"/>
      <c r="D209" s="498">
        <v>38100</v>
      </c>
      <c r="E209" s="584"/>
      <c r="F209" s="498">
        <f t="shared" ref="F209:F272" si="10">ROUND(12*1.36*(1/B209*D209)+H209,0)</f>
        <v>32514</v>
      </c>
      <c r="G209" s="581">
        <f t="shared" ref="G209:G272" si="11">ROUND(12*(1/B209*D209),0)</f>
        <v>23185</v>
      </c>
      <c r="H209" s="499">
        <v>983</v>
      </c>
    </row>
    <row r="210" spans="1:8" x14ac:dyDescent="0.2">
      <c r="A210" s="579">
        <v>282</v>
      </c>
      <c r="B210" s="496">
        <f t="shared" si="9"/>
        <v>19.72</v>
      </c>
      <c r="C210" s="580"/>
      <c r="D210" s="498">
        <v>38100</v>
      </c>
      <c r="E210" s="584"/>
      <c r="F210" s="498">
        <f t="shared" si="10"/>
        <v>32514</v>
      </c>
      <c r="G210" s="581">
        <f t="shared" si="11"/>
        <v>23185</v>
      </c>
      <c r="H210" s="499">
        <v>983</v>
      </c>
    </row>
    <row r="211" spans="1:8" x14ac:dyDescent="0.2">
      <c r="A211" s="579">
        <v>283</v>
      </c>
      <c r="B211" s="496">
        <f t="shared" si="9"/>
        <v>19.73</v>
      </c>
      <c r="C211" s="580"/>
      <c r="D211" s="498">
        <v>38100</v>
      </c>
      <c r="E211" s="584"/>
      <c r="F211" s="498">
        <f t="shared" si="10"/>
        <v>32498</v>
      </c>
      <c r="G211" s="581">
        <f t="shared" si="11"/>
        <v>23173</v>
      </c>
      <c r="H211" s="499">
        <v>983</v>
      </c>
    </row>
    <row r="212" spans="1:8" x14ac:dyDescent="0.2">
      <c r="A212" s="579">
        <v>284</v>
      </c>
      <c r="B212" s="496">
        <f t="shared" si="9"/>
        <v>19.73</v>
      </c>
      <c r="C212" s="580"/>
      <c r="D212" s="498">
        <v>38100</v>
      </c>
      <c r="E212" s="584"/>
      <c r="F212" s="498">
        <f t="shared" si="10"/>
        <v>32498</v>
      </c>
      <c r="G212" s="581">
        <f t="shared" si="11"/>
        <v>23173</v>
      </c>
      <c r="H212" s="499">
        <v>983</v>
      </c>
    </row>
    <row r="213" spans="1:8" x14ac:dyDescent="0.2">
      <c r="A213" s="579">
        <v>285</v>
      </c>
      <c r="B213" s="496">
        <f t="shared" si="9"/>
        <v>19.739999999999998</v>
      </c>
      <c r="C213" s="580"/>
      <c r="D213" s="498">
        <v>38100</v>
      </c>
      <c r="E213" s="584"/>
      <c r="F213" s="498">
        <f t="shared" si="10"/>
        <v>32482</v>
      </c>
      <c r="G213" s="581">
        <f t="shared" si="11"/>
        <v>23161</v>
      </c>
      <c r="H213" s="499">
        <v>983</v>
      </c>
    </row>
    <row r="214" spans="1:8" x14ac:dyDescent="0.2">
      <c r="A214" s="579">
        <v>286</v>
      </c>
      <c r="B214" s="496">
        <f t="shared" si="9"/>
        <v>19.739999999999998</v>
      </c>
      <c r="C214" s="580"/>
      <c r="D214" s="498">
        <v>38100</v>
      </c>
      <c r="E214" s="584"/>
      <c r="F214" s="498">
        <f t="shared" si="10"/>
        <v>32482</v>
      </c>
      <c r="G214" s="581">
        <f t="shared" si="11"/>
        <v>23161</v>
      </c>
      <c r="H214" s="499">
        <v>983</v>
      </c>
    </row>
    <row r="215" spans="1:8" x14ac:dyDescent="0.2">
      <c r="A215" s="579">
        <v>287</v>
      </c>
      <c r="B215" s="496">
        <f t="shared" si="9"/>
        <v>19.75</v>
      </c>
      <c r="C215" s="580"/>
      <c r="D215" s="498">
        <v>38100</v>
      </c>
      <c r="E215" s="584"/>
      <c r="F215" s="498">
        <f t="shared" si="10"/>
        <v>32466</v>
      </c>
      <c r="G215" s="581">
        <f t="shared" si="11"/>
        <v>23149</v>
      </c>
      <c r="H215" s="499">
        <v>983</v>
      </c>
    </row>
    <row r="216" spans="1:8" x14ac:dyDescent="0.2">
      <c r="A216" s="579">
        <v>288</v>
      </c>
      <c r="B216" s="496">
        <f t="shared" si="9"/>
        <v>19.75</v>
      </c>
      <c r="C216" s="580"/>
      <c r="D216" s="498">
        <v>38100</v>
      </c>
      <c r="E216" s="584"/>
      <c r="F216" s="498">
        <f t="shared" si="10"/>
        <v>32466</v>
      </c>
      <c r="G216" s="581">
        <f t="shared" si="11"/>
        <v>23149</v>
      </c>
      <c r="H216" s="499">
        <v>983</v>
      </c>
    </row>
    <row r="217" spans="1:8" x14ac:dyDescent="0.2">
      <c r="A217" s="579">
        <v>289</v>
      </c>
      <c r="B217" s="496">
        <f t="shared" si="9"/>
        <v>19.760000000000002</v>
      </c>
      <c r="C217" s="580"/>
      <c r="D217" s="498">
        <v>38100</v>
      </c>
      <c r="E217" s="584"/>
      <c r="F217" s="498">
        <f t="shared" si="10"/>
        <v>32450</v>
      </c>
      <c r="G217" s="581">
        <f t="shared" si="11"/>
        <v>23138</v>
      </c>
      <c r="H217" s="499">
        <v>983</v>
      </c>
    </row>
    <row r="218" spans="1:8" x14ac:dyDescent="0.2">
      <c r="A218" s="579">
        <v>290</v>
      </c>
      <c r="B218" s="496">
        <f t="shared" si="9"/>
        <v>19.760000000000002</v>
      </c>
      <c r="C218" s="580"/>
      <c r="D218" s="498">
        <v>38100</v>
      </c>
      <c r="E218" s="584"/>
      <c r="F218" s="498">
        <f t="shared" si="10"/>
        <v>32450</v>
      </c>
      <c r="G218" s="581">
        <f t="shared" si="11"/>
        <v>23138</v>
      </c>
      <c r="H218" s="499">
        <v>983</v>
      </c>
    </row>
    <row r="219" spans="1:8" x14ac:dyDescent="0.2">
      <c r="A219" s="579">
        <v>291</v>
      </c>
      <c r="B219" s="496">
        <f t="shared" si="9"/>
        <v>19.760000000000002</v>
      </c>
      <c r="C219" s="580"/>
      <c r="D219" s="498">
        <v>38100</v>
      </c>
      <c r="E219" s="584"/>
      <c r="F219" s="498">
        <f t="shared" si="10"/>
        <v>32450</v>
      </c>
      <c r="G219" s="581">
        <f t="shared" si="11"/>
        <v>23138</v>
      </c>
      <c r="H219" s="499">
        <v>983</v>
      </c>
    </row>
    <row r="220" spans="1:8" x14ac:dyDescent="0.2">
      <c r="A220" s="579">
        <v>292</v>
      </c>
      <c r="B220" s="496">
        <f t="shared" si="9"/>
        <v>19.77</v>
      </c>
      <c r="C220" s="580"/>
      <c r="D220" s="498">
        <v>38100</v>
      </c>
      <c r="E220" s="584"/>
      <c r="F220" s="498">
        <f t="shared" si="10"/>
        <v>32434</v>
      </c>
      <c r="G220" s="581">
        <f t="shared" si="11"/>
        <v>23126</v>
      </c>
      <c r="H220" s="499">
        <v>983</v>
      </c>
    </row>
    <row r="221" spans="1:8" x14ac:dyDescent="0.2">
      <c r="A221" s="579">
        <v>293</v>
      </c>
      <c r="B221" s="496">
        <f t="shared" si="9"/>
        <v>19.77</v>
      </c>
      <c r="C221" s="580"/>
      <c r="D221" s="498">
        <v>38100</v>
      </c>
      <c r="E221" s="584"/>
      <c r="F221" s="498">
        <f t="shared" si="10"/>
        <v>32434</v>
      </c>
      <c r="G221" s="581">
        <f t="shared" si="11"/>
        <v>23126</v>
      </c>
      <c r="H221" s="499">
        <v>983</v>
      </c>
    </row>
    <row r="222" spans="1:8" x14ac:dyDescent="0.2">
      <c r="A222" s="579">
        <v>294</v>
      </c>
      <c r="B222" s="496">
        <f t="shared" si="9"/>
        <v>19.78</v>
      </c>
      <c r="C222" s="580"/>
      <c r="D222" s="498">
        <v>38100</v>
      </c>
      <c r="E222" s="584"/>
      <c r="F222" s="498">
        <f t="shared" si="10"/>
        <v>32418</v>
      </c>
      <c r="G222" s="581">
        <f t="shared" si="11"/>
        <v>23114</v>
      </c>
      <c r="H222" s="499">
        <v>983</v>
      </c>
    </row>
    <row r="223" spans="1:8" x14ac:dyDescent="0.2">
      <c r="A223" s="579">
        <v>295</v>
      </c>
      <c r="B223" s="496">
        <f t="shared" si="9"/>
        <v>19.78</v>
      </c>
      <c r="C223" s="580"/>
      <c r="D223" s="498">
        <v>38100</v>
      </c>
      <c r="E223" s="584"/>
      <c r="F223" s="498">
        <f t="shared" si="10"/>
        <v>32418</v>
      </c>
      <c r="G223" s="581">
        <f t="shared" si="11"/>
        <v>23114</v>
      </c>
      <c r="H223" s="499">
        <v>983</v>
      </c>
    </row>
    <row r="224" spans="1:8" x14ac:dyDescent="0.2">
      <c r="A224" s="579">
        <v>296</v>
      </c>
      <c r="B224" s="496">
        <f t="shared" ref="B224:B248" si="12">ROUND(0.0045*A224+18.455,2)</f>
        <v>19.79</v>
      </c>
      <c r="C224" s="580"/>
      <c r="D224" s="498">
        <v>38100</v>
      </c>
      <c r="E224" s="584"/>
      <c r="F224" s="498">
        <f t="shared" si="10"/>
        <v>32403</v>
      </c>
      <c r="G224" s="581">
        <f t="shared" si="11"/>
        <v>23103</v>
      </c>
      <c r="H224" s="499">
        <v>983</v>
      </c>
    </row>
    <row r="225" spans="1:8" x14ac:dyDescent="0.2">
      <c r="A225" s="579">
        <v>297</v>
      </c>
      <c r="B225" s="496">
        <f t="shared" si="12"/>
        <v>19.79</v>
      </c>
      <c r="C225" s="580"/>
      <c r="D225" s="498">
        <v>38100</v>
      </c>
      <c r="E225" s="584"/>
      <c r="F225" s="498">
        <f t="shared" si="10"/>
        <v>32403</v>
      </c>
      <c r="G225" s="581">
        <f t="shared" si="11"/>
        <v>23103</v>
      </c>
      <c r="H225" s="499">
        <v>983</v>
      </c>
    </row>
    <row r="226" spans="1:8" x14ac:dyDescent="0.2">
      <c r="A226" s="579">
        <v>298</v>
      </c>
      <c r="B226" s="496">
        <f t="shared" si="12"/>
        <v>19.8</v>
      </c>
      <c r="C226" s="580"/>
      <c r="D226" s="498">
        <v>38100</v>
      </c>
      <c r="E226" s="584"/>
      <c r="F226" s="498">
        <f t="shared" si="10"/>
        <v>32387</v>
      </c>
      <c r="G226" s="581">
        <f t="shared" si="11"/>
        <v>23091</v>
      </c>
      <c r="H226" s="499">
        <v>983</v>
      </c>
    </row>
    <row r="227" spans="1:8" x14ac:dyDescent="0.2">
      <c r="A227" s="579">
        <v>299</v>
      </c>
      <c r="B227" s="496">
        <f t="shared" si="12"/>
        <v>19.8</v>
      </c>
      <c r="C227" s="580"/>
      <c r="D227" s="498">
        <v>38100</v>
      </c>
      <c r="E227" s="584"/>
      <c r="F227" s="498">
        <f t="shared" si="10"/>
        <v>32387</v>
      </c>
      <c r="G227" s="581">
        <f t="shared" si="11"/>
        <v>23091</v>
      </c>
      <c r="H227" s="499">
        <v>983</v>
      </c>
    </row>
    <row r="228" spans="1:8" x14ac:dyDescent="0.2">
      <c r="A228" s="579">
        <v>300</v>
      </c>
      <c r="B228" s="496">
        <f t="shared" si="12"/>
        <v>19.809999999999999</v>
      </c>
      <c r="C228" s="580"/>
      <c r="D228" s="498">
        <v>38100</v>
      </c>
      <c r="E228" s="584"/>
      <c r="F228" s="498">
        <f t="shared" si="10"/>
        <v>32371</v>
      </c>
      <c r="G228" s="581">
        <f t="shared" si="11"/>
        <v>23079</v>
      </c>
      <c r="H228" s="499">
        <v>983</v>
      </c>
    </row>
    <row r="229" spans="1:8" x14ac:dyDescent="0.2">
      <c r="A229" s="579">
        <v>301</v>
      </c>
      <c r="B229" s="496">
        <f t="shared" si="12"/>
        <v>19.809999999999999</v>
      </c>
      <c r="C229" s="580"/>
      <c r="D229" s="498">
        <v>38100</v>
      </c>
      <c r="E229" s="584"/>
      <c r="F229" s="498">
        <f t="shared" si="10"/>
        <v>32371</v>
      </c>
      <c r="G229" s="581">
        <f t="shared" si="11"/>
        <v>23079</v>
      </c>
      <c r="H229" s="499">
        <v>983</v>
      </c>
    </row>
    <row r="230" spans="1:8" x14ac:dyDescent="0.2">
      <c r="A230" s="579">
        <v>302</v>
      </c>
      <c r="B230" s="496">
        <f t="shared" si="12"/>
        <v>19.809999999999999</v>
      </c>
      <c r="C230" s="580"/>
      <c r="D230" s="498">
        <v>38100</v>
      </c>
      <c r="E230" s="584"/>
      <c r="F230" s="498">
        <f t="shared" si="10"/>
        <v>32371</v>
      </c>
      <c r="G230" s="581">
        <f t="shared" si="11"/>
        <v>23079</v>
      </c>
      <c r="H230" s="499">
        <v>983</v>
      </c>
    </row>
    <row r="231" spans="1:8" x14ac:dyDescent="0.2">
      <c r="A231" s="579">
        <v>303</v>
      </c>
      <c r="B231" s="496">
        <f t="shared" si="12"/>
        <v>19.82</v>
      </c>
      <c r="C231" s="580"/>
      <c r="D231" s="498">
        <v>38100</v>
      </c>
      <c r="E231" s="584"/>
      <c r="F231" s="498">
        <f t="shared" si="10"/>
        <v>32355</v>
      </c>
      <c r="G231" s="581">
        <f t="shared" si="11"/>
        <v>23068</v>
      </c>
      <c r="H231" s="499">
        <v>983</v>
      </c>
    </row>
    <row r="232" spans="1:8" x14ac:dyDescent="0.2">
      <c r="A232" s="579">
        <v>304</v>
      </c>
      <c r="B232" s="496">
        <f t="shared" si="12"/>
        <v>19.82</v>
      </c>
      <c r="C232" s="580"/>
      <c r="D232" s="498">
        <v>38100</v>
      </c>
      <c r="E232" s="584"/>
      <c r="F232" s="498">
        <f t="shared" si="10"/>
        <v>32355</v>
      </c>
      <c r="G232" s="581">
        <f t="shared" si="11"/>
        <v>23068</v>
      </c>
      <c r="H232" s="499">
        <v>983</v>
      </c>
    </row>
    <row r="233" spans="1:8" x14ac:dyDescent="0.2">
      <c r="A233" s="579">
        <v>305</v>
      </c>
      <c r="B233" s="496">
        <f t="shared" si="12"/>
        <v>19.829999999999998</v>
      </c>
      <c r="C233" s="580"/>
      <c r="D233" s="498">
        <v>38100</v>
      </c>
      <c r="E233" s="584"/>
      <c r="F233" s="498">
        <f t="shared" si="10"/>
        <v>32339</v>
      </c>
      <c r="G233" s="581">
        <f t="shared" si="11"/>
        <v>23056</v>
      </c>
      <c r="H233" s="499">
        <v>983</v>
      </c>
    </row>
    <row r="234" spans="1:8" x14ac:dyDescent="0.2">
      <c r="A234" s="579">
        <v>306</v>
      </c>
      <c r="B234" s="496">
        <f t="shared" si="12"/>
        <v>19.829999999999998</v>
      </c>
      <c r="C234" s="580"/>
      <c r="D234" s="498">
        <v>38100</v>
      </c>
      <c r="E234" s="584"/>
      <c r="F234" s="498">
        <f t="shared" si="10"/>
        <v>32339</v>
      </c>
      <c r="G234" s="581">
        <f t="shared" si="11"/>
        <v>23056</v>
      </c>
      <c r="H234" s="499">
        <v>983</v>
      </c>
    </row>
    <row r="235" spans="1:8" x14ac:dyDescent="0.2">
      <c r="A235" s="579">
        <v>307</v>
      </c>
      <c r="B235" s="496">
        <f t="shared" si="12"/>
        <v>19.84</v>
      </c>
      <c r="C235" s="580"/>
      <c r="D235" s="498">
        <v>38100</v>
      </c>
      <c r="E235" s="584"/>
      <c r="F235" s="498">
        <f t="shared" si="10"/>
        <v>32323</v>
      </c>
      <c r="G235" s="581">
        <f t="shared" si="11"/>
        <v>23044</v>
      </c>
      <c r="H235" s="499">
        <v>983</v>
      </c>
    </row>
    <row r="236" spans="1:8" x14ac:dyDescent="0.2">
      <c r="A236" s="579">
        <v>308</v>
      </c>
      <c r="B236" s="496">
        <f t="shared" si="12"/>
        <v>19.84</v>
      </c>
      <c r="C236" s="580"/>
      <c r="D236" s="498">
        <v>38100</v>
      </c>
      <c r="E236" s="584"/>
      <c r="F236" s="498">
        <f t="shared" si="10"/>
        <v>32323</v>
      </c>
      <c r="G236" s="581">
        <f t="shared" si="11"/>
        <v>23044</v>
      </c>
      <c r="H236" s="499">
        <v>983</v>
      </c>
    </row>
    <row r="237" spans="1:8" x14ac:dyDescent="0.2">
      <c r="A237" s="579">
        <v>309</v>
      </c>
      <c r="B237" s="496">
        <f t="shared" si="12"/>
        <v>19.850000000000001</v>
      </c>
      <c r="C237" s="580"/>
      <c r="D237" s="498">
        <v>38100</v>
      </c>
      <c r="E237" s="584"/>
      <c r="F237" s="498">
        <f t="shared" si="10"/>
        <v>32308</v>
      </c>
      <c r="G237" s="581">
        <f t="shared" si="11"/>
        <v>23033</v>
      </c>
      <c r="H237" s="499">
        <v>983</v>
      </c>
    </row>
    <row r="238" spans="1:8" x14ac:dyDescent="0.2">
      <c r="A238" s="579">
        <v>310</v>
      </c>
      <c r="B238" s="496">
        <f t="shared" si="12"/>
        <v>19.850000000000001</v>
      </c>
      <c r="C238" s="580"/>
      <c r="D238" s="498">
        <v>38100</v>
      </c>
      <c r="E238" s="584"/>
      <c r="F238" s="498">
        <f t="shared" si="10"/>
        <v>32308</v>
      </c>
      <c r="G238" s="581">
        <f t="shared" si="11"/>
        <v>23033</v>
      </c>
      <c r="H238" s="499">
        <v>983</v>
      </c>
    </row>
    <row r="239" spans="1:8" x14ac:dyDescent="0.2">
      <c r="A239" s="579">
        <v>311</v>
      </c>
      <c r="B239" s="496">
        <f t="shared" si="12"/>
        <v>19.850000000000001</v>
      </c>
      <c r="C239" s="580"/>
      <c r="D239" s="498">
        <v>38100</v>
      </c>
      <c r="E239" s="584"/>
      <c r="F239" s="498">
        <f t="shared" si="10"/>
        <v>32308</v>
      </c>
      <c r="G239" s="581">
        <f t="shared" si="11"/>
        <v>23033</v>
      </c>
      <c r="H239" s="499">
        <v>983</v>
      </c>
    </row>
    <row r="240" spans="1:8" x14ac:dyDescent="0.2">
      <c r="A240" s="579">
        <v>312</v>
      </c>
      <c r="B240" s="496">
        <f t="shared" si="12"/>
        <v>19.86</v>
      </c>
      <c r="C240" s="580"/>
      <c r="D240" s="498">
        <v>38100</v>
      </c>
      <c r="E240" s="584"/>
      <c r="F240" s="498">
        <f t="shared" si="10"/>
        <v>32292</v>
      </c>
      <c r="G240" s="581">
        <f t="shared" si="11"/>
        <v>23021</v>
      </c>
      <c r="H240" s="499">
        <v>983</v>
      </c>
    </row>
    <row r="241" spans="1:8" x14ac:dyDescent="0.2">
      <c r="A241" s="579">
        <v>313</v>
      </c>
      <c r="B241" s="496">
        <f t="shared" si="12"/>
        <v>19.86</v>
      </c>
      <c r="C241" s="580"/>
      <c r="D241" s="498">
        <v>38100</v>
      </c>
      <c r="E241" s="584"/>
      <c r="F241" s="498">
        <f t="shared" si="10"/>
        <v>32292</v>
      </c>
      <c r="G241" s="581">
        <f t="shared" si="11"/>
        <v>23021</v>
      </c>
      <c r="H241" s="499">
        <v>983</v>
      </c>
    </row>
    <row r="242" spans="1:8" x14ac:dyDescent="0.2">
      <c r="A242" s="579">
        <v>314</v>
      </c>
      <c r="B242" s="496">
        <f t="shared" si="12"/>
        <v>19.87</v>
      </c>
      <c r="C242" s="580"/>
      <c r="D242" s="498">
        <v>38100</v>
      </c>
      <c r="E242" s="584"/>
      <c r="F242" s="498">
        <f t="shared" si="10"/>
        <v>32276</v>
      </c>
      <c r="G242" s="581">
        <f t="shared" si="11"/>
        <v>23010</v>
      </c>
      <c r="H242" s="499">
        <v>983</v>
      </c>
    </row>
    <row r="243" spans="1:8" x14ac:dyDescent="0.2">
      <c r="A243" s="579">
        <v>315</v>
      </c>
      <c r="B243" s="496">
        <f t="shared" si="12"/>
        <v>19.87</v>
      </c>
      <c r="C243" s="580"/>
      <c r="D243" s="498">
        <v>38100</v>
      </c>
      <c r="E243" s="584"/>
      <c r="F243" s="498">
        <f t="shared" si="10"/>
        <v>32276</v>
      </c>
      <c r="G243" s="581">
        <f t="shared" si="11"/>
        <v>23010</v>
      </c>
      <c r="H243" s="499">
        <v>983</v>
      </c>
    </row>
    <row r="244" spans="1:8" x14ac:dyDescent="0.2">
      <c r="A244" s="579">
        <v>316</v>
      </c>
      <c r="B244" s="496">
        <f t="shared" si="12"/>
        <v>19.88</v>
      </c>
      <c r="C244" s="580"/>
      <c r="D244" s="498">
        <v>38100</v>
      </c>
      <c r="E244" s="584"/>
      <c r="F244" s="498">
        <f t="shared" si="10"/>
        <v>32260</v>
      </c>
      <c r="G244" s="581">
        <f t="shared" si="11"/>
        <v>22998</v>
      </c>
      <c r="H244" s="499">
        <v>983</v>
      </c>
    </row>
    <row r="245" spans="1:8" x14ac:dyDescent="0.2">
      <c r="A245" s="579">
        <v>317</v>
      </c>
      <c r="B245" s="496">
        <f t="shared" si="12"/>
        <v>19.88</v>
      </c>
      <c r="C245" s="580"/>
      <c r="D245" s="498">
        <v>38100</v>
      </c>
      <c r="E245" s="584"/>
      <c r="F245" s="498">
        <f t="shared" si="10"/>
        <v>32260</v>
      </c>
      <c r="G245" s="581">
        <f t="shared" si="11"/>
        <v>22998</v>
      </c>
      <c r="H245" s="499">
        <v>983</v>
      </c>
    </row>
    <row r="246" spans="1:8" x14ac:dyDescent="0.2">
      <c r="A246" s="579">
        <v>318</v>
      </c>
      <c r="B246" s="496">
        <f t="shared" si="12"/>
        <v>19.89</v>
      </c>
      <c r="C246" s="580"/>
      <c r="D246" s="498">
        <v>38100</v>
      </c>
      <c r="E246" s="584"/>
      <c r="F246" s="498">
        <f t="shared" si="10"/>
        <v>32245</v>
      </c>
      <c r="G246" s="581">
        <f t="shared" si="11"/>
        <v>22986</v>
      </c>
      <c r="H246" s="499">
        <v>983</v>
      </c>
    </row>
    <row r="247" spans="1:8" x14ac:dyDescent="0.2">
      <c r="A247" s="579">
        <v>319</v>
      </c>
      <c r="B247" s="496">
        <f t="shared" si="12"/>
        <v>19.89</v>
      </c>
      <c r="C247" s="580"/>
      <c r="D247" s="498">
        <v>38100</v>
      </c>
      <c r="E247" s="584"/>
      <c r="F247" s="498">
        <f t="shared" si="10"/>
        <v>32245</v>
      </c>
      <c r="G247" s="581">
        <f t="shared" si="11"/>
        <v>22986</v>
      </c>
      <c r="H247" s="499">
        <v>983</v>
      </c>
    </row>
    <row r="248" spans="1:8" x14ac:dyDescent="0.2">
      <c r="A248" s="579">
        <v>320</v>
      </c>
      <c r="B248" s="496">
        <f t="shared" si="12"/>
        <v>19.899999999999999</v>
      </c>
      <c r="C248" s="580"/>
      <c r="D248" s="498">
        <v>38100</v>
      </c>
      <c r="E248" s="584"/>
      <c r="F248" s="498">
        <f t="shared" si="10"/>
        <v>32229</v>
      </c>
      <c r="G248" s="581">
        <f t="shared" si="11"/>
        <v>22975</v>
      </c>
      <c r="H248" s="499">
        <v>983</v>
      </c>
    </row>
    <row r="249" spans="1:8" x14ac:dyDescent="0.2">
      <c r="A249" s="579">
        <v>321</v>
      </c>
      <c r="B249" s="496">
        <f>ROUND(0.007*A249+17.63,2)</f>
        <v>19.88</v>
      </c>
      <c r="C249" s="580"/>
      <c r="D249" s="498">
        <v>38100</v>
      </c>
      <c r="E249" s="584"/>
      <c r="F249" s="498">
        <f t="shared" si="10"/>
        <v>32260</v>
      </c>
      <c r="G249" s="581">
        <f t="shared" si="11"/>
        <v>22998</v>
      </c>
      <c r="H249" s="499">
        <v>983</v>
      </c>
    </row>
    <row r="250" spans="1:8" x14ac:dyDescent="0.2">
      <c r="A250" s="579">
        <v>322</v>
      </c>
      <c r="B250" s="496">
        <f t="shared" ref="B250:B313" si="13">ROUND(0.007*A250+17.63,2)</f>
        <v>19.88</v>
      </c>
      <c r="C250" s="580"/>
      <c r="D250" s="498">
        <v>38100</v>
      </c>
      <c r="E250" s="584"/>
      <c r="F250" s="498">
        <f t="shared" si="10"/>
        <v>32260</v>
      </c>
      <c r="G250" s="581">
        <f t="shared" si="11"/>
        <v>22998</v>
      </c>
      <c r="H250" s="499">
        <v>983</v>
      </c>
    </row>
    <row r="251" spans="1:8" x14ac:dyDescent="0.2">
      <c r="A251" s="579">
        <v>323</v>
      </c>
      <c r="B251" s="496">
        <f t="shared" si="13"/>
        <v>19.89</v>
      </c>
      <c r="C251" s="580"/>
      <c r="D251" s="498">
        <v>38100</v>
      </c>
      <c r="E251" s="584"/>
      <c r="F251" s="498">
        <f t="shared" si="10"/>
        <v>32245</v>
      </c>
      <c r="G251" s="581">
        <f t="shared" si="11"/>
        <v>22986</v>
      </c>
      <c r="H251" s="499">
        <v>983</v>
      </c>
    </row>
    <row r="252" spans="1:8" x14ac:dyDescent="0.2">
      <c r="A252" s="579">
        <v>324</v>
      </c>
      <c r="B252" s="496">
        <f t="shared" si="13"/>
        <v>19.899999999999999</v>
      </c>
      <c r="C252" s="580"/>
      <c r="D252" s="498">
        <v>38100</v>
      </c>
      <c r="E252" s="584"/>
      <c r="F252" s="498">
        <f t="shared" si="10"/>
        <v>32229</v>
      </c>
      <c r="G252" s="581">
        <f t="shared" si="11"/>
        <v>22975</v>
      </c>
      <c r="H252" s="499">
        <v>983</v>
      </c>
    </row>
    <row r="253" spans="1:8" x14ac:dyDescent="0.2">
      <c r="A253" s="579">
        <v>325</v>
      </c>
      <c r="B253" s="496">
        <f t="shared" si="13"/>
        <v>19.91</v>
      </c>
      <c r="C253" s="580"/>
      <c r="D253" s="498">
        <v>38100</v>
      </c>
      <c r="E253" s="584"/>
      <c r="F253" s="498">
        <f t="shared" si="10"/>
        <v>32213</v>
      </c>
      <c r="G253" s="581">
        <f t="shared" si="11"/>
        <v>22963</v>
      </c>
      <c r="H253" s="499">
        <v>983</v>
      </c>
    </row>
    <row r="254" spans="1:8" x14ac:dyDescent="0.2">
      <c r="A254" s="579">
        <v>326</v>
      </c>
      <c r="B254" s="496">
        <f t="shared" si="13"/>
        <v>19.91</v>
      </c>
      <c r="C254" s="580"/>
      <c r="D254" s="498">
        <v>38100</v>
      </c>
      <c r="E254" s="584"/>
      <c r="F254" s="498">
        <f t="shared" si="10"/>
        <v>32213</v>
      </c>
      <c r="G254" s="581">
        <f t="shared" si="11"/>
        <v>22963</v>
      </c>
      <c r="H254" s="499">
        <v>983</v>
      </c>
    </row>
    <row r="255" spans="1:8" x14ac:dyDescent="0.2">
      <c r="A255" s="579">
        <v>327</v>
      </c>
      <c r="B255" s="496">
        <f t="shared" si="13"/>
        <v>19.920000000000002</v>
      </c>
      <c r="C255" s="580"/>
      <c r="D255" s="498">
        <v>38100</v>
      </c>
      <c r="E255" s="584"/>
      <c r="F255" s="498">
        <f t="shared" si="10"/>
        <v>32197</v>
      </c>
      <c r="G255" s="581">
        <f t="shared" si="11"/>
        <v>22952</v>
      </c>
      <c r="H255" s="499">
        <v>983</v>
      </c>
    </row>
    <row r="256" spans="1:8" x14ac:dyDescent="0.2">
      <c r="A256" s="579">
        <v>328</v>
      </c>
      <c r="B256" s="496">
        <f t="shared" si="13"/>
        <v>19.93</v>
      </c>
      <c r="C256" s="580"/>
      <c r="D256" s="498">
        <v>38100</v>
      </c>
      <c r="E256" s="584"/>
      <c r="F256" s="498">
        <f t="shared" si="10"/>
        <v>32182</v>
      </c>
      <c r="G256" s="581">
        <f t="shared" si="11"/>
        <v>22940</v>
      </c>
      <c r="H256" s="499">
        <v>983</v>
      </c>
    </row>
    <row r="257" spans="1:8" x14ac:dyDescent="0.2">
      <c r="A257" s="579">
        <v>329</v>
      </c>
      <c r="B257" s="496">
        <f t="shared" si="13"/>
        <v>19.93</v>
      </c>
      <c r="C257" s="580"/>
      <c r="D257" s="498">
        <v>38100</v>
      </c>
      <c r="E257" s="584"/>
      <c r="F257" s="498">
        <f t="shared" si="10"/>
        <v>32182</v>
      </c>
      <c r="G257" s="581">
        <f t="shared" si="11"/>
        <v>22940</v>
      </c>
      <c r="H257" s="499">
        <v>983</v>
      </c>
    </row>
    <row r="258" spans="1:8" x14ac:dyDescent="0.2">
      <c r="A258" s="579">
        <v>330</v>
      </c>
      <c r="B258" s="496">
        <f t="shared" si="13"/>
        <v>19.940000000000001</v>
      </c>
      <c r="C258" s="580"/>
      <c r="D258" s="498">
        <v>38100</v>
      </c>
      <c r="E258" s="584"/>
      <c r="F258" s="498">
        <f t="shared" si="10"/>
        <v>32166</v>
      </c>
      <c r="G258" s="581">
        <f t="shared" si="11"/>
        <v>22929</v>
      </c>
      <c r="H258" s="499">
        <v>983</v>
      </c>
    </row>
    <row r="259" spans="1:8" x14ac:dyDescent="0.2">
      <c r="A259" s="579">
        <v>331</v>
      </c>
      <c r="B259" s="496">
        <f t="shared" si="13"/>
        <v>19.95</v>
      </c>
      <c r="C259" s="580"/>
      <c r="D259" s="498">
        <v>38100</v>
      </c>
      <c r="E259" s="584"/>
      <c r="F259" s="498">
        <f t="shared" si="10"/>
        <v>32151</v>
      </c>
      <c r="G259" s="581">
        <f t="shared" si="11"/>
        <v>22917</v>
      </c>
      <c r="H259" s="499">
        <v>983</v>
      </c>
    </row>
    <row r="260" spans="1:8" x14ac:dyDescent="0.2">
      <c r="A260" s="579">
        <v>332</v>
      </c>
      <c r="B260" s="496">
        <f t="shared" si="13"/>
        <v>19.95</v>
      </c>
      <c r="C260" s="580"/>
      <c r="D260" s="498">
        <v>38100</v>
      </c>
      <c r="E260" s="584"/>
      <c r="F260" s="498">
        <f t="shared" si="10"/>
        <v>32151</v>
      </c>
      <c r="G260" s="581">
        <f t="shared" si="11"/>
        <v>22917</v>
      </c>
      <c r="H260" s="499">
        <v>983</v>
      </c>
    </row>
    <row r="261" spans="1:8" x14ac:dyDescent="0.2">
      <c r="A261" s="579">
        <v>333</v>
      </c>
      <c r="B261" s="496">
        <f t="shared" si="13"/>
        <v>19.96</v>
      </c>
      <c r="C261" s="580"/>
      <c r="D261" s="498">
        <v>38100</v>
      </c>
      <c r="E261" s="584"/>
      <c r="F261" s="498">
        <f t="shared" si="10"/>
        <v>32135</v>
      </c>
      <c r="G261" s="581">
        <f t="shared" si="11"/>
        <v>22906</v>
      </c>
      <c r="H261" s="499">
        <v>983</v>
      </c>
    </row>
    <row r="262" spans="1:8" x14ac:dyDescent="0.2">
      <c r="A262" s="579">
        <v>334</v>
      </c>
      <c r="B262" s="496">
        <f t="shared" si="13"/>
        <v>19.97</v>
      </c>
      <c r="C262" s="580"/>
      <c r="D262" s="498">
        <v>38100</v>
      </c>
      <c r="E262" s="584"/>
      <c r="F262" s="498">
        <f t="shared" si="10"/>
        <v>32119</v>
      </c>
      <c r="G262" s="581">
        <f t="shared" si="11"/>
        <v>22894</v>
      </c>
      <c r="H262" s="499">
        <v>983</v>
      </c>
    </row>
    <row r="263" spans="1:8" x14ac:dyDescent="0.2">
      <c r="A263" s="579">
        <v>335</v>
      </c>
      <c r="B263" s="496">
        <f t="shared" si="13"/>
        <v>19.98</v>
      </c>
      <c r="C263" s="580"/>
      <c r="D263" s="498">
        <v>38100</v>
      </c>
      <c r="E263" s="584"/>
      <c r="F263" s="498">
        <f t="shared" si="10"/>
        <v>32104</v>
      </c>
      <c r="G263" s="581">
        <f t="shared" si="11"/>
        <v>22883</v>
      </c>
      <c r="H263" s="499">
        <v>983</v>
      </c>
    </row>
    <row r="264" spans="1:8" x14ac:dyDescent="0.2">
      <c r="A264" s="579">
        <v>336</v>
      </c>
      <c r="B264" s="496">
        <f t="shared" si="13"/>
        <v>19.98</v>
      </c>
      <c r="C264" s="580"/>
      <c r="D264" s="498">
        <v>38100</v>
      </c>
      <c r="E264" s="584"/>
      <c r="F264" s="498">
        <f t="shared" si="10"/>
        <v>32104</v>
      </c>
      <c r="G264" s="581">
        <f t="shared" si="11"/>
        <v>22883</v>
      </c>
      <c r="H264" s="499">
        <v>983</v>
      </c>
    </row>
    <row r="265" spans="1:8" x14ac:dyDescent="0.2">
      <c r="A265" s="579">
        <v>337</v>
      </c>
      <c r="B265" s="496">
        <f t="shared" si="13"/>
        <v>19.989999999999998</v>
      </c>
      <c r="C265" s="580"/>
      <c r="D265" s="498">
        <v>38100</v>
      </c>
      <c r="E265" s="584"/>
      <c r="F265" s="498">
        <f t="shared" si="10"/>
        <v>32088</v>
      </c>
      <c r="G265" s="581">
        <f t="shared" si="11"/>
        <v>22871</v>
      </c>
      <c r="H265" s="499">
        <v>983</v>
      </c>
    </row>
    <row r="266" spans="1:8" x14ac:dyDescent="0.2">
      <c r="A266" s="579">
        <v>338</v>
      </c>
      <c r="B266" s="496">
        <f t="shared" si="13"/>
        <v>20</v>
      </c>
      <c r="C266" s="580"/>
      <c r="D266" s="498">
        <v>38100</v>
      </c>
      <c r="E266" s="584"/>
      <c r="F266" s="498">
        <f t="shared" si="10"/>
        <v>32073</v>
      </c>
      <c r="G266" s="581">
        <f t="shared" si="11"/>
        <v>22860</v>
      </c>
      <c r="H266" s="499">
        <v>983</v>
      </c>
    </row>
    <row r="267" spans="1:8" x14ac:dyDescent="0.2">
      <c r="A267" s="579">
        <v>339</v>
      </c>
      <c r="B267" s="496">
        <f t="shared" si="13"/>
        <v>20</v>
      </c>
      <c r="C267" s="580"/>
      <c r="D267" s="498">
        <v>38100</v>
      </c>
      <c r="E267" s="584"/>
      <c r="F267" s="498">
        <f t="shared" si="10"/>
        <v>32073</v>
      </c>
      <c r="G267" s="581">
        <f t="shared" si="11"/>
        <v>22860</v>
      </c>
      <c r="H267" s="499">
        <v>983</v>
      </c>
    </row>
    <row r="268" spans="1:8" x14ac:dyDescent="0.2">
      <c r="A268" s="579">
        <v>340</v>
      </c>
      <c r="B268" s="496">
        <f t="shared" si="13"/>
        <v>20.010000000000002</v>
      </c>
      <c r="C268" s="580"/>
      <c r="D268" s="498">
        <v>38100</v>
      </c>
      <c r="E268" s="584"/>
      <c r="F268" s="498">
        <f t="shared" si="10"/>
        <v>32057</v>
      </c>
      <c r="G268" s="581">
        <f t="shared" si="11"/>
        <v>22849</v>
      </c>
      <c r="H268" s="499">
        <v>983</v>
      </c>
    </row>
    <row r="269" spans="1:8" x14ac:dyDescent="0.2">
      <c r="A269" s="579">
        <v>341</v>
      </c>
      <c r="B269" s="496">
        <f t="shared" si="13"/>
        <v>20.02</v>
      </c>
      <c r="C269" s="580"/>
      <c r="D269" s="498">
        <v>38100</v>
      </c>
      <c r="E269" s="584"/>
      <c r="F269" s="498">
        <f t="shared" si="10"/>
        <v>32042</v>
      </c>
      <c r="G269" s="581">
        <f t="shared" si="11"/>
        <v>22837</v>
      </c>
      <c r="H269" s="499">
        <v>983</v>
      </c>
    </row>
    <row r="270" spans="1:8" x14ac:dyDescent="0.2">
      <c r="A270" s="579">
        <v>342</v>
      </c>
      <c r="B270" s="496">
        <f t="shared" si="13"/>
        <v>20.02</v>
      </c>
      <c r="C270" s="580"/>
      <c r="D270" s="498">
        <v>38100</v>
      </c>
      <c r="E270" s="584"/>
      <c r="F270" s="498">
        <f t="shared" si="10"/>
        <v>32042</v>
      </c>
      <c r="G270" s="581">
        <f t="shared" si="11"/>
        <v>22837</v>
      </c>
      <c r="H270" s="499">
        <v>983</v>
      </c>
    </row>
    <row r="271" spans="1:8" x14ac:dyDescent="0.2">
      <c r="A271" s="579">
        <v>343</v>
      </c>
      <c r="B271" s="496">
        <f t="shared" si="13"/>
        <v>20.03</v>
      </c>
      <c r="C271" s="580"/>
      <c r="D271" s="498">
        <v>38100</v>
      </c>
      <c r="E271" s="584"/>
      <c r="F271" s="498">
        <f t="shared" si="10"/>
        <v>32026</v>
      </c>
      <c r="G271" s="581">
        <f t="shared" si="11"/>
        <v>22826</v>
      </c>
      <c r="H271" s="499">
        <v>983</v>
      </c>
    </row>
    <row r="272" spans="1:8" x14ac:dyDescent="0.2">
      <c r="A272" s="579">
        <v>344</v>
      </c>
      <c r="B272" s="496">
        <f t="shared" si="13"/>
        <v>20.04</v>
      </c>
      <c r="C272" s="580"/>
      <c r="D272" s="498">
        <v>38100</v>
      </c>
      <c r="E272" s="584"/>
      <c r="F272" s="498">
        <f t="shared" si="10"/>
        <v>32011</v>
      </c>
      <c r="G272" s="581">
        <f t="shared" si="11"/>
        <v>22814</v>
      </c>
      <c r="H272" s="499">
        <v>983</v>
      </c>
    </row>
    <row r="273" spans="1:8" x14ac:dyDescent="0.2">
      <c r="A273" s="579">
        <v>345</v>
      </c>
      <c r="B273" s="496">
        <f t="shared" si="13"/>
        <v>20.05</v>
      </c>
      <c r="C273" s="580"/>
      <c r="D273" s="498">
        <v>38100</v>
      </c>
      <c r="E273" s="584"/>
      <c r="F273" s="498">
        <f t="shared" ref="F273:F336" si="14">ROUND(12*1.36*(1/B273*D273)+H273,0)</f>
        <v>31995</v>
      </c>
      <c r="G273" s="581">
        <f t="shared" ref="G273:G336" si="15">ROUND(12*(1/B273*D273),0)</f>
        <v>22803</v>
      </c>
      <c r="H273" s="499">
        <v>983</v>
      </c>
    </row>
    <row r="274" spans="1:8" x14ac:dyDescent="0.2">
      <c r="A274" s="579">
        <v>346</v>
      </c>
      <c r="B274" s="496">
        <f t="shared" si="13"/>
        <v>20.05</v>
      </c>
      <c r="C274" s="580"/>
      <c r="D274" s="498">
        <v>38100</v>
      </c>
      <c r="E274" s="584"/>
      <c r="F274" s="498">
        <f t="shared" si="14"/>
        <v>31995</v>
      </c>
      <c r="G274" s="581">
        <f t="shared" si="15"/>
        <v>22803</v>
      </c>
      <c r="H274" s="499">
        <v>983</v>
      </c>
    </row>
    <row r="275" spans="1:8" x14ac:dyDescent="0.2">
      <c r="A275" s="579">
        <v>347</v>
      </c>
      <c r="B275" s="496">
        <f t="shared" si="13"/>
        <v>20.059999999999999</v>
      </c>
      <c r="C275" s="580"/>
      <c r="D275" s="498">
        <v>38100</v>
      </c>
      <c r="E275" s="584"/>
      <c r="F275" s="498">
        <f t="shared" si="14"/>
        <v>31980</v>
      </c>
      <c r="G275" s="581">
        <f t="shared" si="15"/>
        <v>22792</v>
      </c>
      <c r="H275" s="499">
        <v>983</v>
      </c>
    </row>
    <row r="276" spans="1:8" x14ac:dyDescent="0.2">
      <c r="A276" s="579">
        <v>348</v>
      </c>
      <c r="B276" s="496">
        <f t="shared" si="13"/>
        <v>20.07</v>
      </c>
      <c r="C276" s="580"/>
      <c r="D276" s="498">
        <v>38100</v>
      </c>
      <c r="E276" s="584"/>
      <c r="F276" s="498">
        <f t="shared" si="14"/>
        <v>31964</v>
      </c>
      <c r="G276" s="581">
        <f t="shared" si="15"/>
        <v>22780</v>
      </c>
      <c r="H276" s="499">
        <v>983</v>
      </c>
    </row>
    <row r="277" spans="1:8" x14ac:dyDescent="0.2">
      <c r="A277" s="579">
        <v>349</v>
      </c>
      <c r="B277" s="496">
        <f t="shared" si="13"/>
        <v>20.07</v>
      </c>
      <c r="C277" s="580"/>
      <c r="D277" s="498">
        <v>38100</v>
      </c>
      <c r="E277" s="584"/>
      <c r="F277" s="498">
        <f t="shared" si="14"/>
        <v>31964</v>
      </c>
      <c r="G277" s="581">
        <f t="shared" si="15"/>
        <v>22780</v>
      </c>
      <c r="H277" s="499">
        <v>983</v>
      </c>
    </row>
    <row r="278" spans="1:8" x14ac:dyDescent="0.2">
      <c r="A278" s="579">
        <v>350</v>
      </c>
      <c r="B278" s="496">
        <f t="shared" si="13"/>
        <v>20.079999999999998</v>
      </c>
      <c r="C278" s="580"/>
      <c r="D278" s="498">
        <v>38100</v>
      </c>
      <c r="E278" s="584"/>
      <c r="F278" s="498">
        <f t="shared" si="14"/>
        <v>31949</v>
      </c>
      <c r="G278" s="581">
        <f t="shared" si="15"/>
        <v>22769</v>
      </c>
      <c r="H278" s="499">
        <v>983</v>
      </c>
    </row>
    <row r="279" spans="1:8" x14ac:dyDescent="0.2">
      <c r="A279" s="579">
        <v>351</v>
      </c>
      <c r="B279" s="496">
        <f t="shared" si="13"/>
        <v>20.09</v>
      </c>
      <c r="C279" s="580"/>
      <c r="D279" s="498">
        <v>38100</v>
      </c>
      <c r="E279" s="584"/>
      <c r="F279" s="498">
        <f t="shared" si="14"/>
        <v>31933</v>
      </c>
      <c r="G279" s="581">
        <f t="shared" si="15"/>
        <v>22758</v>
      </c>
      <c r="H279" s="499">
        <v>983</v>
      </c>
    </row>
    <row r="280" spans="1:8" x14ac:dyDescent="0.2">
      <c r="A280" s="579">
        <v>352</v>
      </c>
      <c r="B280" s="496">
        <f t="shared" si="13"/>
        <v>20.09</v>
      </c>
      <c r="C280" s="580"/>
      <c r="D280" s="498">
        <v>38100</v>
      </c>
      <c r="E280" s="584"/>
      <c r="F280" s="498">
        <f t="shared" si="14"/>
        <v>31933</v>
      </c>
      <c r="G280" s="581">
        <f t="shared" si="15"/>
        <v>22758</v>
      </c>
      <c r="H280" s="499">
        <v>983</v>
      </c>
    </row>
    <row r="281" spans="1:8" x14ac:dyDescent="0.2">
      <c r="A281" s="579">
        <v>353</v>
      </c>
      <c r="B281" s="496">
        <f t="shared" si="13"/>
        <v>20.100000000000001</v>
      </c>
      <c r="C281" s="580"/>
      <c r="D281" s="498">
        <v>38100</v>
      </c>
      <c r="E281" s="584"/>
      <c r="F281" s="498">
        <f t="shared" si="14"/>
        <v>31918</v>
      </c>
      <c r="G281" s="581">
        <f t="shared" si="15"/>
        <v>22746</v>
      </c>
      <c r="H281" s="499">
        <v>983</v>
      </c>
    </row>
    <row r="282" spans="1:8" x14ac:dyDescent="0.2">
      <c r="A282" s="579">
        <v>354</v>
      </c>
      <c r="B282" s="496">
        <f t="shared" si="13"/>
        <v>20.11</v>
      </c>
      <c r="C282" s="580"/>
      <c r="D282" s="498">
        <v>38100</v>
      </c>
      <c r="E282" s="584"/>
      <c r="F282" s="498">
        <f t="shared" si="14"/>
        <v>31903</v>
      </c>
      <c r="G282" s="581">
        <f t="shared" si="15"/>
        <v>22735</v>
      </c>
      <c r="H282" s="499">
        <v>983</v>
      </c>
    </row>
    <row r="283" spans="1:8" x14ac:dyDescent="0.2">
      <c r="A283" s="579">
        <v>355</v>
      </c>
      <c r="B283" s="496">
        <f t="shared" si="13"/>
        <v>20.12</v>
      </c>
      <c r="C283" s="580"/>
      <c r="D283" s="498">
        <v>38100</v>
      </c>
      <c r="E283" s="584"/>
      <c r="F283" s="498">
        <f t="shared" si="14"/>
        <v>31887</v>
      </c>
      <c r="G283" s="581">
        <f t="shared" si="15"/>
        <v>22724</v>
      </c>
      <c r="H283" s="499">
        <v>983</v>
      </c>
    </row>
    <row r="284" spans="1:8" x14ac:dyDescent="0.2">
      <c r="A284" s="579">
        <v>356</v>
      </c>
      <c r="B284" s="496">
        <f t="shared" si="13"/>
        <v>20.12</v>
      </c>
      <c r="C284" s="580"/>
      <c r="D284" s="498">
        <v>38100</v>
      </c>
      <c r="E284" s="584"/>
      <c r="F284" s="498">
        <f t="shared" si="14"/>
        <v>31887</v>
      </c>
      <c r="G284" s="581">
        <f t="shared" si="15"/>
        <v>22724</v>
      </c>
      <c r="H284" s="499">
        <v>983</v>
      </c>
    </row>
    <row r="285" spans="1:8" x14ac:dyDescent="0.2">
      <c r="A285" s="579">
        <v>357</v>
      </c>
      <c r="B285" s="496">
        <f t="shared" si="13"/>
        <v>20.13</v>
      </c>
      <c r="C285" s="580"/>
      <c r="D285" s="498">
        <v>38100</v>
      </c>
      <c r="E285" s="584"/>
      <c r="F285" s="498">
        <f t="shared" si="14"/>
        <v>31872</v>
      </c>
      <c r="G285" s="581">
        <f t="shared" si="15"/>
        <v>22712</v>
      </c>
      <c r="H285" s="499">
        <v>983</v>
      </c>
    </row>
    <row r="286" spans="1:8" x14ac:dyDescent="0.2">
      <c r="A286" s="579">
        <v>358</v>
      </c>
      <c r="B286" s="496">
        <f t="shared" si="13"/>
        <v>20.14</v>
      </c>
      <c r="C286" s="580"/>
      <c r="D286" s="498">
        <v>38100</v>
      </c>
      <c r="E286" s="584"/>
      <c r="F286" s="498">
        <f t="shared" si="14"/>
        <v>31856</v>
      </c>
      <c r="G286" s="581">
        <f t="shared" si="15"/>
        <v>22701</v>
      </c>
      <c r="H286" s="499">
        <v>983</v>
      </c>
    </row>
    <row r="287" spans="1:8" x14ac:dyDescent="0.2">
      <c r="A287" s="579">
        <v>359</v>
      </c>
      <c r="B287" s="496">
        <f t="shared" si="13"/>
        <v>20.14</v>
      </c>
      <c r="C287" s="580"/>
      <c r="D287" s="498">
        <v>38100</v>
      </c>
      <c r="E287" s="584"/>
      <c r="F287" s="498">
        <f t="shared" si="14"/>
        <v>31856</v>
      </c>
      <c r="G287" s="581">
        <f t="shared" si="15"/>
        <v>22701</v>
      </c>
      <c r="H287" s="499">
        <v>983</v>
      </c>
    </row>
    <row r="288" spans="1:8" x14ac:dyDescent="0.2">
      <c r="A288" s="579">
        <v>360</v>
      </c>
      <c r="B288" s="496">
        <f t="shared" si="13"/>
        <v>20.149999999999999</v>
      </c>
      <c r="C288" s="580"/>
      <c r="D288" s="498">
        <v>38100</v>
      </c>
      <c r="E288" s="584"/>
      <c r="F288" s="498">
        <f t="shared" si="14"/>
        <v>31841</v>
      </c>
      <c r="G288" s="581">
        <f t="shared" si="15"/>
        <v>22690</v>
      </c>
      <c r="H288" s="499">
        <v>983</v>
      </c>
    </row>
    <row r="289" spans="1:8" x14ac:dyDescent="0.2">
      <c r="A289" s="579">
        <v>361</v>
      </c>
      <c r="B289" s="496">
        <f t="shared" si="13"/>
        <v>20.16</v>
      </c>
      <c r="C289" s="580"/>
      <c r="D289" s="498">
        <v>38100</v>
      </c>
      <c r="E289" s="584"/>
      <c r="F289" s="498">
        <f t="shared" si="14"/>
        <v>31826</v>
      </c>
      <c r="G289" s="581">
        <f t="shared" si="15"/>
        <v>22679</v>
      </c>
      <c r="H289" s="499">
        <v>983</v>
      </c>
    </row>
    <row r="290" spans="1:8" x14ac:dyDescent="0.2">
      <c r="A290" s="579">
        <v>362</v>
      </c>
      <c r="B290" s="496">
        <f t="shared" si="13"/>
        <v>20.16</v>
      </c>
      <c r="C290" s="580"/>
      <c r="D290" s="498">
        <v>38100</v>
      </c>
      <c r="E290" s="584"/>
      <c r="F290" s="498">
        <f t="shared" si="14"/>
        <v>31826</v>
      </c>
      <c r="G290" s="581">
        <f t="shared" si="15"/>
        <v>22679</v>
      </c>
      <c r="H290" s="499">
        <v>983</v>
      </c>
    </row>
    <row r="291" spans="1:8" x14ac:dyDescent="0.2">
      <c r="A291" s="579">
        <v>363</v>
      </c>
      <c r="B291" s="496">
        <f t="shared" si="13"/>
        <v>20.170000000000002</v>
      </c>
      <c r="C291" s="580"/>
      <c r="D291" s="498">
        <v>38100</v>
      </c>
      <c r="E291" s="584"/>
      <c r="F291" s="498">
        <f t="shared" si="14"/>
        <v>31811</v>
      </c>
      <c r="G291" s="581">
        <f t="shared" si="15"/>
        <v>22667</v>
      </c>
      <c r="H291" s="499">
        <v>983</v>
      </c>
    </row>
    <row r="292" spans="1:8" x14ac:dyDescent="0.2">
      <c r="A292" s="579">
        <v>364</v>
      </c>
      <c r="B292" s="496">
        <f t="shared" si="13"/>
        <v>20.18</v>
      </c>
      <c r="C292" s="580"/>
      <c r="D292" s="498">
        <v>38100</v>
      </c>
      <c r="E292" s="584"/>
      <c r="F292" s="498">
        <f t="shared" si="14"/>
        <v>31795</v>
      </c>
      <c r="G292" s="581">
        <f t="shared" si="15"/>
        <v>22656</v>
      </c>
      <c r="H292" s="499">
        <v>983</v>
      </c>
    </row>
    <row r="293" spans="1:8" x14ac:dyDescent="0.2">
      <c r="A293" s="579">
        <v>365</v>
      </c>
      <c r="B293" s="496">
        <f t="shared" si="13"/>
        <v>20.190000000000001</v>
      </c>
      <c r="C293" s="580"/>
      <c r="D293" s="498">
        <v>38100</v>
      </c>
      <c r="E293" s="584"/>
      <c r="F293" s="498">
        <f t="shared" si="14"/>
        <v>31780</v>
      </c>
      <c r="G293" s="581">
        <f t="shared" si="15"/>
        <v>22645</v>
      </c>
      <c r="H293" s="499">
        <v>983</v>
      </c>
    </row>
    <row r="294" spans="1:8" x14ac:dyDescent="0.2">
      <c r="A294" s="579">
        <v>366</v>
      </c>
      <c r="B294" s="496">
        <f t="shared" si="13"/>
        <v>20.190000000000001</v>
      </c>
      <c r="C294" s="580"/>
      <c r="D294" s="498">
        <v>38100</v>
      </c>
      <c r="E294" s="584"/>
      <c r="F294" s="498">
        <f t="shared" si="14"/>
        <v>31780</v>
      </c>
      <c r="G294" s="581">
        <f t="shared" si="15"/>
        <v>22645</v>
      </c>
      <c r="H294" s="499">
        <v>983</v>
      </c>
    </row>
    <row r="295" spans="1:8" x14ac:dyDescent="0.2">
      <c r="A295" s="579">
        <v>367</v>
      </c>
      <c r="B295" s="496">
        <f t="shared" si="13"/>
        <v>20.2</v>
      </c>
      <c r="C295" s="580"/>
      <c r="D295" s="498">
        <v>38100</v>
      </c>
      <c r="E295" s="584"/>
      <c r="F295" s="498">
        <f t="shared" si="14"/>
        <v>31765</v>
      </c>
      <c r="G295" s="581">
        <f t="shared" si="15"/>
        <v>22634</v>
      </c>
      <c r="H295" s="499">
        <v>983</v>
      </c>
    </row>
    <row r="296" spans="1:8" x14ac:dyDescent="0.2">
      <c r="A296" s="579">
        <v>368</v>
      </c>
      <c r="B296" s="496">
        <f t="shared" si="13"/>
        <v>20.21</v>
      </c>
      <c r="C296" s="580"/>
      <c r="D296" s="498">
        <v>38100</v>
      </c>
      <c r="E296" s="584"/>
      <c r="F296" s="498">
        <f t="shared" si="14"/>
        <v>31750</v>
      </c>
      <c r="G296" s="581">
        <f t="shared" si="15"/>
        <v>22622</v>
      </c>
      <c r="H296" s="499">
        <v>983</v>
      </c>
    </row>
    <row r="297" spans="1:8" x14ac:dyDescent="0.2">
      <c r="A297" s="579">
        <v>369</v>
      </c>
      <c r="B297" s="496">
        <f t="shared" si="13"/>
        <v>20.21</v>
      </c>
      <c r="C297" s="580"/>
      <c r="D297" s="498">
        <v>38100</v>
      </c>
      <c r="E297" s="584"/>
      <c r="F297" s="498">
        <f t="shared" si="14"/>
        <v>31750</v>
      </c>
      <c r="G297" s="581">
        <f t="shared" si="15"/>
        <v>22622</v>
      </c>
      <c r="H297" s="499">
        <v>983</v>
      </c>
    </row>
    <row r="298" spans="1:8" x14ac:dyDescent="0.2">
      <c r="A298" s="579">
        <v>370</v>
      </c>
      <c r="B298" s="496">
        <f t="shared" si="13"/>
        <v>20.22</v>
      </c>
      <c r="C298" s="580"/>
      <c r="D298" s="498">
        <v>38100</v>
      </c>
      <c r="E298" s="584"/>
      <c r="F298" s="498">
        <f t="shared" si="14"/>
        <v>31734</v>
      </c>
      <c r="G298" s="581">
        <f t="shared" si="15"/>
        <v>22611</v>
      </c>
      <c r="H298" s="499">
        <v>983</v>
      </c>
    </row>
    <row r="299" spans="1:8" x14ac:dyDescent="0.2">
      <c r="A299" s="579">
        <v>371</v>
      </c>
      <c r="B299" s="496">
        <f t="shared" si="13"/>
        <v>20.23</v>
      </c>
      <c r="C299" s="580"/>
      <c r="D299" s="498">
        <v>38100</v>
      </c>
      <c r="E299" s="584"/>
      <c r="F299" s="498">
        <f t="shared" si="14"/>
        <v>31719</v>
      </c>
      <c r="G299" s="581">
        <f t="shared" si="15"/>
        <v>22600</v>
      </c>
      <c r="H299" s="499">
        <v>983</v>
      </c>
    </row>
    <row r="300" spans="1:8" x14ac:dyDescent="0.2">
      <c r="A300" s="579">
        <v>372</v>
      </c>
      <c r="B300" s="496">
        <f t="shared" si="13"/>
        <v>20.23</v>
      </c>
      <c r="C300" s="580"/>
      <c r="D300" s="498">
        <v>38100</v>
      </c>
      <c r="E300" s="584"/>
      <c r="F300" s="498">
        <f t="shared" si="14"/>
        <v>31719</v>
      </c>
      <c r="G300" s="581">
        <f t="shared" si="15"/>
        <v>22600</v>
      </c>
      <c r="H300" s="499">
        <v>983</v>
      </c>
    </row>
    <row r="301" spans="1:8" x14ac:dyDescent="0.2">
      <c r="A301" s="579">
        <v>373</v>
      </c>
      <c r="B301" s="496">
        <f t="shared" si="13"/>
        <v>20.239999999999998</v>
      </c>
      <c r="C301" s="580"/>
      <c r="D301" s="498">
        <v>38100</v>
      </c>
      <c r="E301" s="584"/>
      <c r="F301" s="498">
        <f t="shared" si="14"/>
        <v>31704</v>
      </c>
      <c r="G301" s="581">
        <f t="shared" si="15"/>
        <v>22589</v>
      </c>
      <c r="H301" s="499">
        <v>983</v>
      </c>
    </row>
    <row r="302" spans="1:8" x14ac:dyDescent="0.2">
      <c r="A302" s="579">
        <v>374</v>
      </c>
      <c r="B302" s="496">
        <f t="shared" si="13"/>
        <v>20.25</v>
      </c>
      <c r="C302" s="580"/>
      <c r="D302" s="498">
        <v>38100</v>
      </c>
      <c r="E302" s="584"/>
      <c r="F302" s="498">
        <f t="shared" si="14"/>
        <v>31689</v>
      </c>
      <c r="G302" s="581">
        <f t="shared" si="15"/>
        <v>22578</v>
      </c>
      <c r="H302" s="499">
        <v>983</v>
      </c>
    </row>
    <row r="303" spans="1:8" x14ac:dyDescent="0.2">
      <c r="A303" s="579">
        <v>375</v>
      </c>
      <c r="B303" s="496">
        <f t="shared" si="13"/>
        <v>20.260000000000002</v>
      </c>
      <c r="C303" s="580"/>
      <c r="D303" s="498">
        <v>38100</v>
      </c>
      <c r="E303" s="584"/>
      <c r="F303" s="498">
        <f t="shared" si="14"/>
        <v>31674</v>
      </c>
      <c r="G303" s="581">
        <f t="shared" si="15"/>
        <v>22567</v>
      </c>
      <c r="H303" s="499">
        <v>983</v>
      </c>
    </row>
    <row r="304" spans="1:8" x14ac:dyDescent="0.2">
      <c r="A304" s="579">
        <v>376</v>
      </c>
      <c r="B304" s="496">
        <f t="shared" si="13"/>
        <v>20.260000000000002</v>
      </c>
      <c r="C304" s="580"/>
      <c r="D304" s="498">
        <v>38100</v>
      </c>
      <c r="E304" s="584"/>
      <c r="F304" s="498">
        <f t="shared" si="14"/>
        <v>31674</v>
      </c>
      <c r="G304" s="581">
        <f t="shared" si="15"/>
        <v>22567</v>
      </c>
      <c r="H304" s="499">
        <v>983</v>
      </c>
    </row>
    <row r="305" spans="1:8" x14ac:dyDescent="0.2">
      <c r="A305" s="579">
        <v>377</v>
      </c>
      <c r="B305" s="496">
        <f t="shared" si="13"/>
        <v>20.27</v>
      </c>
      <c r="C305" s="580"/>
      <c r="D305" s="498">
        <v>38100</v>
      </c>
      <c r="E305" s="584"/>
      <c r="F305" s="498">
        <f t="shared" si="14"/>
        <v>31658</v>
      </c>
      <c r="G305" s="581">
        <f t="shared" si="15"/>
        <v>22556</v>
      </c>
      <c r="H305" s="499">
        <v>983</v>
      </c>
    </row>
    <row r="306" spans="1:8" x14ac:dyDescent="0.2">
      <c r="A306" s="579">
        <v>378</v>
      </c>
      <c r="B306" s="496">
        <f t="shared" si="13"/>
        <v>20.28</v>
      </c>
      <c r="C306" s="580"/>
      <c r="D306" s="498">
        <v>38100</v>
      </c>
      <c r="E306" s="584"/>
      <c r="F306" s="498">
        <f t="shared" si="14"/>
        <v>31643</v>
      </c>
      <c r="G306" s="581">
        <f t="shared" si="15"/>
        <v>22544</v>
      </c>
      <c r="H306" s="499">
        <v>983</v>
      </c>
    </row>
    <row r="307" spans="1:8" x14ac:dyDescent="0.2">
      <c r="A307" s="579">
        <v>379</v>
      </c>
      <c r="B307" s="496">
        <f t="shared" si="13"/>
        <v>20.28</v>
      </c>
      <c r="C307" s="580"/>
      <c r="D307" s="498">
        <v>38100</v>
      </c>
      <c r="E307" s="584"/>
      <c r="F307" s="498">
        <f t="shared" si="14"/>
        <v>31643</v>
      </c>
      <c r="G307" s="581">
        <f t="shared" si="15"/>
        <v>22544</v>
      </c>
      <c r="H307" s="499">
        <v>983</v>
      </c>
    </row>
    <row r="308" spans="1:8" x14ac:dyDescent="0.2">
      <c r="A308" s="579">
        <v>380</v>
      </c>
      <c r="B308" s="496">
        <f t="shared" si="13"/>
        <v>20.29</v>
      </c>
      <c r="C308" s="580"/>
      <c r="D308" s="498">
        <v>38100</v>
      </c>
      <c r="E308" s="584"/>
      <c r="F308" s="498">
        <f t="shared" si="14"/>
        <v>31628</v>
      </c>
      <c r="G308" s="581">
        <f t="shared" si="15"/>
        <v>22533</v>
      </c>
      <c r="H308" s="499">
        <v>983</v>
      </c>
    </row>
    <row r="309" spans="1:8" x14ac:dyDescent="0.2">
      <c r="A309" s="579">
        <v>381</v>
      </c>
      <c r="B309" s="496">
        <f t="shared" si="13"/>
        <v>20.3</v>
      </c>
      <c r="C309" s="580"/>
      <c r="D309" s="498">
        <v>38100</v>
      </c>
      <c r="E309" s="584"/>
      <c r="F309" s="498">
        <f t="shared" si="14"/>
        <v>31613</v>
      </c>
      <c r="G309" s="581">
        <f t="shared" si="15"/>
        <v>22522</v>
      </c>
      <c r="H309" s="499">
        <v>983</v>
      </c>
    </row>
    <row r="310" spans="1:8" x14ac:dyDescent="0.2">
      <c r="A310" s="579">
        <v>382</v>
      </c>
      <c r="B310" s="496">
        <f t="shared" si="13"/>
        <v>20.3</v>
      </c>
      <c r="C310" s="580"/>
      <c r="D310" s="498">
        <v>38100</v>
      </c>
      <c r="E310" s="584"/>
      <c r="F310" s="498">
        <f t="shared" si="14"/>
        <v>31613</v>
      </c>
      <c r="G310" s="581">
        <f t="shared" si="15"/>
        <v>22522</v>
      </c>
      <c r="H310" s="499">
        <v>983</v>
      </c>
    </row>
    <row r="311" spans="1:8" x14ac:dyDescent="0.2">
      <c r="A311" s="579">
        <v>383</v>
      </c>
      <c r="B311" s="496">
        <f t="shared" si="13"/>
        <v>20.309999999999999</v>
      </c>
      <c r="C311" s="580"/>
      <c r="D311" s="498">
        <v>38100</v>
      </c>
      <c r="E311" s="584"/>
      <c r="F311" s="498">
        <f t="shared" si="14"/>
        <v>31598</v>
      </c>
      <c r="G311" s="581">
        <f t="shared" si="15"/>
        <v>22511</v>
      </c>
      <c r="H311" s="499">
        <v>983</v>
      </c>
    </row>
    <row r="312" spans="1:8" x14ac:dyDescent="0.2">
      <c r="A312" s="579">
        <v>384</v>
      </c>
      <c r="B312" s="496">
        <f t="shared" si="13"/>
        <v>20.32</v>
      </c>
      <c r="C312" s="580"/>
      <c r="D312" s="498">
        <v>38100</v>
      </c>
      <c r="E312" s="584"/>
      <c r="F312" s="498">
        <f t="shared" si="14"/>
        <v>31583</v>
      </c>
      <c r="G312" s="581">
        <f t="shared" si="15"/>
        <v>22500</v>
      </c>
      <c r="H312" s="499">
        <v>983</v>
      </c>
    </row>
    <row r="313" spans="1:8" x14ac:dyDescent="0.2">
      <c r="A313" s="579">
        <v>385</v>
      </c>
      <c r="B313" s="496">
        <f t="shared" si="13"/>
        <v>20.329999999999998</v>
      </c>
      <c r="C313" s="580"/>
      <c r="D313" s="498">
        <v>38100</v>
      </c>
      <c r="E313" s="584"/>
      <c r="F313" s="498">
        <f t="shared" si="14"/>
        <v>31568</v>
      </c>
      <c r="G313" s="581">
        <f t="shared" si="15"/>
        <v>22489</v>
      </c>
      <c r="H313" s="499">
        <v>983</v>
      </c>
    </row>
    <row r="314" spans="1:8" x14ac:dyDescent="0.2">
      <c r="A314" s="579">
        <v>386</v>
      </c>
      <c r="B314" s="496">
        <f t="shared" ref="B314:B327" si="16">ROUND(0.007*A314+17.63,2)</f>
        <v>20.329999999999998</v>
      </c>
      <c r="C314" s="580"/>
      <c r="D314" s="498">
        <v>38100</v>
      </c>
      <c r="E314" s="584"/>
      <c r="F314" s="498">
        <f t="shared" si="14"/>
        <v>31568</v>
      </c>
      <c r="G314" s="581">
        <f t="shared" si="15"/>
        <v>22489</v>
      </c>
      <c r="H314" s="499">
        <v>983</v>
      </c>
    </row>
    <row r="315" spans="1:8" x14ac:dyDescent="0.2">
      <c r="A315" s="579">
        <v>387</v>
      </c>
      <c r="B315" s="496">
        <f t="shared" si="16"/>
        <v>20.34</v>
      </c>
      <c r="C315" s="580"/>
      <c r="D315" s="498">
        <v>38100</v>
      </c>
      <c r="E315" s="584"/>
      <c r="F315" s="498">
        <f t="shared" si="14"/>
        <v>31553</v>
      </c>
      <c r="G315" s="581">
        <f t="shared" si="15"/>
        <v>22478</v>
      </c>
      <c r="H315" s="499">
        <v>983</v>
      </c>
    </row>
    <row r="316" spans="1:8" x14ac:dyDescent="0.2">
      <c r="A316" s="579">
        <v>388</v>
      </c>
      <c r="B316" s="496">
        <f t="shared" si="16"/>
        <v>20.350000000000001</v>
      </c>
      <c r="C316" s="580"/>
      <c r="D316" s="498">
        <v>38100</v>
      </c>
      <c r="E316" s="584"/>
      <c r="F316" s="498">
        <f t="shared" si="14"/>
        <v>31538</v>
      </c>
      <c r="G316" s="581">
        <f t="shared" si="15"/>
        <v>22467</v>
      </c>
      <c r="H316" s="499">
        <v>983</v>
      </c>
    </row>
    <row r="317" spans="1:8" x14ac:dyDescent="0.2">
      <c r="A317" s="579">
        <v>389</v>
      </c>
      <c r="B317" s="496">
        <f t="shared" si="16"/>
        <v>20.350000000000001</v>
      </c>
      <c r="C317" s="580"/>
      <c r="D317" s="498">
        <v>38100</v>
      </c>
      <c r="E317" s="584"/>
      <c r="F317" s="498">
        <f t="shared" si="14"/>
        <v>31538</v>
      </c>
      <c r="G317" s="581">
        <f t="shared" si="15"/>
        <v>22467</v>
      </c>
      <c r="H317" s="499">
        <v>983</v>
      </c>
    </row>
    <row r="318" spans="1:8" x14ac:dyDescent="0.2">
      <c r="A318" s="579">
        <v>390</v>
      </c>
      <c r="B318" s="496">
        <f t="shared" si="16"/>
        <v>20.36</v>
      </c>
      <c r="C318" s="580"/>
      <c r="D318" s="498">
        <v>38100</v>
      </c>
      <c r="E318" s="584"/>
      <c r="F318" s="498">
        <f t="shared" si="14"/>
        <v>31523</v>
      </c>
      <c r="G318" s="581">
        <f t="shared" si="15"/>
        <v>22456</v>
      </c>
      <c r="H318" s="499">
        <v>983</v>
      </c>
    </row>
    <row r="319" spans="1:8" x14ac:dyDescent="0.2">
      <c r="A319" s="579">
        <v>391</v>
      </c>
      <c r="B319" s="496">
        <f t="shared" si="16"/>
        <v>20.37</v>
      </c>
      <c r="C319" s="580"/>
      <c r="D319" s="498">
        <v>38100</v>
      </c>
      <c r="E319" s="584"/>
      <c r="F319" s="498">
        <f t="shared" si="14"/>
        <v>31508</v>
      </c>
      <c r="G319" s="581">
        <f t="shared" si="15"/>
        <v>22445</v>
      </c>
      <c r="H319" s="499">
        <v>983</v>
      </c>
    </row>
    <row r="320" spans="1:8" x14ac:dyDescent="0.2">
      <c r="A320" s="579">
        <v>392</v>
      </c>
      <c r="B320" s="496">
        <f t="shared" si="16"/>
        <v>20.37</v>
      </c>
      <c r="C320" s="580"/>
      <c r="D320" s="498">
        <v>38100</v>
      </c>
      <c r="E320" s="584"/>
      <c r="F320" s="498">
        <f t="shared" si="14"/>
        <v>31508</v>
      </c>
      <c r="G320" s="581">
        <f t="shared" si="15"/>
        <v>22445</v>
      </c>
      <c r="H320" s="499">
        <v>983</v>
      </c>
    </row>
    <row r="321" spans="1:8" x14ac:dyDescent="0.2">
      <c r="A321" s="579">
        <v>393</v>
      </c>
      <c r="B321" s="496">
        <f t="shared" si="16"/>
        <v>20.38</v>
      </c>
      <c r="C321" s="580"/>
      <c r="D321" s="498">
        <v>38100</v>
      </c>
      <c r="E321" s="584"/>
      <c r="F321" s="498">
        <f t="shared" si="14"/>
        <v>31493</v>
      </c>
      <c r="G321" s="581">
        <f t="shared" si="15"/>
        <v>22434</v>
      </c>
      <c r="H321" s="499">
        <v>983</v>
      </c>
    </row>
    <row r="322" spans="1:8" x14ac:dyDescent="0.2">
      <c r="A322" s="579">
        <v>394</v>
      </c>
      <c r="B322" s="496">
        <f t="shared" si="16"/>
        <v>20.39</v>
      </c>
      <c r="C322" s="580"/>
      <c r="D322" s="498">
        <v>38100</v>
      </c>
      <c r="E322" s="584"/>
      <c r="F322" s="498">
        <f t="shared" si="14"/>
        <v>31478</v>
      </c>
      <c r="G322" s="581">
        <f t="shared" si="15"/>
        <v>22423</v>
      </c>
      <c r="H322" s="499">
        <v>983</v>
      </c>
    </row>
    <row r="323" spans="1:8" x14ac:dyDescent="0.2">
      <c r="A323" s="579">
        <v>395</v>
      </c>
      <c r="B323" s="496">
        <f t="shared" si="16"/>
        <v>20.399999999999999</v>
      </c>
      <c r="C323" s="580"/>
      <c r="D323" s="498">
        <v>38100</v>
      </c>
      <c r="E323" s="584"/>
      <c r="F323" s="498">
        <f t="shared" si="14"/>
        <v>31463</v>
      </c>
      <c r="G323" s="581">
        <f t="shared" si="15"/>
        <v>22412</v>
      </c>
      <c r="H323" s="499">
        <v>983</v>
      </c>
    </row>
    <row r="324" spans="1:8" x14ac:dyDescent="0.2">
      <c r="A324" s="579">
        <v>396</v>
      </c>
      <c r="B324" s="496">
        <f t="shared" si="16"/>
        <v>20.399999999999999</v>
      </c>
      <c r="C324" s="580"/>
      <c r="D324" s="498">
        <v>38100</v>
      </c>
      <c r="E324" s="584"/>
      <c r="F324" s="498">
        <f t="shared" si="14"/>
        <v>31463</v>
      </c>
      <c r="G324" s="581">
        <f t="shared" si="15"/>
        <v>22412</v>
      </c>
      <c r="H324" s="499">
        <v>983</v>
      </c>
    </row>
    <row r="325" spans="1:8" x14ac:dyDescent="0.2">
      <c r="A325" s="579">
        <v>397</v>
      </c>
      <c r="B325" s="496">
        <f t="shared" si="16"/>
        <v>20.41</v>
      </c>
      <c r="C325" s="580"/>
      <c r="D325" s="498">
        <v>38100</v>
      </c>
      <c r="E325" s="584"/>
      <c r="F325" s="498">
        <f t="shared" si="14"/>
        <v>31448</v>
      </c>
      <c r="G325" s="581">
        <f t="shared" si="15"/>
        <v>22401</v>
      </c>
      <c r="H325" s="499">
        <v>983</v>
      </c>
    </row>
    <row r="326" spans="1:8" x14ac:dyDescent="0.2">
      <c r="A326" s="579">
        <v>398</v>
      </c>
      <c r="B326" s="496">
        <f t="shared" si="16"/>
        <v>20.420000000000002</v>
      </c>
      <c r="C326" s="580"/>
      <c r="D326" s="498">
        <v>38100</v>
      </c>
      <c r="E326" s="584"/>
      <c r="F326" s="498">
        <f t="shared" si="14"/>
        <v>31433</v>
      </c>
      <c r="G326" s="581">
        <f t="shared" si="15"/>
        <v>22390</v>
      </c>
      <c r="H326" s="499">
        <v>983</v>
      </c>
    </row>
    <row r="327" spans="1:8" x14ac:dyDescent="0.2">
      <c r="A327" s="579">
        <v>399</v>
      </c>
      <c r="B327" s="496">
        <f t="shared" si="16"/>
        <v>20.420000000000002</v>
      </c>
      <c r="C327" s="580"/>
      <c r="D327" s="498">
        <v>38100</v>
      </c>
      <c r="E327" s="584"/>
      <c r="F327" s="498">
        <f t="shared" si="14"/>
        <v>31433</v>
      </c>
      <c r="G327" s="581">
        <f t="shared" si="15"/>
        <v>22390</v>
      </c>
      <c r="H327" s="499">
        <v>983</v>
      </c>
    </row>
    <row r="328" spans="1:8" x14ac:dyDescent="0.2">
      <c r="A328" s="579">
        <v>400</v>
      </c>
      <c r="B328" s="496">
        <v>20.47</v>
      </c>
      <c r="C328" s="580"/>
      <c r="D328" s="498">
        <v>38100</v>
      </c>
      <c r="E328" s="584"/>
      <c r="F328" s="498">
        <f t="shared" si="14"/>
        <v>31359</v>
      </c>
      <c r="G328" s="581">
        <f t="shared" si="15"/>
        <v>22335</v>
      </c>
      <c r="H328" s="499">
        <v>983</v>
      </c>
    </row>
    <row r="329" spans="1:8" x14ac:dyDescent="0.2">
      <c r="A329" s="579">
        <v>401</v>
      </c>
      <c r="B329" s="496">
        <v>20.47</v>
      </c>
      <c r="C329" s="580"/>
      <c r="D329" s="498">
        <v>38100</v>
      </c>
      <c r="E329" s="584"/>
      <c r="F329" s="498">
        <f t="shared" si="14"/>
        <v>31359</v>
      </c>
      <c r="G329" s="581">
        <f t="shared" si="15"/>
        <v>22335</v>
      </c>
      <c r="H329" s="499">
        <v>983</v>
      </c>
    </row>
    <row r="330" spans="1:8" x14ac:dyDescent="0.2">
      <c r="A330" s="579">
        <v>402</v>
      </c>
      <c r="B330" s="496">
        <v>20.47</v>
      </c>
      <c r="C330" s="580"/>
      <c r="D330" s="498">
        <v>38100</v>
      </c>
      <c r="E330" s="584"/>
      <c r="F330" s="498">
        <f t="shared" si="14"/>
        <v>31359</v>
      </c>
      <c r="G330" s="581">
        <f t="shared" si="15"/>
        <v>22335</v>
      </c>
      <c r="H330" s="499">
        <v>983</v>
      </c>
    </row>
    <row r="331" spans="1:8" x14ac:dyDescent="0.2">
      <c r="A331" s="579">
        <v>403</v>
      </c>
      <c r="B331" s="496">
        <v>20.47</v>
      </c>
      <c r="C331" s="580"/>
      <c r="D331" s="498">
        <v>38100</v>
      </c>
      <c r="E331" s="584"/>
      <c r="F331" s="498">
        <f t="shared" si="14"/>
        <v>31359</v>
      </c>
      <c r="G331" s="581">
        <f t="shared" si="15"/>
        <v>22335</v>
      </c>
      <c r="H331" s="499">
        <v>983</v>
      </c>
    </row>
    <row r="332" spans="1:8" x14ac:dyDescent="0.2">
      <c r="A332" s="579">
        <v>404</v>
      </c>
      <c r="B332" s="496">
        <v>20.47</v>
      </c>
      <c r="C332" s="580"/>
      <c r="D332" s="498">
        <v>38100</v>
      </c>
      <c r="E332" s="584"/>
      <c r="F332" s="498">
        <f t="shared" si="14"/>
        <v>31359</v>
      </c>
      <c r="G332" s="581">
        <f t="shared" si="15"/>
        <v>22335</v>
      </c>
      <c r="H332" s="499">
        <v>983</v>
      </c>
    </row>
    <row r="333" spans="1:8" x14ac:dyDescent="0.2">
      <c r="A333" s="579">
        <v>405</v>
      </c>
      <c r="B333" s="496">
        <v>20.47</v>
      </c>
      <c r="C333" s="580"/>
      <c r="D333" s="498">
        <v>38100</v>
      </c>
      <c r="E333" s="584"/>
      <c r="F333" s="498">
        <f t="shared" si="14"/>
        <v>31359</v>
      </c>
      <c r="G333" s="581">
        <f t="shared" si="15"/>
        <v>22335</v>
      </c>
      <c r="H333" s="499">
        <v>983</v>
      </c>
    </row>
    <row r="334" spans="1:8" x14ac:dyDescent="0.2">
      <c r="A334" s="579">
        <v>406</v>
      </c>
      <c r="B334" s="496">
        <v>20.47</v>
      </c>
      <c r="C334" s="580"/>
      <c r="D334" s="498">
        <v>38100</v>
      </c>
      <c r="E334" s="584"/>
      <c r="F334" s="498">
        <f t="shared" si="14"/>
        <v>31359</v>
      </c>
      <c r="G334" s="581">
        <f t="shared" si="15"/>
        <v>22335</v>
      </c>
      <c r="H334" s="499">
        <v>983</v>
      </c>
    </row>
    <row r="335" spans="1:8" x14ac:dyDescent="0.2">
      <c r="A335" s="579">
        <v>407</v>
      </c>
      <c r="B335" s="496">
        <v>20.47</v>
      </c>
      <c r="C335" s="580"/>
      <c r="D335" s="498">
        <v>38100</v>
      </c>
      <c r="E335" s="584"/>
      <c r="F335" s="498">
        <f t="shared" si="14"/>
        <v>31359</v>
      </c>
      <c r="G335" s="581">
        <f t="shared" si="15"/>
        <v>22335</v>
      </c>
      <c r="H335" s="499">
        <v>983</v>
      </c>
    </row>
    <row r="336" spans="1:8" x14ac:dyDescent="0.2">
      <c r="A336" s="579">
        <v>408</v>
      </c>
      <c r="B336" s="496">
        <v>20.47</v>
      </c>
      <c r="C336" s="580"/>
      <c r="D336" s="498">
        <v>38100</v>
      </c>
      <c r="E336" s="584"/>
      <c r="F336" s="498">
        <f t="shared" si="14"/>
        <v>31359</v>
      </c>
      <c r="G336" s="581">
        <f t="shared" si="15"/>
        <v>22335</v>
      </c>
      <c r="H336" s="499">
        <v>983</v>
      </c>
    </row>
    <row r="337" spans="1:8" x14ac:dyDescent="0.2">
      <c r="A337" s="579">
        <v>409</v>
      </c>
      <c r="B337" s="496">
        <v>20.47</v>
      </c>
      <c r="C337" s="580"/>
      <c r="D337" s="498">
        <v>38100</v>
      </c>
      <c r="E337" s="584"/>
      <c r="F337" s="498">
        <f t="shared" ref="F337:F398" si="17">ROUND(12*1.36*(1/B337*D337)+H337,0)</f>
        <v>31359</v>
      </c>
      <c r="G337" s="581">
        <f t="shared" ref="G337:G398" si="18">ROUND(12*(1/B337*D337),0)</f>
        <v>22335</v>
      </c>
      <c r="H337" s="499">
        <v>983</v>
      </c>
    </row>
    <row r="338" spans="1:8" x14ac:dyDescent="0.2">
      <c r="A338" s="579">
        <v>410</v>
      </c>
      <c r="B338" s="496">
        <v>20.47</v>
      </c>
      <c r="C338" s="580"/>
      <c r="D338" s="498">
        <v>38100</v>
      </c>
      <c r="E338" s="584"/>
      <c r="F338" s="498">
        <f t="shared" si="17"/>
        <v>31359</v>
      </c>
      <c r="G338" s="581">
        <f t="shared" si="18"/>
        <v>22335</v>
      </c>
      <c r="H338" s="499">
        <v>983</v>
      </c>
    </row>
    <row r="339" spans="1:8" x14ac:dyDescent="0.2">
      <c r="A339" s="579">
        <v>411</v>
      </c>
      <c r="B339" s="496">
        <v>20.47</v>
      </c>
      <c r="C339" s="580"/>
      <c r="D339" s="498">
        <v>38100</v>
      </c>
      <c r="E339" s="584"/>
      <c r="F339" s="498">
        <f t="shared" si="17"/>
        <v>31359</v>
      </c>
      <c r="G339" s="581">
        <f t="shared" si="18"/>
        <v>22335</v>
      </c>
      <c r="H339" s="499">
        <v>983</v>
      </c>
    </row>
    <row r="340" spans="1:8" x14ac:dyDescent="0.2">
      <c r="A340" s="579">
        <v>412</v>
      </c>
      <c r="B340" s="496">
        <v>20.47</v>
      </c>
      <c r="C340" s="580"/>
      <c r="D340" s="498">
        <v>38100</v>
      </c>
      <c r="E340" s="584"/>
      <c r="F340" s="498">
        <f t="shared" si="17"/>
        <v>31359</v>
      </c>
      <c r="G340" s="581">
        <f t="shared" si="18"/>
        <v>22335</v>
      </c>
      <c r="H340" s="499">
        <v>983</v>
      </c>
    </row>
    <row r="341" spans="1:8" x14ac:dyDescent="0.2">
      <c r="A341" s="579">
        <v>413</v>
      </c>
      <c r="B341" s="496">
        <v>20.47</v>
      </c>
      <c r="C341" s="580"/>
      <c r="D341" s="498">
        <v>38100</v>
      </c>
      <c r="E341" s="584"/>
      <c r="F341" s="498">
        <f t="shared" si="17"/>
        <v>31359</v>
      </c>
      <c r="G341" s="581">
        <f t="shared" si="18"/>
        <v>22335</v>
      </c>
      <c r="H341" s="499">
        <v>983</v>
      </c>
    </row>
    <row r="342" spans="1:8" x14ac:dyDescent="0.2">
      <c r="A342" s="579">
        <v>414</v>
      </c>
      <c r="B342" s="496">
        <v>20.47</v>
      </c>
      <c r="C342" s="580"/>
      <c r="D342" s="498">
        <v>38100</v>
      </c>
      <c r="E342" s="584"/>
      <c r="F342" s="498">
        <f t="shared" si="17"/>
        <v>31359</v>
      </c>
      <c r="G342" s="581">
        <f t="shared" si="18"/>
        <v>22335</v>
      </c>
      <c r="H342" s="499">
        <v>983</v>
      </c>
    </row>
    <row r="343" spans="1:8" x14ac:dyDescent="0.2">
      <c r="A343" s="579">
        <v>415</v>
      </c>
      <c r="B343" s="496">
        <v>20.47</v>
      </c>
      <c r="C343" s="580"/>
      <c r="D343" s="498">
        <v>38100</v>
      </c>
      <c r="E343" s="584"/>
      <c r="F343" s="498">
        <f t="shared" si="17"/>
        <v>31359</v>
      </c>
      <c r="G343" s="581">
        <f t="shared" si="18"/>
        <v>22335</v>
      </c>
      <c r="H343" s="499">
        <v>983</v>
      </c>
    </row>
    <row r="344" spans="1:8" x14ac:dyDescent="0.2">
      <c r="A344" s="579">
        <v>416</v>
      </c>
      <c r="B344" s="496">
        <v>20.47</v>
      </c>
      <c r="C344" s="580"/>
      <c r="D344" s="498">
        <v>38100</v>
      </c>
      <c r="E344" s="584"/>
      <c r="F344" s="498">
        <f t="shared" si="17"/>
        <v>31359</v>
      </c>
      <c r="G344" s="581">
        <f t="shared" si="18"/>
        <v>22335</v>
      </c>
      <c r="H344" s="499">
        <v>983</v>
      </c>
    </row>
    <row r="345" spans="1:8" x14ac:dyDescent="0.2">
      <c r="A345" s="579">
        <v>417</v>
      </c>
      <c r="B345" s="496">
        <v>20.47</v>
      </c>
      <c r="C345" s="580"/>
      <c r="D345" s="498">
        <v>38100</v>
      </c>
      <c r="E345" s="584"/>
      <c r="F345" s="498">
        <f t="shared" si="17"/>
        <v>31359</v>
      </c>
      <c r="G345" s="581">
        <f t="shared" si="18"/>
        <v>22335</v>
      </c>
      <c r="H345" s="499">
        <v>983</v>
      </c>
    </row>
    <row r="346" spans="1:8" x14ac:dyDescent="0.2">
      <c r="A346" s="579">
        <v>418</v>
      </c>
      <c r="B346" s="496">
        <v>20.47</v>
      </c>
      <c r="C346" s="580"/>
      <c r="D346" s="498">
        <v>38100</v>
      </c>
      <c r="E346" s="584"/>
      <c r="F346" s="498">
        <f t="shared" si="17"/>
        <v>31359</v>
      </c>
      <c r="G346" s="581">
        <f t="shared" si="18"/>
        <v>22335</v>
      </c>
      <c r="H346" s="499">
        <v>983</v>
      </c>
    </row>
    <row r="347" spans="1:8" x14ac:dyDescent="0.2">
      <c r="A347" s="579">
        <v>419</v>
      </c>
      <c r="B347" s="496">
        <v>20.47</v>
      </c>
      <c r="C347" s="580"/>
      <c r="D347" s="498">
        <v>38100</v>
      </c>
      <c r="E347" s="584"/>
      <c r="F347" s="498">
        <f t="shared" si="17"/>
        <v>31359</v>
      </c>
      <c r="G347" s="581">
        <f t="shared" si="18"/>
        <v>22335</v>
      </c>
      <c r="H347" s="499">
        <v>983</v>
      </c>
    </row>
    <row r="348" spans="1:8" x14ac:dyDescent="0.2">
      <c r="A348" s="579">
        <v>420</v>
      </c>
      <c r="B348" s="496">
        <v>20.47</v>
      </c>
      <c r="C348" s="580"/>
      <c r="D348" s="498">
        <v>38100</v>
      </c>
      <c r="E348" s="584"/>
      <c r="F348" s="498">
        <f t="shared" si="17"/>
        <v>31359</v>
      </c>
      <c r="G348" s="581">
        <f t="shared" si="18"/>
        <v>22335</v>
      </c>
      <c r="H348" s="499">
        <v>983</v>
      </c>
    </row>
    <row r="349" spans="1:8" x14ac:dyDescent="0.2">
      <c r="A349" s="579">
        <v>421</v>
      </c>
      <c r="B349" s="496">
        <v>20.47</v>
      </c>
      <c r="C349" s="580"/>
      <c r="D349" s="498">
        <v>38100</v>
      </c>
      <c r="E349" s="584"/>
      <c r="F349" s="498">
        <f t="shared" si="17"/>
        <v>31359</v>
      </c>
      <c r="G349" s="581">
        <f t="shared" si="18"/>
        <v>22335</v>
      </c>
      <c r="H349" s="499">
        <v>983</v>
      </c>
    </row>
    <row r="350" spans="1:8" x14ac:dyDescent="0.2">
      <c r="A350" s="579">
        <v>422</v>
      </c>
      <c r="B350" s="496">
        <v>20.47</v>
      </c>
      <c r="C350" s="580"/>
      <c r="D350" s="498">
        <v>38100</v>
      </c>
      <c r="E350" s="584"/>
      <c r="F350" s="498">
        <f t="shared" si="17"/>
        <v>31359</v>
      </c>
      <c r="G350" s="581">
        <f t="shared" si="18"/>
        <v>22335</v>
      </c>
      <c r="H350" s="499">
        <v>983</v>
      </c>
    </row>
    <row r="351" spans="1:8" x14ac:dyDescent="0.2">
      <c r="A351" s="579">
        <v>423</v>
      </c>
      <c r="B351" s="496">
        <v>20.47</v>
      </c>
      <c r="C351" s="580"/>
      <c r="D351" s="498">
        <v>38100</v>
      </c>
      <c r="E351" s="584"/>
      <c r="F351" s="498">
        <f t="shared" si="17"/>
        <v>31359</v>
      </c>
      <c r="G351" s="581">
        <f t="shared" si="18"/>
        <v>22335</v>
      </c>
      <c r="H351" s="499">
        <v>983</v>
      </c>
    </row>
    <row r="352" spans="1:8" x14ac:dyDescent="0.2">
      <c r="A352" s="579">
        <v>424</v>
      </c>
      <c r="B352" s="496">
        <v>20.47</v>
      </c>
      <c r="C352" s="580"/>
      <c r="D352" s="498">
        <v>38100</v>
      </c>
      <c r="E352" s="584"/>
      <c r="F352" s="498">
        <f t="shared" si="17"/>
        <v>31359</v>
      </c>
      <c r="G352" s="581">
        <f t="shared" si="18"/>
        <v>22335</v>
      </c>
      <c r="H352" s="499">
        <v>983</v>
      </c>
    </row>
    <row r="353" spans="1:8" x14ac:dyDescent="0.2">
      <c r="A353" s="579">
        <v>425</v>
      </c>
      <c r="B353" s="496">
        <v>20.47</v>
      </c>
      <c r="C353" s="580"/>
      <c r="D353" s="498">
        <v>38100</v>
      </c>
      <c r="E353" s="584"/>
      <c r="F353" s="498">
        <f t="shared" si="17"/>
        <v>31359</v>
      </c>
      <c r="G353" s="581">
        <f t="shared" si="18"/>
        <v>22335</v>
      </c>
      <c r="H353" s="499">
        <v>983</v>
      </c>
    </row>
    <row r="354" spans="1:8" x14ac:dyDescent="0.2">
      <c r="A354" s="579">
        <v>426</v>
      </c>
      <c r="B354" s="496">
        <v>20.47</v>
      </c>
      <c r="C354" s="580"/>
      <c r="D354" s="498">
        <v>38100</v>
      </c>
      <c r="E354" s="584"/>
      <c r="F354" s="498">
        <f t="shared" si="17"/>
        <v>31359</v>
      </c>
      <c r="G354" s="581">
        <f t="shared" si="18"/>
        <v>22335</v>
      </c>
      <c r="H354" s="499">
        <v>983</v>
      </c>
    </row>
    <row r="355" spans="1:8" x14ac:dyDescent="0.2">
      <c r="A355" s="579">
        <v>427</v>
      </c>
      <c r="B355" s="496">
        <v>20.47</v>
      </c>
      <c r="C355" s="580"/>
      <c r="D355" s="498">
        <v>38100</v>
      </c>
      <c r="E355" s="584"/>
      <c r="F355" s="498">
        <f t="shared" si="17"/>
        <v>31359</v>
      </c>
      <c r="G355" s="581">
        <f t="shared" si="18"/>
        <v>22335</v>
      </c>
      <c r="H355" s="499">
        <v>983</v>
      </c>
    </row>
    <row r="356" spans="1:8" x14ac:dyDescent="0.2">
      <c r="A356" s="579">
        <v>428</v>
      </c>
      <c r="B356" s="496">
        <v>20.47</v>
      </c>
      <c r="C356" s="580"/>
      <c r="D356" s="498">
        <v>38100</v>
      </c>
      <c r="E356" s="584"/>
      <c r="F356" s="498">
        <f t="shared" si="17"/>
        <v>31359</v>
      </c>
      <c r="G356" s="581">
        <f t="shared" si="18"/>
        <v>22335</v>
      </c>
      <c r="H356" s="499">
        <v>983</v>
      </c>
    </row>
    <row r="357" spans="1:8" x14ac:dyDescent="0.2">
      <c r="A357" s="579">
        <v>429</v>
      </c>
      <c r="B357" s="496">
        <v>20.47</v>
      </c>
      <c r="C357" s="580"/>
      <c r="D357" s="498">
        <v>38100</v>
      </c>
      <c r="E357" s="584"/>
      <c r="F357" s="498">
        <f t="shared" si="17"/>
        <v>31359</v>
      </c>
      <c r="G357" s="581">
        <f t="shared" si="18"/>
        <v>22335</v>
      </c>
      <c r="H357" s="499">
        <v>983</v>
      </c>
    </row>
    <row r="358" spans="1:8" x14ac:dyDescent="0.2">
      <c r="A358" s="579">
        <v>430</v>
      </c>
      <c r="B358" s="496">
        <v>20.47</v>
      </c>
      <c r="C358" s="580"/>
      <c r="D358" s="498">
        <v>38100</v>
      </c>
      <c r="E358" s="584"/>
      <c r="F358" s="498">
        <f t="shared" si="17"/>
        <v>31359</v>
      </c>
      <c r="G358" s="581">
        <f t="shared" si="18"/>
        <v>22335</v>
      </c>
      <c r="H358" s="499">
        <v>983</v>
      </c>
    </row>
    <row r="359" spans="1:8" x14ac:dyDescent="0.2">
      <c r="A359" s="579">
        <v>431</v>
      </c>
      <c r="B359" s="496">
        <v>20.47</v>
      </c>
      <c r="C359" s="580"/>
      <c r="D359" s="498">
        <v>38100</v>
      </c>
      <c r="E359" s="584"/>
      <c r="F359" s="498">
        <f t="shared" si="17"/>
        <v>31359</v>
      </c>
      <c r="G359" s="581">
        <f t="shared" si="18"/>
        <v>22335</v>
      </c>
      <c r="H359" s="499">
        <v>983</v>
      </c>
    </row>
    <row r="360" spans="1:8" x14ac:dyDescent="0.2">
      <c r="A360" s="579">
        <v>432</v>
      </c>
      <c r="B360" s="496">
        <v>20.47</v>
      </c>
      <c r="C360" s="580"/>
      <c r="D360" s="498">
        <v>38100</v>
      </c>
      <c r="E360" s="584"/>
      <c r="F360" s="498">
        <f t="shared" si="17"/>
        <v>31359</v>
      </c>
      <c r="G360" s="581">
        <f t="shared" si="18"/>
        <v>22335</v>
      </c>
      <c r="H360" s="499">
        <v>983</v>
      </c>
    </row>
    <row r="361" spans="1:8" x14ac:dyDescent="0.2">
      <c r="A361" s="579">
        <v>433</v>
      </c>
      <c r="B361" s="496">
        <v>20.47</v>
      </c>
      <c r="C361" s="580"/>
      <c r="D361" s="498">
        <v>38100</v>
      </c>
      <c r="E361" s="584"/>
      <c r="F361" s="498">
        <f t="shared" si="17"/>
        <v>31359</v>
      </c>
      <c r="G361" s="581">
        <f t="shared" si="18"/>
        <v>22335</v>
      </c>
      <c r="H361" s="499">
        <v>983</v>
      </c>
    </row>
    <row r="362" spans="1:8" x14ac:dyDescent="0.2">
      <c r="A362" s="579">
        <v>434</v>
      </c>
      <c r="B362" s="496">
        <v>20.47</v>
      </c>
      <c r="C362" s="580"/>
      <c r="D362" s="498">
        <v>38100</v>
      </c>
      <c r="E362" s="584"/>
      <c r="F362" s="498">
        <f t="shared" si="17"/>
        <v>31359</v>
      </c>
      <c r="G362" s="581">
        <f t="shared" si="18"/>
        <v>22335</v>
      </c>
      <c r="H362" s="499">
        <v>983</v>
      </c>
    </row>
    <row r="363" spans="1:8" x14ac:dyDescent="0.2">
      <c r="A363" s="579">
        <v>435</v>
      </c>
      <c r="B363" s="496">
        <v>20.47</v>
      </c>
      <c r="C363" s="580"/>
      <c r="D363" s="498">
        <v>38100</v>
      </c>
      <c r="E363" s="584"/>
      <c r="F363" s="498">
        <f t="shared" si="17"/>
        <v>31359</v>
      </c>
      <c r="G363" s="581">
        <f t="shared" si="18"/>
        <v>22335</v>
      </c>
      <c r="H363" s="499">
        <v>983</v>
      </c>
    </row>
    <row r="364" spans="1:8" x14ac:dyDescent="0.2">
      <c r="A364" s="579">
        <v>436</v>
      </c>
      <c r="B364" s="496">
        <v>20.47</v>
      </c>
      <c r="C364" s="580"/>
      <c r="D364" s="498">
        <v>38100</v>
      </c>
      <c r="E364" s="584"/>
      <c r="F364" s="498">
        <f t="shared" si="17"/>
        <v>31359</v>
      </c>
      <c r="G364" s="581">
        <f t="shared" si="18"/>
        <v>22335</v>
      </c>
      <c r="H364" s="499">
        <v>983</v>
      </c>
    </row>
    <row r="365" spans="1:8" x14ac:dyDescent="0.2">
      <c r="A365" s="579">
        <v>437</v>
      </c>
      <c r="B365" s="496">
        <v>20.47</v>
      </c>
      <c r="C365" s="580"/>
      <c r="D365" s="498">
        <v>38100</v>
      </c>
      <c r="E365" s="584"/>
      <c r="F365" s="498">
        <f t="shared" si="17"/>
        <v>31359</v>
      </c>
      <c r="G365" s="581">
        <f t="shared" si="18"/>
        <v>22335</v>
      </c>
      <c r="H365" s="499">
        <v>983</v>
      </c>
    </row>
    <row r="366" spans="1:8" x14ac:dyDescent="0.2">
      <c r="A366" s="579">
        <v>438</v>
      </c>
      <c r="B366" s="496">
        <v>20.47</v>
      </c>
      <c r="C366" s="580"/>
      <c r="D366" s="498">
        <v>38100</v>
      </c>
      <c r="E366" s="584"/>
      <c r="F366" s="498">
        <f t="shared" si="17"/>
        <v>31359</v>
      </c>
      <c r="G366" s="581">
        <f t="shared" si="18"/>
        <v>22335</v>
      </c>
      <c r="H366" s="499">
        <v>983</v>
      </c>
    </row>
    <row r="367" spans="1:8" x14ac:dyDescent="0.2">
      <c r="A367" s="579">
        <v>439</v>
      </c>
      <c r="B367" s="496">
        <v>20.47</v>
      </c>
      <c r="C367" s="580"/>
      <c r="D367" s="498">
        <v>38100</v>
      </c>
      <c r="E367" s="584"/>
      <c r="F367" s="498">
        <f t="shared" si="17"/>
        <v>31359</v>
      </c>
      <c r="G367" s="581">
        <f t="shared" si="18"/>
        <v>22335</v>
      </c>
      <c r="H367" s="499">
        <v>983</v>
      </c>
    </row>
    <row r="368" spans="1:8" x14ac:dyDescent="0.2">
      <c r="A368" s="579">
        <v>440</v>
      </c>
      <c r="B368" s="496">
        <v>20.47</v>
      </c>
      <c r="C368" s="580"/>
      <c r="D368" s="498">
        <v>38100</v>
      </c>
      <c r="E368" s="584"/>
      <c r="F368" s="498">
        <f t="shared" si="17"/>
        <v>31359</v>
      </c>
      <c r="G368" s="581">
        <f t="shared" si="18"/>
        <v>22335</v>
      </c>
      <c r="H368" s="499">
        <v>983</v>
      </c>
    </row>
    <row r="369" spans="1:8" x14ac:dyDescent="0.2">
      <c r="A369" s="579">
        <v>441</v>
      </c>
      <c r="B369" s="496">
        <v>20.47</v>
      </c>
      <c r="C369" s="580"/>
      <c r="D369" s="498">
        <v>38100</v>
      </c>
      <c r="E369" s="584"/>
      <c r="F369" s="498">
        <f t="shared" si="17"/>
        <v>31359</v>
      </c>
      <c r="G369" s="581">
        <f t="shared" si="18"/>
        <v>22335</v>
      </c>
      <c r="H369" s="499">
        <v>983</v>
      </c>
    </row>
    <row r="370" spans="1:8" x14ac:dyDescent="0.2">
      <c r="A370" s="579">
        <v>442</v>
      </c>
      <c r="B370" s="496">
        <v>20.47</v>
      </c>
      <c r="C370" s="580"/>
      <c r="D370" s="498">
        <v>38100</v>
      </c>
      <c r="E370" s="584"/>
      <c r="F370" s="498">
        <f t="shared" si="17"/>
        <v>31359</v>
      </c>
      <c r="G370" s="581">
        <f t="shared" si="18"/>
        <v>22335</v>
      </c>
      <c r="H370" s="499">
        <v>983</v>
      </c>
    </row>
    <row r="371" spans="1:8" x14ac:dyDescent="0.2">
      <c r="A371" s="579">
        <v>443</v>
      </c>
      <c r="B371" s="496">
        <v>20.47</v>
      </c>
      <c r="C371" s="580"/>
      <c r="D371" s="498">
        <v>38100</v>
      </c>
      <c r="E371" s="584"/>
      <c r="F371" s="498">
        <f t="shared" si="17"/>
        <v>31359</v>
      </c>
      <c r="G371" s="581">
        <f t="shared" si="18"/>
        <v>22335</v>
      </c>
      <c r="H371" s="499">
        <v>983</v>
      </c>
    </row>
    <row r="372" spans="1:8" x14ac:dyDescent="0.2">
      <c r="A372" s="579">
        <v>444</v>
      </c>
      <c r="B372" s="496">
        <v>20.47</v>
      </c>
      <c r="C372" s="580"/>
      <c r="D372" s="498">
        <v>38100</v>
      </c>
      <c r="E372" s="584"/>
      <c r="F372" s="498">
        <f t="shared" si="17"/>
        <v>31359</v>
      </c>
      <c r="G372" s="581">
        <f t="shared" si="18"/>
        <v>22335</v>
      </c>
      <c r="H372" s="499">
        <v>983</v>
      </c>
    </row>
    <row r="373" spans="1:8" x14ac:dyDescent="0.2">
      <c r="A373" s="579">
        <v>445</v>
      </c>
      <c r="B373" s="496">
        <v>20.47</v>
      </c>
      <c r="C373" s="580"/>
      <c r="D373" s="498">
        <v>38100</v>
      </c>
      <c r="E373" s="584"/>
      <c r="F373" s="498">
        <f t="shared" si="17"/>
        <v>31359</v>
      </c>
      <c r="G373" s="581">
        <f t="shared" si="18"/>
        <v>22335</v>
      </c>
      <c r="H373" s="499">
        <v>983</v>
      </c>
    </row>
    <row r="374" spans="1:8" x14ac:dyDescent="0.2">
      <c r="A374" s="579">
        <v>446</v>
      </c>
      <c r="B374" s="496">
        <v>20.47</v>
      </c>
      <c r="C374" s="580"/>
      <c r="D374" s="498">
        <v>38100</v>
      </c>
      <c r="E374" s="584"/>
      <c r="F374" s="498">
        <f t="shared" si="17"/>
        <v>31359</v>
      </c>
      <c r="G374" s="581">
        <f t="shared" si="18"/>
        <v>22335</v>
      </c>
      <c r="H374" s="499">
        <v>983</v>
      </c>
    </row>
    <row r="375" spans="1:8" x14ac:dyDescent="0.2">
      <c r="A375" s="579">
        <v>447</v>
      </c>
      <c r="B375" s="496">
        <v>20.47</v>
      </c>
      <c r="C375" s="580"/>
      <c r="D375" s="498">
        <v>38100</v>
      </c>
      <c r="E375" s="584"/>
      <c r="F375" s="498">
        <f t="shared" si="17"/>
        <v>31359</v>
      </c>
      <c r="G375" s="581">
        <f t="shared" si="18"/>
        <v>22335</v>
      </c>
      <c r="H375" s="499">
        <v>983</v>
      </c>
    </row>
    <row r="376" spans="1:8" x14ac:dyDescent="0.2">
      <c r="A376" s="579">
        <v>448</v>
      </c>
      <c r="B376" s="496">
        <v>20.47</v>
      </c>
      <c r="C376" s="580"/>
      <c r="D376" s="498">
        <v>38100</v>
      </c>
      <c r="E376" s="584"/>
      <c r="F376" s="498">
        <f t="shared" si="17"/>
        <v>31359</v>
      </c>
      <c r="G376" s="581">
        <f t="shared" si="18"/>
        <v>22335</v>
      </c>
      <c r="H376" s="499">
        <v>983</v>
      </c>
    </row>
    <row r="377" spans="1:8" x14ac:dyDescent="0.2">
      <c r="A377" s="579">
        <v>449</v>
      </c>
      <c r="B377" s="496">
        <v>20.47</v>
      </c>
      <c r="C377" s="580"/>
      <c r="D377" s="498">
        <v>38100</v>
      </c>
      <c r="E377" s="584"/>
      <c r="F377" s="498">
        <f t="shared" si="17"/>
        <v>31359</v>
      </c>
      <c r="G377" s="581">
        <f t="shared" si="18"/>
        <v>22335</v>
      </c>
      <c r="H377" s="499">
        <v>983</v>
      </c>
    </row>
    <row r="378" spans="1:8" x14ac:dyDescent="0.2">
      <c r="A378" s="579">
        <v>450</v>
      </c>
      <c r="B378" s="496">
        <v>20.47</v>
      </c>
      <c r="C378" s="580"/>
      <c r="D378" s="498">
        <v>38100</v>
      </c>
      <c r="E378" s="584"/>
      <c r="F378" s="498">
        <f t="shared" si="17"/>
        <v>31359</v>
      </c>
      <c r="G378" s="581">
        <f t="shared" si="18"/>
        <v>22335</v>
      </c>
      <c r="H378" s="499">
        <v>983</v>
      </c>
    </row>
    <row r="379" spans="1:8" x14ac:dyDescent="0.2">
      <c r="A379" s="579">
        <v>451</v>
      </c>
      <c r="B379" s="496">
        <v>20.47</v>
      </c>
      <c r="C379" s="580"/>
      <c r="D379" s="498">
        <v>38100</v>
      </c>
      <c r="E379" s="584"/>
      <c r="F379" s="498">
        <f t="shared" si="17"/>
        <v>31359</v>
      </c>
      <c r="G379" s="581">
        <f t="shared" si="18"/>
        <v>22335</v>
      </c>
      <c r="H379" s="499">
        <v>983</v>
      </c>
    </row>
    <row r="380" spans="1:8" x14ac:dyDescent="0.2">
      <c r="A380" s="579">
        <v>452</v>
      </c>
      <c r="B380" s="496">
        <v>20.47</v>
      </c>
      <c r="C380" s="580"/>
      <c r="D380" s="498">
        <v>38100</v>
      </c>
      <c r="E380" s="584"/>
      <c r="F380" s="498">
        <f t="shared" si="17"/>
        <v>31359</v>
      </c>
      <c r="G380" s="581">
        <f t="shared" si="18"/>
        <v>22335</v>
      </c>
      <c r="H380" s="499">
        <v>983</v>
      </c>
    </row>
    <row r="381" spans="1:8" x14ac:dyDescent="0.2">
      <c r="A381" s="579">
        <v>453</v>
      </c>
      <c r="B381" s="496">
        <v>20.47</v>
      </c>
      <c r="C381" s="580"/>
      <c r="D381" s="498">
        <v>38100</v>
      </c>
      <c r="E381" s="584"/>
      <c r="F381" s="498">
        <f t="shared" si="17"/>
        <v>31359</v>
      </c>
      <c r="G381" s="581">
        <f t="shared" si="18"/>
        <v>22335</v>
      </c>
      <c r="H381" s="499">
        <v>983</v>
      </c>
    </row>
    <row r="382" spans="1:8" x14ac:dyDescent="0.2">
      <c r="A382" s="579">
        <v>454</v>
      </c>
      <c r="B382" s="496">
        <v>20.47</v>
      </c>
      <c r="C382" s="580"/>
      <c r="D382" s="498">
        <v>38100</v>
      </c>
      <c r="E382" s="584"/>
      <c r="F382" s="498">
        <f t="shared" si="17"/>
        <v>31359</v>
      </c>
      <c r="G382" s="581">
        <f t="shared" si="18"/>
        <v>22335</v>
      </c>
      <c r="H382" s="499">
        <v>983</v>
      </c>
    </row>
    <row r="383" spans="1:8" x14ac:dyDescent="0.2">
      <c r="A383" s="579">
        <v>455</v>
      </c>
      <c r="B383" s="496">
        <v>20.47</v>
      </c>
      <c r="C383" s="580"/>
      <c r="D383" s="498">
        <v>38100</v>
      </c>
      <c r="E383" s="584"/>
      <c r="F383" s="498">
        <f t="shared" si="17"/>
        <v>31359</v>
      </c>
      <c r="G383" s="581">
        <f t="shared" si="18"/>
        <v>22335</v>
      </c>
      <c r="H383" s="499">
        <v>983</v>
      </c>
    </row>
    <row r="384" spans="1:8" x14ac:dyDescent="0.2">
      <c r="A384" s="579">
        <v>456</v>
      </c>
      <c r="B384" s="496">
        <v>20.47</v>
      </c>
      <c r="C384" s="580"/>
      <c r="D384" s="498">
        <v>38100</v>
      </c>
      <c r="E384" s="584"/>
      <c r="F384" s="498">
        <f t="shared" si="17"/>
        <v>31359</v>
      </c>
      <c r="G384" s="581">
        <f t="shared" si="18"/>
        <v>22335</v>
      </c>
      <c r="H384" s="499">
        <v>983</v>
      </c>
    </row>
    <row r="385" spans="1:8" x14ac:dyDescent="0.2">
      <c r="A385" s="579">
        <v>457</v>
      </c>
      <c r="B385" s="496">
        <v>20.47</v>
      </c>
      <c r="C385" s="580"/>
      <c r="D385" s="498">
        <v>38100</v>
      </c>
      <c r="E385" s="584"/>
      <c r="F385" s="498">
        <f t="shared" si="17"/>
        <v>31359</v>
      </c>
      <c r="G385" s="581">
        <f t="shared" si="18"/>
        <v>22335</v>
      </c>
      <c r="H385" s="499">
        <v>983</v>
      </c>
    </row>
    <row r="386" spans="1:8" x14ac:dyDescent="0.2">
      <c r="A386" s="579">
        <v>458</v>
      </c>
      <c r="B386" s="496">
        <v>20.47</v>
      </c>
      <c r="C386" s="580"/>
      <c r="D386" s="498">
        <v>38100</v>
      </c>
      <c r="E386" s="584"/>
      <c r="F386" s="498">
        <f t="shared" si="17"/>
        <v>31359</v>
      </c>
      <c r="G386" s="581">
        <f t="shared" si="18"/>
        <v>22335</v>
      </c>
      <c r="H386" s="499">
        <v>983</v>
      </c>
    </row>
    <row r="387" spans="1:8" x14ac:dyDescent="0.2">
      <c r="A387" s="579">
        <v>459</v>
      </c>
      <c r="B387" s="496">
        <v>20.47</v>
      </c>
      <c r="C387" s="580"/>
      <c r="D387" s="498">
        <v>38100</v>
      </c>
      <c r="E387" s="584"/>
      <c r="F387" s="498">
        <f t="shared" si="17"/>
        <v>31359</v>
      </c>
      <c r="G387" s="581">
        <f t="shared" si="18"/>
        <v>22335</v>
      </c>
      <c r="H387" s="499">
        <v>983</v>
      </c>
    </row>
    <row r="388" spans="1:8" x14ac:dyDescent="0.2">
      <c r="A388" s="579">
        <v>460</v>
      </c>
      <c r="B388" s="496">
        <v>20.47</v>
      </c>
      <c r="C388" s="580"/>
      <c r="D388" s="498">
        <v>38100</v>
      </c>
      <c r="E388" s="584"/>
      <c r="F388" s="498">
        <f t="shared" si="17"/>
        <v>31359</v>
      </c>
      <c r="G388" s="581">
        <f t="shared" si="18"/>
        <v>22335</v>
      </c>
      <c r="H388" s="499">
        <v>983</v>
      </c>
    </row>
    <row r="389" spans="1:8" x14ac:dyDescent="0.2">
      <c r="A389" s="579">
        <v>461</v>
      </c>
      <c r="B389" s="496">
        <v>20.47</v>
      </c>
      <c r="C389" s="580"/>
      <c r="D389" s="498">
        <v>38100</v>
      </c>
      <c r="E389" s="584"/>
      <c r="F389" s="498">
        <f t="shared" si="17"/>
        <v>31359</v>
      </c>
      <c r="G389" s="581">
        <f t="shared" si="18"/>
        <v>22335</v>
      </c>
      <c r="H389" s="499">
        <v>983</v>
      </c>
    </row>
    <row r="390" spans="1:8" x14ac:dyDescent="0.2">
      <c r="A390" s="579">
        <v>462</v>
      </c>
      <c r="B390" s="496">
        <v>20.47</v>
      </c>
      <c r="C390" s="580"/>
      <c r="D390" s="498">
        <v>38100</v>
      </c>
      <c r="E390" s="584"/>
      <c r="F390" s="498">
        <f t="shared" si="17"/>
        <v>31359</v>
      </c>
      <c r="G390" s="581">
        <f t="shared" si="18"/>
        <v>22335</v>
      </c>
      <c r="H390" s="499">
        <v>983</v>
      </c>
    </row>
    <row r="391" spans="1:8" x14ac:dyDescent="0.2">
      <c r="A391" s="579">
        <v>463</v>
      </c>
      <c r="B391" s="496">
        <v>20.47</v>
      </c>
      <c r="C391" s="580"/>
      <c r="D391" s="498">
        <v>38100</v>
      </c>
      <c r="E391" s="584"/>
      <c r="F391" s="498">
        <f t="shared" si="17"/>
        <v>31359</v>
      </c>
      <c r="G391" s="581">
        <f t="shared" si="18"/>
        <v>22335</v>
      </c>
      <c r="H391" s="499">
        <v>983</v>
      </c>
    </row>
    <row r="392" spans="1:8" x14ac:dyDescent="0.2">
      <c r="A392" s="579">
        <v>464</v>
      </c>
      <c r="B392" s="496">
        <v>20.47</v>
      </c>
      <c r="C392" s="580"/>
      <c r="D392" s="498">
        <v>38100</v>
      </c>
      <c r="E392" s="584"/>
      <c r="F392" s="498">
        <f t="shared" si="17"/>
        <v>31359</v>
      </c>
      <c r="G392" s="581">
        <f t="shared" si="18"/>
        <v>22335</v>
      </c>
      <c r="H392" s="499">
        <v>983</v>
      </c>
    </row>
    <row r="393" spans="1:8" x14ac:dyDescent="0.2">
      <c r="A393" s="579">
        <v>465</v>
      </c>
      <c r="B393" s="496">
        <v>20.47</v>
      </c>
      <c r="C393" s="580"/>
      <c r="D393" s="498">
        <v>38100</v>
      </c>
      <c r="E393" s="584"/>
      <c r="F393" s="498">
        <f t="shared" si="17"/>
        <v>31359</v>
      </c>
      <c r="G393" s="581">
        <f t="shared" si="18"/>
        <v>22335</v>
      </c>
      <c r="H393" s="499">
        <v>983</v>
      </c>
    </row>
    <row r="394" spans="1:8" x14ac:dyDescent="0.2">
      <c r="A394" s="579">
        <v>466</v>
      </c>
      <c r="B394" s="496">
        <v>20.47</v>
      </c>
      <c r="C394" s="580"/>
      <c r="D394" s="498">
        <v>38100</v>
      </c>
      <c r="E394" s="584"/>
      <c r="F394" s="498">
        <f t="shared" si="17"/>
        <v>31359</v>
      </c>
      <c r="G394" s="581">
        <f t="shared" si="18"/>
        <v>22335</v>
      </c>
      <c r="H394" s="499">
        <v>983</v>
      </c>
    </row>
    <row r="395" spans="1:8" x14ac:dyDescent="0.2">
      <c r="A395" s="579">
        <v>467</v>
      </c>
      <c r="B395" s="496">
        <v>20.47</v>
      </c>
      <c r="C395" s="580"/>
      <c r="D395" s="498">
        <v>38100</v>
      </c>
      <c r="E395" s="584"/>
      <c r="F395" s="498">
        <f t="shared" si="17"/>
        <v>31359</v>
      </c>
      <c r="G395" s="581">
        <f t="shared" si="18"/>
        <v>22335</v>
      </c>
      <c r="H395" s="499">
        <v>983</v>
      </c>
    </row>
    <row r="396" spans="1:8" x14ac:dyDescent="0.2">
      <c r="A396" s="579">
        <v>468</v>
      </c>
      <c r="B396" s="496">
        <v>20.47</v>
      </c>
      <c r="C396" s="580"/>
      <c r="D396" s="498">
        <v>38100</v>
      </c>
      <c r="E396" s="584"/>
      <c r="F396" s="498">
        <f t="shared" si="17"/>
        <v>31359</v>
      </c>
      <c r="G396" s="581">
        <f t="shared" si="18"/>
        <v>22335</v>
      </c>
      <c r="H396" s="499">
        <v>983</v>
      </c>
    </row>
    <row r="397" spans="1:8" x14ac:dyDescent="0.2">
      <c r="A397" s="579">
        <v>469</v>
      </c>
      <c r="B397" s="496">
        <v>20.47</v>
      </c>
      <c r="C397" s="580"/>
      <c r="D397" s="498">
        <v>38100</v>
      </c>
      <c r="E397" s="584"/>
      <c r="F397" s="498">
        <f t="shared" si="17"/>
        <v>31359</v>
      </c>
      <c r="G397" s="581">
        <f t="shared" si="18"/>
        <v>22335</v>
      </c>
      <c r="H397" s="499">
        <v>983</v>
      </c>
    </row>
    <row r="398" spans="1:8" ht="13.5" thickBot="1" x14ac:dyDescent="0.25">
      <c r="A398" s="506">
        <v>470</v>
      </c>
      <c r="B398" s="507">
        <v>20.47</v>
      </c>
      <c r="C398" s="582"/>
      <c r="D398" s="509">
        <v>38100</v>
      </c>
      <c r="E398" s="510"/>
      <c r="F398" s="509">
        <f t="shared" si="17"/>
        <v>31359</v>
      </c>
      <c r="G398" s="511">
        <f t="shared" si="18"/>
        <v>22335</v>
      </c>
      <c r="H398" s="510">
        <v>983</v>
      </c>
    </row>
    <row r="399" spans="1:8" x14ac:dyDescent="0.2">
      <c r="A399" s="583"/>
    </row>
  </sheetData>
  <mergeCells count="1">
    <mergeCell ref="A13:B13"/>
  </mergeCells>
  <pageMargins left="0.59055118110236227" right="0.39370078740157483" top="0.98425196850393704" bottom="0.98425196850393704" header="0.51181102362204722" footer="0.51181102362204722"/>
  <pageSetup paperSize="9" fitToHeight="9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7"/>
  <sheetViews>
    <sheetView workbookViewId="0">
      <pane ySplit="15" topLeftCell="A257" activePane="bottomLeft" state="frozenSplit"/>
      <selection activeCell="J36" sqref="J36"/>
      <selection pane="bottomLeft" activeCell="O15" sqref="O15"/>
    </sheetView>
  </sheetViews>
  <sheetFormatPr defaultRowHeight="12.75" x14ac:dyDescent="0.2"/>
  <cols>
    <col min="1" max="1" width="11.6640625" style="521" customWidth="1"/>
    <col min="2" max="2" width="11.1640625" style="521" customWidth="1"/>
    <col min="3" max="3" width="12.6640625" style="521" customWidth="1"/>
    <col min="4" max="4" width="15.6640625" style="521" customWidth="1"/>
    <col min="5" max="5" width="15.83203125" style="521" customWidth="1"/>
    <col min="6" max="7" width="15" style="521" customWidth="1"/>
    <col min="8" max="8" width="12.5" style="521" customWidth="1"/>
    <col min="9" max="9" width="18.83203125" style="521" customWidth="1"/>
    <col min="10" max="16384" width="9.33203125" style="521"/>
  </cols>
  <sheetData>
    <row r="1" spans="1:9" x14ac:dyDescent="0.2">
      <c r="H1" s="521" t="s">
        <v>671</v>
      </c>
    </row>
    <row r="2" spans="1:9" ht="4.5" customHeight="1" x14ac:dyDescent="0.2"/>
    <row r="3" spans="1:9" ht="20.25" x14ac:dyDescent="0.3">
      <c r="A3" s="522" t="s">
        <v>642</v>
      </c>
      <c r="C3" s="523"/>
      <c r="D3" s="523"/>
      <c r="E3" s="523"/>
      <c r="F3" s="524"/>
      <c r="G3" s="524"/>
      <c r="H3" s="525"/>
      <c r="I3" s="525"/>
    </row>
    <row r="4" spans="1:9" ht="15" x14ac:dyDescent="0.25">
      <c r="A4" s="526" t="s">
        <v>672</v>
      </c>
      <c r="B4" s="527"/>
      <c r="C4" s="527"/>
      <c r="D4" s="527"/>
      <c r="E4" s="527"/>
      <c r="F4" s="527"/>
      <c r="G4" s="527"/>
      <c r="I4" s="525"/>
    </row>
    <row r="5" spans="1:9" ht="5.25" customHeight="1" x14ac:dyDescent="0.25">
      <c r="A5" s="526"/>
      <c r="B5" s="527"/>
      <c r="C5" s="527"/>
      <c r="D5" s="527"/>
      <c r="E5" s="527"/>
      <c r="F5" s="527"/>
      <c r="G5" s="527"/>
      <c r="I5" s="525"/>
    </row>
    <row r="6" spans="1:9" ht="15.75" x14ac:dyDescent="0.25">
      <c r="A6" s="528"/>
      <c r="B6" s="529"/>
      <c r="C6" s="530" t="s">
        <v>673</v>
      </c>
      <c r="E6" s="531" t="s">
        <v>11</v>
      </c>
      <c r="I6" s="525"/>
    </row>
    <row r="7" spans="1:9" ht="15.75" x14ac:dyDescent="0.25">
      <c r="A7" s="532" t="s">
        <v>674</v>
      </c>
      <c r="B7" s="529"/>
      <c r="C7" s="533">
        <v>9.75</v>
      </c>
      <c r="D7" s="534"/>
      <c r="E7" s="533"/>
      <c r="I7" s="525"/>
    </row>
    <row r="8" spans="1:9" ht="15.75" x14ac:dyDescent="0.25">
      <c r="A8" s="532" t="s">
        <v>675</v>
      </c>
      <c r="B8" s="529"/>
      <c r="C8" s="533" t="s">
        <v>87</v>
      </c>
      <c r="D8" s="534"/>
      <c r="E8" s="533"/>
      <c r="I8" s="525"/>
    </row>
    <row r="9" spans="1:9" ht="15.75" x14ac:dyDescent="0.25">
      <c r="A9" s="532" t="s">
        <v>676</v>
      </c>
      <c r="B9" s="529"/>
      <c r="C9" s="533" t="s">
        <v>90</v>
      </c>
      <c r="D9" s="534"/>
      <c r="E9" s="533"/>
      <c r="I9" s="525"/>
    </row>
    <row r="10" spans="1:9" ht="15.75" x14ac:dyDescent="0.25">
      <c r="A10" s="532" t="s">
        <v>677</v>
      </c>
      <c r="B10" s="529"/>
      <c r="C10" s="533" t="s">
        <v>92</v>
      </c>
      <c r="D10" s="534"/>
      <c r="E10" s="533"/>
      <c r="I10" s="525"/>
    </row>
    <row r="11" spans="1:9" ht="15.75" x14ac:dyDescent="0.25">
      <c r="A11" s="532" t="s">
        <v>678</v>
      </c>
      <c r="B11" s="529"/>
      <c r="C11" s="533" t="s">
        <v>94</v>
      </c>
      <c r="D11" s="534"/>
      <c r="E11" s="533"/>
      <c r="I11" s="525"/>
    </row>
    <row r="12" spans="1:9" ht="15.75" x14ac:dyDescent="0.25">
      <c r="A12" s="532" t="s">
        <v>679</v>
      </c>
      <c r="B12" s="529"/>
      <c r="C12" s="533">
        <v>14.26</v>
      </c>
      <c r="D12" s="534"/>
      <c r="E12" s="533"/>
      <c r="I12" s="525"/>
    </row>
    <row r="13" spans="1:9" ht="6" customHeight="1" thickBot="1" x14ac:dyDescent="0.25">
      <c r="A13" s="686"/>
      <c r="B13" s="686"/>
      <c r="C13" s="536"/>
      <c r="D13" s="537"/>
      <c r="E13" s="538"/>
      <c r="F13" s="538"/>
      <c r="G13" s="538"/>
      <c r="I13" s="525"/>
    </row>
    <row r="14" spans="1:9" ht="15.75" x14ac:dyDescent="0.2">
      <c r="A14" s="539"/>
      <c r="B14" s="540" t="s">
        <v>2</v>
      </c>
      <c r="C14" s="541"/>
      <c r="D14" s="540" t="s">
        <v>3</v>
      </c>
      <c r="E14" s="541"/>
      <c r="F14" s="542" t="s">
        <v>4</v>
      </c>
      <c r="G14" s="687" t="s">
        <v>5</v>
      </c>
      <c r="H14" s="688"/>
    </row>
    <row r="15" spans="1:9" ht="45.75" thickBot="1" x14ac:dyDescent="0.25">
      <c r="A15" s="543" t="s">
        <v>639</v>
      </c>
      <c r="B15" s="544" t="s">
        <v>10</v>
      </c>
      <c r="C15" s="545" t="s">
        <v>11</v>
      </c>
      <c r="D15" s="585" t="s">
        <v>12</v>
      </c>
      <c r="E15" s="586" t="s">
        <v>640</v>
      </c>
      <c r="F15" s="585" t="s">
        <v>4</v>
      </c>
      <c r="G15" s="587" t="s">
        <v>15</v>
      </c>
      <c r="H15" s="586" t="s">
        <v>16</v>
      </c>
    </row>
    <row r="16" spans="1:9" x14ac:dyDescent="0.2">
      <c r="A16" s="588" t="s">
        <v>680</v>
      </c>
      <c r="B16" s="589">
        <v>9.75</v>
      </c>
      <c r="C16" s="590"/>
      <c r="D16" s="591">
        <v>38100</v>
      </c>
      <c r="E16" s="593"/>
      <c r="F16" s="591">
        <f>ROUND(12*1.36*(1/B16*D16)+H16,0)</f>
        <v>64757</v>
      </c>
      <c r="G16" s="592">
        <f t="shared" ref="G16:G79" si="0">ROUND(12*(1/B16*D16),0)</f>
        <v>46892</v>
      </c>
      <c r="H16" s="593">
        <v>983</v>
      </c>
    </row>
    <row r="17" spans="1:8" x14ac:dyDescent="0.2">
      <c r="A17" s="594">
        <v>70</v>
      </c>
      <c r="B17" s="595">
        <f>ROUND(-0.000009*POWER(A17,3)+0.0009*POWER(A17,2)+0.118*A17+0.15,2)</f>
        <v>9.73</v>
      </c>
      <c r="C17" s="596"/>
      <c r="D17" s="597">
        <v>38100</v>
      </c>
      <c r="E17" s="609"/>
      <c r="F17" s="597">
        <f t="shared" ref="F17:F80" si="1">ROUND(12*1.36*(1/B17*D17)+H17,0)</f>
        <v>64888</v>
      </c>
      <c r="G17" s="598">
        <f t="shared" si="0"/>
        <v>46989</v>
      </c>
      <c r="H17" s="599">
        <v>983</v>
      </c>
    </row>
    <row r="18" spans="1:8" x14ac:dyDescent="0.2">
      <c r="A18" s="594">
        <v>71</v>
      </c>
      <c r="B18" s="595">
        <f t="shared" ref="B18:B57" si="2">ROUND(-0.000009*POWER(A18,3)+0.0009*POWER(A18,2)+0.118*A18+0.15,2)</f>
        <v>9.84</v>
      </c>
      <c r="C18" s="596"/>
      <c r="D18" s="597">
        <v>38100</v>
      </c>
      <c r="E18" s="609"/>
      <c r="F18" s="597">
        <f t="shared" si="1"/>
        <v>64173</v>
      </c>
      <c r="G18" s="598">
        <f t="shared" si="0"/>
        <v>46463</v>
      </c>
      <c r="H18" s="599">
        <v>983</v>
      </c>
    </row>
    <row r="19" spans="1:8" x14ac:dyDescent="0.2">
      <c r="A19" s="594">
        <v>72</v>
      </c>
      <c r="B19" s="595">
        <f t="shared" si="2"/>
        <v>9.9499999999999993</v>
      </c>
      <c r="C19" s="596"/>
      <c r="D19" s="597">
        <v>38100</v>
      </c>
      <c r="E19" s="609"/>
      <c r="F19" s="597">
        <f t="shared" si="1"/>
        <v>63475</v>
      </c>
      <c r="G19" s="598">
        <f t="shared" si="0"/>
        <v>45950</v>
      </c>
      <c r="H19" s="599">
        <v>983</v>
      </c>
    </row>
    <row r="20" spans="1:8" x14ac:dyDescent="0.2">
      <c r="A20" s="594">
        <v>73</v>
      </c>
      <c r="B20" s="595">
        <f t="shared" si="2"/>
        <v>10.06</v>
      </c>
      <c r="C20" s="596"/>
      <c r="D20" s="597">
        <v>38100</v>
      </c>
      <c r="E20" s="609"/>
      <c r="F20" s="597">
        <f t="shared" si="1"/>
        <v>62791</v>
      </c>
      <c r="G20" s="598">
        <f t="shared" si="0"/>
        <v>45447</v>
      </c>
      <c r="H20" s="599">
        <v>983</v>
      </c>
    </row>
    <row r="21" spans="1:8" x14ac:dyDescent="0.2">
      <c r="A21" s="594">
        <v>74</v>
      </c>
      <c r="B21" s="595">
        <f t="shared" si="2"/>
        <v>10.16</v>
      </c>
      <c r="C21" s="596"/>
      <c r="D21" s="597">
        <v>38100</v>
      </c>
      <c r="E21" s="609"/>
      <c r="F21" s="597">
        <f t="shared" si="1"/>
        <v>62183</v>
      </c>
      <c r="G21" s="598">
        <f t="shared" si="0"/>
        <v>45000</v>
      </c>
      <c r="H21" s="599">
        <v>983</v>
      </c>
    </row>
    <row r="22" spans="1:8" x14ac:dyDescent="0.2">
      <c r="A22" s="594">
        <v>75</v>
      </c>
      <c r="B22" s="595">
        <f t="shared" si="2"/>
        <v>10.27</v>
      </c>
      <c r="C22" s="596"/>
      <c r="D22" s="597">
        <v>38100</v>
      </c>
      <c r="E22" s="609"/>
      <c r="F22" s="597">
        <f t="shared" si="1"/>
        <v>61527</v>
      </c>
      <c r="G22" s="598">
        <f t="shared" si="0"/>
        <v>44518</v>
      </c>
      <c r="H22" s="599">
        <v>983</v>
      </c>
    </row>
    <row r="23" spans="1:8" x14ac:dyDescent="0.2">
      <c r="A23" s="594">
        <v>76</v>
      </c>
      <c r="B23" s="595">
        <f t="shared" si="2"/>
        <v>10.37</v>
      </c>
      <c r="C23" s="596"/>
      <c r="D23" s="597">
        <v>38100</v>
      </c>
      <c r="E23" s="609"/>
      <c r="F23" s="597">
        <f t="shared" si="1"/>
        <v>60944</v>
      </c>
      <c r="G23" s="598">
        <f t="shared" si="0"/>
        <v>44089</v>
      </c>
      <c r="H23" s="599">
        <v>983</v>
      </c>
    </row>
    <row r="24" spans="1:8" x14ac:dyDescent="0.2">
      <c r="A24" s="594">
        <v>77</v>
      </c>
      <c r="B24" s="595">
        <f t="shared" si="2"/>
        <v>10.46</v>
      </c>
      <c r="C24" s="596"/>
      <c r="D24" s="597">
        <v>38100</v>
      </c>
      <c r="E24" s="609"/>
      <c r="F24" s="597">
        <f t="shared" si="1"/>
        <v>60428</v>
      </c>
      <c r="G24" s="598">
        <f t="shared" si="0"/>
        <v>43709</v>
      </c>
      <c r="H24" s="599">
        <v>983</v>
      </c>
    </row>
    <row r="25" spans="1:8" x14ac:dyDescent="0.2">
      <c r="A25" s="594">
        <v>78</v>
      </c>
      <c r="B25" s="595">
        <f t="shared" si="2"/>
        <v>10.56</v>
      </c>
      <c r="C25" s="596"/>
      <c r="D25" s="597">
        <v>38100</v>
      </c>
      <c r="E25" s="609"/>
      <c r="F25" s="597">
        <f t="shared" si="1"/>
        <v>59865</v>
      </c>
      <c r="G25" s="598">
        <f t="shared" si="0"/>
        <v>43295</v>
      </c>
      <c r="H25" s="599">
        <v>983</v>
      </c>
    </row>
    <row r="26" spans="1:8" x14ac:dyDescent="0.2">
      <c r="A26" s="594">
        <v>79</v>
      </c>
      <c r="B26" s="595">
        <f t="shared" si="2"/>
        <v>10.65</v>
      </c>
      <c r="C26" s="596"/>
      <c r="D26" s="597">
        <v>38100</v>
      </c>
      <c r="E26" s="609"/>
      <c r="F26" s="597">
        <f t="shared" si="1"/>
        <v>59367</v>
      </c>
      <c r="G26" s="598">
        <f t="shared" si="0"/>
        <v>42930</v>
      </c>
      <c r="H26" s="599">
        <v>983</v>
      </c>
    </row>
    <row r="27" spans="1:8" x14ac:dyDescent="0.2">
      <c r="A27" s="594">
        <v>80</v>
      </c>
      <c r="B27" s="595">
        <f t="shared" si="2"/>
        <v>10.74</v>
      </c>
      <c r="C27" s="596"/>
      <c r="D27" s="597">
        <v>38100</v>
      </c>
      <c r="E27" s="609"/>
      <c r="F27" s="597">
        <f t="shared" si="1"/>
        <v>58878</v>
      </c>
      <c r="G27" s="598">
        <f t="shared" si="0"/>
        <v>42570</v>
      </c>
      <c r="H27" s="599">
        <v>983</v>
      </c>
    </row>
    <row r="28" spans="1:8" x14ac:dyDescent="0.2">
      <c r="A28" s="594">
        <v>81</v>
      </c>
      <c r="B28" s="595">
        <f t="shared" si="2"/>
        <v>10.83</v>
      </c>
      <c r="C28" s="596"/>
      <c r="D28" s="597">
        <v>38100</v>
      </c>
      <c r="E28" s="609"/>
      <c r="F28" s="597">
        <f t="shared" si="1"/>
        <v>58397</v>
      </c>
      <c r="G28" s="598">
        <f t="shared" si="0"/>
        <v>42216</v>
      </c>
      <c r="H28" s="599">
        <v>983</v>
      </c>
    </row>
    <row r="29" spans="1:8" x14ac:dyDescent="0.2">
      <c r="A29" s="594">
        <v>82</v>
      </c>
      <c r="B29" s="595">
        <f t="shared" si="2"/>
        <v>10.92</v>
      </c>
      <c r="C29" s="596"/>
      <c r="D29" s="597">
        <v>38100</v>
      </c>
      <c r="E29" s="609"/>
      <c r="F29" s="597">
        <f t="shared" si="1"/>
        <v>57924</v>
      </c>
      <c r="G29" s="598">
        <f t="shared" si="0"/>
        <v>41868</v>
      </c>
      <c r="H29" s="599">
        <v>983</v>
      </c>
    </row>
    <row r="30" spans="1:8" x14ac:dyDescent="0.2">
      <c r="A30" s="594">
        <v>83</v>
      </c>
      <c r="B30" s="595">
        <f t="shared" si="2"/>
        <v>11</v>
      </c>
      <c r="C30" s="596"/>
      <c r="D30" s="597">
        <v>38100</v>
      </c>
      <c r="E30" s="609"/>
      <c r="F30" s="597">
        <f t="shared" si="1"/>
        <v>57510</v>
      </c>
      <c r="G30" s="598">
        <f t="shared" si="0"/>
        <v>41564</v>
      </c>
      <c r="H30" s="599">
        <v>983</v>
      </c>
    </row>
    <row r="31" spans="1:8" x14ac:dyDescent="0.2">
      <c r="A31" s="594">
        <v>84</v>
      </c>
      <c r="B31" s="595">
        <f t="shared" si="2"/>
        <v>11.08</v>
      </c>
      <c r="C31" s="596"/>
      <c r="D31" s="597">
        <v>38100</v>
      </c>
      <c r="E31" s="609"/>
      <c r="F31" s="597">
        <f t="shared" si="1"/>
        <v>57101</v>
      </c>
      <c r="G31" s="598">
        <f t="shared" si="0"/>
        <v>41264</v>
      </c>
      <c r="H31" s="599">
        <v>983</v>
      </c>
    </row>
    <row r="32" spans="1:8" x14ac:dyDescent="0.2">
      <c r="A32" s="594">
        <v>85</v>
      </c>
      <c r="B32" s="595">
        <f t="shared" si="2"/>
        <v>11.16</v>
      </c>
      <c r="C32" s="596"/>
      <c r="D32" s="597">
        <v>38100</v>
      </c>
      <c r="E32" s="609"/>
      <c r="F32" s="597">
        <f t="shared" si="1"/>
        <v>56699</v>
      </c>
      <c r="G32" s="598">
        <f t="shared" si="0"/>
        <v>40968</v>
      </c>
      <c r="H32" s="599">
        <v>983</v>
      </c>
    </row>
    <row r="33" spans="1:8" x14ac:dyDescent="0.2">
      <c r="A33" s="594">
        <v>86</v>
      </c>
      <c r="B33" s="595">
        <f t="shared" si="2"/>
        <v>11.23</v>
      </c>
      <c r="C33" s="596"/>
      <c r="D33" s="597">
        <v>38100</v>
      </c>
      <c r="E33" s="609"/>
      <c r="F33" s="597">
        <f t="shared" si="1"/>
        <v>56352</v>
      </c>
      <c r="G33" s="598">
        <f t="shared" si="0"/>
        <v>40712</v>
      </c>
      <c r="H33" s="599">
        <v>983</v>
      </c>
    </row>
    <row r="34" spans="1:8" x14ac:dyDescent="0.2">
      <c r="A34" s="594">
        <v>87</v>
      </c>
      <c r="B34" s="595">
        <f t="shared" si="2"/>
        <v>11.3</v>
      </c>
      <c r="C34" s="596"/>
      <c r="D34" s="597">
        <v>38100</v>
      </c>
      <c r="E34" s="609"/>
      <c r="F34" s="597">
        <f t="shared" si="1"/>
        <v>56009</v>
      </c>
      <c r="G34" s="598">
        <f t="shared" si="0"/>
        <v>40460</v>
      </c>
      <c r="H34" s="599">
        <v>983</v>
      </c>
    </row>
    <row r="35" spans="1:8" x14ac:dyDescent="0.2">
      <c r="A35" s="594">
        <v>88</v>
      </c>
      <c r="B35" s="595">
        <f t="shared" si="2"/>
        <v>11.37</v>
      </c>
      <c r="C35" s="596"/>
      <c r="D35" s="597">
        <v>38100</v>
      </c>
      <c r="E35" s="609"/>
      <c r="F35" s="597">
        <f t="shared" si="1"/>
        <v>55670</v>
      </c>
      <c r="G35" s="598">
        <f t="shared" si="0"/>
        <v>40211</v>
      </c>
      <c r="H35" s="599">
        <v>983</v>
      </c>
    </row>
    <row r="36" spans="1:8" x14ac:dyDescent="0.2">
      <c r="A36" s="594">
        <v>89</v>
      </c>
      <c r="B36" s="595">
        <f t="shared" si="2"/>
        <v>11.44</v>
      </c>
      <c r="C36" s="596"/>
      <c r="D36" s="597">
        <v>38100</v>
      </c>
      <c r="E36" s="609"/>
      <c r="F36" s="597">
        <f t="shared" si="1"/>
        <v>55335</v>
      </c>
      <c r="G36" s="598">
        <f t="shared" si="0"/>
        <v>39965</v>
      </c>
      <c r="H36" s="599">
        <v>983</v>
      </c>
    </row>
    <row r="37" spans="1:8" x14ac:dyDescent="0.2">
      <c r="A37" s="594">
        <v>90</v>
      </c>
      <c r="B37" s="595">
        <f t="shared" si="2"/>
        <v>11.5</v>
      </c>
      <c r="C37" s="596"/>
      <c r="D37" s="597">
        <v>38100</v>
      </c>
      <c r="E37" s="609"/>
      <c r="F37" s="597">
        <f t="shared" si="1"/>
        <v>55052</v>
      </c>
      <c r="G37" s="598">
        <f t="shared" si="0"/>
        <v>39757</v>
      </c>
      <c r="H37" s="599">
        <v>983</v>
      </c>
    </row>
    <row r="38" spans="1:8" x14ac:dyDescent="0.2">
      <c r="A38" s="594">
        <v>91</v>
      </c>
      <c r="B38" s="595">
        <f t="shared" si="2"/>
        <v>11.56</v>
      </c>
      <c r="C38" s="596"/>
      <c r="D38" s="597">
        <v>38100</v>
      </c>
      <c r="E38" s="609"/>
      <c r="F38" s="597">
        <f t="shared" si="1"/>
        <v>54771</v>
      </c>
      <c r="G38" s="598">
        <f t="shared" si="0"/>
        <v>39550</v>
      </c>
      <c r="H38" s="599">
        <v>983</v>
      </c>
    </row>
    <row r="39" spans="1:8" x14ac:dyDescent="0.2">
      <c r="A39" s="594">
        <v>92</v>
      </c>
      <c r="B39" s="595">
        <f t="shared" si="2"/>
        <v>11.62</v>
      </c>
      <c r="C39" s="596"/>
      <c r="D39" s="597">
        <v>38100</v>
      </c>
      <c r="E39" s="609"/>
      <c r="F39" s="597">
        <f t="shared" si="1"/>
        <v>54493</v>
      </c>
      <c r="G39" s="598">
        <f t="shared" si="0"/>
        <v>39346</v>
      </c>
      <c r="H39" s="599">
        <v>983</v>
      </c>
    </row>
    <row r="40" spans="1:8" x14ac:dyDescent="0.2">
      <c r="A40" s="594">
        <v>93</v>
      </c>
      <c r="B40" s="595">
        <f t="shared" si="2"/>
        <v>11.67</v>
      </c>
      <c r="C40" s="596"/>
      <c r="D40" s="597">
        <v>38100</v>
      </c>
      <c r="E40" s="609"/>
      <c r="F40" s="597">
        <f t="shared" si="1"/>
        <v>54264</v>
      </c>
      <c r="G40" s="598">
        <f t="shared" si="0"/>
        <v>39177</v>
      </c>
      <c r="H40" s="599">
        <v>983</v>
      </c>
    </row>
    <row r="41" spans="1:8" x14ac:dyDescent="0.2">
      <c r="A41" s="594">
        <v>94</v>
      </c>
      <c r="B41" s="595">
        <f t="shared" si="2"/>
        <v>11.72</v>
      </c>
      <c r="C41" s="596"/>
      <c r="D41" s="597">
        <v>38100</v>
      </c>
      <c r="E41" s="609"/>
      <c r="F41" s="597">
        <f t="shared" si="1"/>
        <v>54037</v>
      </c>
      <c r="G41" s="598">
        <f t="shared" si="0"/>
        <v>39010</v>
      </c>
      <c r="H41" s="599">
        <v>983</v>
      </c>
    </row>
    <row r="42" spans="1:8" x14ac:dyDescent="0.2">
      <c r="A42" s="594">
        <v>95</v>
      </c>
      <c r="B42" s="595">
        <f t="shared" si="2"/>
        <v>11.77</v>
      </c>
      <c r="C42" s="596"/>
      <c r="D42" s="597">
        <v>38100</v>
      </c>
      <c r="E42" s="609"/>
      <c r="F42" s="597">
        <f t="shared" si="1"/>
        <v>53812</v>
      </c>
      <c r="G42" s="598">
        <f t="shared" si="0"/>
        <v>38845</v>
      </c>
      <c r="H42" s="599">
        <v>983</v>
      </c>
    </row>
    <row r="43" spans="1:8" x14ac:dyDescent="0.2">
      <c r="A43" s="594">
        <v>96</v>
      </c>
      <c r="B43" s="595">
        <f t="shared" si="2"/>
        <v>11.81</v>
      </c>
      <c r="C43" s="596"/>
      <c r="D43" s="597">
        <v>38100</v>
      </c>
      <c r="E43" s="609"/>
      <c r="F43" s="597">
        <f t="shared" si="1"/>
        <v>53633</v>
      </c>
      <c r="G43" s="598">
        <f t="shared" si="0"/>
        <v>38713</v>
      </c>
      <c r="H43" s="599">
        <v>983</v>
      </c>
    </row>
    <row r="44" spans="1:8" x14ac:dyDescent="0.2">
      <c r="A44" s="594">
        <v>97</v>
      </c>
      <c r="B44" s="595">
        <f t="shared" si="2"/>
        <v>11.85</v>
      </c>
      <c r="C44" s="596"/>
      <c r="D44" s="597">
        <v>38100</v>
      </c>
      <c r="E44" s="609"/>
      <c r="F44" s="597">
        <f t="shared" si="1"/>
        <v>53455</v>
      </c>
      <c r="G44" s="598">
        <f t="shared" si="0"/>
        <v>38582</v>
      </c>
      <c r="H44" s="599">
        <v>983</v>
      </c>
    </row>
    <row r="45" spans="1:8" x14ac:dyDescent="0.2">
      <c r="A45" s="594">
        <v>98</v>
      </c>
      <c r="B45" s="595">
        <f t="shared" si="2"/>
        <v>11.89</v>
      </c>
      <c r="C45" s="596"/>
      <c r="D45" s="597">
        <v>38100</v>
      </c>
      <c r="E45" s="609"/>
      <c r="F45" s="597">
        <f t="shared" si="1"/>
        <v>53278</v>
      </c>
      <c r="G45" s="598">
        <f t="shared" si="0"/>
        <v>38452</v>
      </c>
      <c r="H45" s="599">
        <v>983</v>
      </c>
    </row>
    <row r="46" spans="1:8" x14ac:dyDescent="0.2">
      <c r="A46" s="594">
        <v>99</v>
      </c>
      <c r="B46" s="595">
        <f t="shared" si="2"/>
        <v>11.92</v>
      </c>
      <c r="C46" s="596"/>
      <c r="D46" s="597">
        <v>38100</v>
      </c>
      <c r="E46" s="609"/>
      <c r="F46" s="597">
        <f t="shared" si="1"/>
        <v>53147</v>
      </c>
      <c r="G46" s="598">
        <f t="shared" si="0"/>
        <v>38356</v>
      </c>
      <c r="H46" s="599">
        <v>983</v>
      </c>
    </row>
    <row r="47" spans="1:8" x14ac:dyDescent="0.2">
      <c r="A47" s="594">
        <v>100</v>
      </c>
      <c r="B47" s="595">
        <f t="shared" si="2"/>
        <v>11.95</v>
      </c>
      <c r="C47" s="596"/>
      <c r="D47" s="597">
        <v>38100</v>
      </c>
      <c r="E47" s="609"/>
      <c r="F47" s="597">
        <f t="shared" si="1"/>
        <v>53016</v>
      </c>
      <c r="G47" s="598">
        <f t="shared" si="0"/>
        <v>38259</v>
      </c>
      <c r="H47" s="599">
        <v>983</v>
      </c>
    </row>
    <row r="48" spans="1:8" x14ac:dyDescent="0.2">
      <c r="A48" s="594">
        <v>101</v>
      </c>
      <c r="B48" s="595">
        <f t="shared" si="2"/>
        <v>11.98</v>
      </c>
      <c r="C48" s="596"/>
      <c r="D48" s="597">
        <v>38100</v>
      </c>
      <c r="E48" s="609"/>
      <c r="F48" s="597">
        <f t="shared" si="1"/>
        <v>52886</v>
      </c>
      <c r="G48" s="598">
        <f t="shared" si="0"/>
        <v>38164</v>
      </c>
      <c r="H48" s="599">
        <v>983</v>
      </c>
    </row>
    <row r="49" spans="1:8" x14ac:dyDescent="0.2">
      <c r="A49" s="594">
        <v>102</v>
      </c>
      <c r="B49" s="595">
        <f t="shared" si="2"/>
        <v>12</v>
      </c>
      <c r="C49" s="596"/>
      <c r="D49" s="597">
        <v>38100</v>
      </c>
      <c r="E49" s="609"/>
      <c r="F49" s="597">
        <f t="shared" si="1"/>
        <v>52799</v>
      </c>
      <c r="G49" s="598">
        <f t="shared" si="0"/>
        <v>38100</v>
      </c>
      <c r="H49" s="599">
        <v>983</v>
      </c>
    </row>
    <row r="50" spans="1:8" x14ac:dyDescent="0.2">
      <c r="A50" s="594">
        <v>103</v>
      </c>
      <c r="B50" s="595">
        <f t="shared" si="2"/>
        <v>12.02</v>
      </c>
      <c r="C50" s="596"/>
      <c r="D50" s="597">
        <v>38100</v>
      </c>
      <c r="E50" s="609"/>
      <c r="F50" s="597">
        <f t="shared" si="1"/>
        <v>52713</v>
      </c>
      <c r="G50" s="598">
        <f t="shared" si="0"/>
        <v>38037</v>
      </c>
      <c r="H50" s="599">
        <v>983</v>
      </c>
    </row>
    <row r="51" spans="1:8" x14ac:dyDescent="0.2">
      <c r="A51" s="594">
        <v>104</v>
      </c>
      <c r="B51" s="595">
        <f t="shared" si="2"/>
        <v>12.03</v>
      </c>
      <c r="C51" s="596"/>
      <c r="D51" s="597">
        <v>38100</v>
      </c>
      <c r="E51" s="609"/>
      <c r="F51" s="597">
        <f t="shared" si="1"/>
        <v>52670</v>
      </c>
      <c r="G51" s="598">
        <f t="shared" si="0"/>
        <v>38005</v>
      </c>
      <c r="H51" s="599">
        <v>983</v>
      </c>
    </row>
    <row r="52" spans="1:8" x14ac:dyDescent="0.2">
      <c r="A52" s="594">
        <v>105</v>
      </c>
      <c r="B52" s="595">
        <f t="shared" si="2"/>
        <v>12.04</v>
      </c>
      <c r="C52" s="596"/>
      <c r="D52" s="597">
        <v>38100</v>
      </c>
      <c r="E52" s="609"/>
      <c r="F52" s="597">
        <f t="shared" si="1"/>
        <v>52627</v>
      </c>
      <c r="G52" s="598">
        <f t="shared" si="0"/>
        <v>37973</v>
      </c>
      <c r="H52" s="599">
        <v>983</v>
      </c>
    </row>
    <row r="53" spans="1:8" x14ac:dyDescent="0.2">
      <c r="A53" s="594">
        <v>106</v>
      </c>
      <c r="B53" s="595">
        <f t="shared" si="2"/>
        <v>12.05</v>
      </c>
      <c r="C53" s="596"/>
      <c r="D53" s="597">
        <v>38100</v>
      </c>
      <c r="E53" s="609"/>
      <c r="F53" s="597">
        <f t="shared" si="1"/>
        <v>52584</v>
      </c>
      <c r="G53" s="598">
        <f t="shared" si="0"/>
        <v>37942</v>
      </c>
      <c r="H53" s="599">
        <v>983</v>
      </c>
    </row>
    <row r="54" spans="1:8" x14ac:dyDescent="0.2">
      <c r="A54" s="594">
        <v>107</v>
      </c>
      <c r="B54" s="595">
        <f t="shared" si="2"/>
        <v>12.05</v>
      </c>
      <c r="C54" s="596"/>
      <c r="D54" s="597">
        <v>38100</v>
      </c>
      <c r="E54" s="609"/>
      <c r="F54" s="597">
        <f t="shared" si="1"/>
        <v>52584</v>
      </c>
      <c r="G54" s="598">
        <f t="shared" si="0"/>
        <v>37942</v>
      </c>
      <c r="H54" s="599">
        <v>983</v>
      </c>
    </row>
    <row r="55" spans="1:8" x14ac:dyDescent="0.2">
      <c r="A55" s="594">
        <v>108</v>
      </c>
      <c r="B55" s="595">
        <f t="shared" si="2"/>
        <v>12.05</v>
      </c>
      <c r="C55" s="596"/>
      <c r="D55" s="597">
        <v>38100</v>
      </c>
      <c r="E55" s="609"/>
      <c r="F55" s="597">
        <f t="shared" si="1"/>
        <v>52584</v>
      </c>
      <c r="G55" s="598">
        <f t="shared" si="0"/>
        <v>37942</v>
      </c>
      <c r="H55" s="599">
        <v>983</v>
      </c>
    </row>
    <row r="56" spans="1:8" x14ac:dyDescent="0.2">
      <c r="A56" s="594">
        <v>109</v>
      </c>
      <c r="B56" s="595">
        <f t="shared" si="2"/>
        <v>12.05</v>
      </c>
      <c r="C56" s="596"/>
      <c r="D56" s="597">
        <v>38100</v>
      </c>
      <c r="E56" s="609"/>
      <c r="F56" s="597">
        <f t="shared" si="1"/>
        <v>52584</v>
      </c>
      <c r="G56" s="598">
        <f t="shared" si="0"/>
        <v>37942</v>
      </c>
      <c r="H56" s="599">
        <v>983</v>
      </c>
    </row>
    <row r="57" spans="1:8" x14ac:dyDescent="0.2">
      <c r="A57" s="594">
        <v>110</v>
      </c>
      <c r="B57" s="595">
        <f t="shared" si="2"/>
        <v>12.04</v>
      </c>
      <c r="C57" s="596"/>
      <c r="D57" s="597">
        <v>38100</v>
      </c>
      <c r="E57" s="609"/>
      <c r="F57" s="597">
        <f t="shared" si="1"/>
        <v>52627</v>
      </c>
      <c r="G57" s="598">
        <f t="shared" si="0"/>
        <v>37973</v>
      </c>
      <c r="H57" s="599">
        <v>983</v>
      </c>
    </row>
    <row r="58" spans="1:8" x14ac:dyDescent="0.2">
      <c r="A58" s="594">
        <v>111</v>
      </c>
      <c r="B58" s="600">
        <f t="shared" ref="B58:B62" si="3">ROUND(0.0094*A58+11,2)</f>
        <v>12.04</v>
      </c>
      <c r="C58" s="596"/>
      <c r="D58" s="597">
        <v>38100</v>
      </c>
      <c r="E58" s="609"/>
      <c r="F58" s="597">
        <f t="shared" si="1"/>
        <v>52627</v>
      </c>
      <c r="G58" s="598">
        <f t="shared" si="0"/>
        <v>37973</v>
      </c>
      <c r="H58" s="599">
        <v>983</v>
      </c>
    </row>
    <row r="59" spans="1:8" x14ac:dyDescent="0.2">
      <c r="A59" s="594">
        <v>112</v>
      </c>
      <c r="B59" s="600">
        <f t="shared" si="3"/>
        <v>12.05</v>
      </c>
      <c r="C59" s="596"/>
      <c r="D59" s="597">
        <v>38100</v>
      </c>
      <c r="E59" s="609"/>
      <c r="F59" s="597">
        <f t="shared" si="1"/>
        <v>52584</v>
      </c>
      <c r="G59" s="598">
        <f t="shared" si="0"/>
        <v>37942</v>
      </c>
      <c r="H59" s="599">
        <v>983</v>
      </c>
    </row>
    <row r="60" spans="1:8" x14ac:dyDescent="0.2">
      <c r="A60" s="594">
        <v>113</v>
      </c>
      <c r="B60" s="600">
        <f t="shared" si="3"/>
        <v>12.06</v>
      </c>
      <c r="C60" s="596"/>
      <c r="D60" s="597">
        <v>38100</v>
      </c>
      <c r="E60" s="609"/>
      <c r="F60" s="597">
        <f t="shared" si="1"/>
        <v>52541</v>
      </c>
      <c r="G60" s="598">
        <f t="shared" si="0"/>
        <v>37910</v>
      </c>
      <c r="H60" s="599">
        <v>983</v>
      </c>
    </row>
    <row r="61" spans="1:8" x14ac:dyDescent="0.2">
      <c r="A61" s="594">
        <v>114</v>
      </c>
      <c r="B61" s="600">
        <f t="shared" si="3"/>
        <v>12.07</v>
      </c>
      <c r="C61" s="596"/>
      <c r="D61" s="597">
        <v>38100</v>
      </c>
      <c r="E61" s="609"/>
      <c r="F61" s="597">
        <f t="shared" si="1"/>
        <v>52498</v>
      </c>
      <c r="G61" s="598">
        <f t="shared" si="0"/>
        <v>37879</v>
      </c>
      <c r="H61" s="599">
        <v>983</v>
      </c>
    </row>
    <row r="62" spans="1:8" x14ac:dyDescent="0.2">
      <c r="A62" s="601">
        <v>115</v>
      </c>
      <c r="B62" s="600">
        <f t="shared" si="3"/>
        <v>12.08</v>
      </c>
      <c r="C62" s="602"/>
      <c r="D62" s="597">
        <v>38100</v>
      </c>
      <c r="E62" s="599"/>
      <c r="F62" s="597">
        <f t="shared" si="1"/>
        <v>52456</v>
      </c>
      <c r="G62" s="598">
        <f t="shared" si="0"/>
        <v>37848</v>
      </c>
      <c r="H62" s="599">
        <v>983</v>
      </c>
    </row>
    <row r="63" spans="1:8" x14ac:dyDescent="0.2">
      <c r="A63" s="601">
        <v>116</v>
      </c>
      <c r="B63" s="600">
        <f>ROUND(0.0094*A63+11,2)</f>
        <v>12.09</v>
      </c>
      <c r="C63" s="602"/>
      <c r="D63" s="597">
        <v>38100</v>
      </c>
      <c r="E63" s="599"/>
      <c r="F63" s="597">
        <f t="shared" si="1"/>
        <v>52413</v>
      </c>
      <c r="G63" s="598">
        <f t="shared" si="0"/>
        <v>37816</v>
      </c>
      <c r="H63" s="599">
        <v>983</v>
      </c>
    </row>
    <row r="64" spans="1:8" x14ac:dyDescent="0.2">
      <c r="A64" s="594">
        <v>117</v>
      </c>
      <c r="B64" s="600">
        <f t="shared" ref="B64:B107" si="4">ROUND(0.0094*A64+11,2)</f>
        <v>12.1</v>
      </c>
      <c r="C64" s="596"/>
      <c r="D64" s="597">
        <v>38100</v>
      </c>
      <c r="E64" s="609"/>
      <c r="F64" s="597">
        <f t="shared" si="1"/>
        <v>52371</v>
      </c>
      <c r="G64" s="598">
        <f t="shared" si="0"/>
        <v>37785</v>
      </c>
      <c r="H64" s="599">
        <v>983</v>
      </c>
    </row>
    <row r="65" spans="1:8" x14ac:dyDescent="0.2">
      <c r="A65" s="594">
        <v>118</v>
      </c>
      <c r="B65" s="600">
        <f t="shared" si="4"/>
        <v>12.11</v>
      </c>
      <c r="C65" s="596"/>
      <c r="D65" s="597">
        <v>38100</v>
      </c>
      <c r="E65" s="609"/>
      <c r="F65" s="597">
        <f t="shared" si="1"/>
        <v>52328</v>
      </c>
      <c r="G65" s="598">
        <f t="shared" si="0"/>
        <v>37754</v>
      </c>
      <c r="H65" s="599">
        <v>983</v>
      </c>
    </row>
    <row r="66" spans="1:8" x14ac:dyDescent="0.2">
      <c r="A66" s="594">
        <v>119</v>
      </c>
      <c r="B66" s="600">
        <f t="shared" si="4"/>
        <v>12.12</v>
      </c>
      <c r="C66" s="596"/>
      <c r="D66" s="597">
        <v>38100</v>
      </c>
      <c r="E66" s="609"/>
      <c r="F66" s="597">
        <f t="shared" si="1"/>
        <v>52286</v>
      </c>
      <c r="G66" s="598">
        <f t="shared" si="0"/>
        <v>37723</v>
      </c>
      <c r="H66" s="599">
        <v>983</v>
      </c>
    </row>
    <row r="67" spans="1:8" x14ac:dyDescent="0.2">
      <c r="A67" s="594">
        <v>120</v>
      </c>
      <c r="B67" s="600">
        <f t="shared" si="4"/>
        <v>12.13</v>
      </c>
      <c r="C67" s="596"/>
      <c r="D67" s="597">
        <v>38100</v>
      </c>
      <c r="E67" s="609"/>
      <c r="F67" s="597">
        <f t="shared" si="1"/>
        <v>52244</v>
      </c>
      <c r="G67" s="598">
        <f t="shared" si="0"/>
        <v>37692</v>
      </c>
      <c r="H67" s="599">
        <v>983</v>
      </c>
    </row>
    <row r="68" spans="1:8" x14ac:dyDescent="0.2">
      <c r="A68" s="594">
        <v>121</v>
      </c>
      <c r="B68" s="600">
        <f t="shared" si="4"/>
        <v>12.14</v>
      </c>
      <c r="C68" s="596"/>
      <c r="D68" s="597">
        <v>38100</v>
      </c>
      <c r="E68" s="609"/>
      <c r="F68" s="597">
        <f t="shared" si="1"/>
        <v>52201</v>
      </c>
      <c r="G68" s="598">
        <f t="shared" si="0"/>
        <v>37661</v>
      </c>
      <c r="H68" s="599">
        <v>983</v>
      </c>
    </row>
    <row r="69" spans="1:8" x14ac:dyDescent="0.2">
      <c r="A69" s="594">
        <v>122</v>
      </c>
      <c r="B69" s="600">
        <f t="shared" si="4"/>
        <v>12.15</v>
      </c>
      <c r="C69" s="596"/>
      <c r="D69" s="597">
        <v>38100</v>
      </c>
      <c r="E69" s="609"/>
      <c r="F69" s="597">
        <f t="shared" si="1"/>
        <v>52159</v>
      </c>
      <c r="G69" s="598">
        <f t="shared" si="0"/>
        <v>37630</v>
      </c>
      <c r="H69" s="599">
        <v>983</v>
      </c>
    </row>
    <row r="70" spans="1:8" x14ac:dyDescent="0.2">
      <c r="A70" s="594">
        <v>123</v>
      </c>
      <c r="B70" s="600">
        <f t="shared" si="4"/>
        <v>12.16</v>
      </c>
      <c r="C70" s="596"/>
      <c r="D70" s="597">
        <v>38100</v>
      </c>
      <c r="E70" s="609"/>
      <c r="F70" s="597">
        <f t="shared" si="1"/>
        <v>52117</v>
      </c>
      <c r="G70" s="598">
        <f t="shared" si="0"/>
        <v>37599</v>
      </c>
      <c r="H70" s="599">
        <v>983</v>
      </c>
    </row>
    <row r="71" spans="1:8" x14ac:dyDescent="0.2">
      <c r="A71" s="594">
        <v>124</v>
      </c>
      <c r="B71" s="600">
        <f t="shared" si="4"/>
        <v>12.17</v>
      </c>
      <c r="C71" s="596"/>
      <c r="D71" s="597">
        <v>38100</v>
      </c>
      <c r="E71" s="609"/>
      <c r="F71" s="597">
        <f t="shared" si="1"/>
        <v>52075</v>
      </c>
      <c r="G71" s="598">
        <f t="shared" si="0"/>
        <v>37568</v>
      </c>
      <c r="H71" s="599">
        <v>983</v>
      </c>
    </row>
    <row r="72" spans="1:8" x14ac:dyDescent="0.2">
      <c r="A72" s="594">
        <v>125</v>
      </c>
      <c r="B72" s="600">
        <f t="shared" si="4"/>
        <v>12.18</v>
      </c>
      <c r="C72" s="596"/>
      <c r="D72" s="597">
        <v>38100</v>
      </c>
      <c r="E72" s="609"/>
      <c r="F72" s="597">
        <f t="shared" si="1"/>
        <v>52033</v>
      </c>
      <c r="G72" s="598">
        <f t="shared" si="0"/>
        <v>37537</v>
      </c>
      <c r="H72" s="599">
        <v>983</v>
      </c>
    </row>
    <row r="73" spans="1:8" x14ac:dyDescent="0.2">
      <c r="A73" s="594">
        <v>126</v>
      </c>
      <c r="B73" s="600">
        <f t="shared" si="4"/>
        <v>12.18</v>
      </c>
      <c r="C73" s="596"/>
      <c r="D73" s="597">
        <v>38100</v>
      </c>
      <c r="E73" s="609"/>
      <c r="F73" s="597">
        <f t="shared" si="1"/>
        <v>52033</v>
      </c>
      <c r="G73" s="598">
        <f t="shared" si="0"/>
        <v>37537</v>
      </c>
      <c r="H73" s="599">
        <v>983</v>
      </c>
    </row>
    <row r="74" spans="1:8" x14ac:dyDescent="0.2">
      <c r="A74" s="594">
        <v>127</v>
      </c>
      <c r="B74" s="600">
        <f t="shared" si="4"/>
        <v>12.19</v>
      </c>
      <c r="C74" s="596"/>
      <c r="D74" s="597">
        <v>38100</v>
      </c>
      <c r="E74" s="609"/>
      <c r="F74" s="597">
        <f t="shared" si="1"/>
        <v>51991</v>
      </c>
      <c r="G74" s="598">
        <f t="shared" si="0"/>
        <v>37506</v>
      </c>
      <c r="H74" s="599">
        <v>983</v>
      </c>
    </row>
    <row r="75" spans="1:8" x14ac:dyDescent="0.2">
      <c r="A75" s="594">
        <v>128</v>
      </c>
      <c r="B75" s="600">
        <f t="shared" si="4"/>
        <v>12.2</v>
      </c>
      <c r="C75" s="596"/>
      <c r="D75" s="597">
        <v>38100</v>
      </c>
      <c r="E75" s="609"/>
      <c r="F75" s="597">
        <f t="shared" si="1"/>
        <v>51950</v>
      </c>
      <c r="G75" s="598">
        <f t="shared" si="0"/>
        <v>37475</v>
      </c>
      <c r="H75" s="599">
        <v>983</v>
      </c>
    </row>
    <row r="76" spans="1:8" x14ac:dyDescent="0.2">
      <c r="A76" s="594">
        <v>129</v>
      </c>
      <c r="B76" s="600">
        <f t="shared" si="4"/>
        <v>12.21</v>
      </c>
      <c r="C76" s="596"/>
      <c r="D76" s="597">
        <v>38100</v>
      </c>
      <c r="E76" s="609"/>
      <c r="F76" s="597">
        <f t="shared" si="1"/>
        <v>51908</v>
      </c>
      <c r="G76" s="598">
        <f t="shared" si="0"/>
        <v>37445</v>
      </c>
      <c r="H76" s="599">
        <v>983</v>
      </c>
    </row>
    <row r="77" spans="1:8" x14ac:dyDescent="0.2">
      <c r="A77" s="594">
        <v>130</v>
      </c>
      <c r="B77" s="600">
        <f t="shared" si="4"/>
        <v>12.22</v>
      </c>
      <c r="C77" s="596"/>
      <c r="D77" s="597">
        <v>38100</v>
      </c>
      <c r="E77" s="609"/>
      <c r="F77" s="597">
        <f t="shared" si="1"/>
        <v>51866</v>
      </c>
      <c r="G77" s="598">
        <f t="shared" si="0"/>
        <v>37414</v>
      </c>
      <c r="H77" s="599">
        <v>983</v>
      </c>
    </row>
    <row r="78" spans="1:8" x14ac:dyDescent="0.2">
      <c r="A78" s="594">
        <v>131</v>
      </c>
      <c r="B78" s="600">
        <f t="shared" si="4"/>
        <v>12.23</v>
      </c>
      <c r="C78" s="596"/>
      <c r="D78" s="597">
        <v>38100</v>
      </c>
      <c r="E78" s="609"/>
      <c r="F78" s="597">
        <f t="shared" si="1"/>
        <v>51825</v>
      </c>
      <c r="G78" s="598">
        <f t="shared" si="0"/>
        <v>37383</v>
      </c>
      <c r="H78" s="599">
        <v>983</v>
      </c>
    </row>
    <row r="79" spans="1:8" x14ac:dyDescent="0.2">
      <c r="A79" s="594">
        <v>132</v>
      </c>
      <c r="B79" s="600">
        <f t="shared" si="4"/>
        <v>12.24</v>
      </c>
      <c r="C79" s="596"/>
      <c r="D79" s="597">
        <v>38100</v>
      </c>
      <c r="E79" s="609"/>
      <c r="F79" s="597">
        <f t="shared" si="1"/>
        <v>51783</v>
      </c>
      <c r="G79" s="598">
        <f t="shared" si="0"/>
        <v>37353</v>
      </c>
      <c r="H79" s="599">
        <v>983</v>
      </c>
    </row>
    <row r="80" spans="1:8" x14ac:dyDescent="0.2">
      <c r="A80" s="594">
        <v>133</v>
      </c>
      <c r="B80" s="600">
        <f t="shared" si="4"/>
        <v>12.25</v>
      </c>
      <c r="C80" s="596"/>
      <c r="D80" s="597">
        <v>38100</v>
      </c>
      <c r="E80" s="609"/>
      <c r="F80" s="597">
        <f t="shared" si="1"/>
        <v>51742</v>
      </c>
      <c r="G80" s="598">
        <f t="shared" ref="G80:G143" si="5">ROUND(12*(1/B80*D80),0)</f>
        <v>37322</v>
      </c>
      <c r="H80" s="599">
        <v>983</v>
      </c>
    </row>
    <row r="81" spans="1:8" x14ac:dyDescent="0.2">
      <c r="A81" s="594">
        <v>134</v>
      </c>
      <c r="B81" s="600">
        <f t="shared" si="4"/>
        <v>12.26</v>
      </c>
      <c r="C81" s="596"/>
      <c r="D81" s="597">
        <v>38100</v>
      </c>
      <c r="E81" s="609"/>
      <c r="F81" s="597">
        <f t="shared" ref="F81:F144" si="6">ROUND(12*1.36*(1/B81*D81)+H81,0)</f>
        <v>51700</v>
      </c>
      <c r="G81" s="598">
        <f t="shared" si="5"/>
        <v>37292</v>
      </c>
      <c r="H81" s="599">
        <v>983</v>
      </c>
    </row>
    <row r="82" spans="1:8" x14ac:dyDescent="0.2">
      <c r="A82" s="594">
        <v>135</v>
      </c>
      <c r="B82" s="600">
        <f t="shared" si="4"/>
        <v>12.27</v>
      </c>
      <c r="C82" s="596"/>
      <c r="D82" s="597">
        <v>38100</v>
      </c>
      <c r="E82" s="609"/>
      <c r="F82" s="597">
        <f t="shared" si="6"/>
        <v>51659</v>
      </c>
      <c r="G82" s="598">
        <f t="shared" si="5"/>
        <v>37262</v>
      </c>
      <c r="H82" s="599">
        <v>983</v>
      </c>
    </row>
    <row r="83" spans="1:8" x14ac:dyDescent="0.2">
      <c r="A83" s="594">
        <v>136</v>
      </c>
      <c r="B83" s="600">
        <f t="shared" si="4"/>
        <v>12.28</v>
      </c>
      <c r="C83" s="596"/>
      <c r="D83" s="597">
        <v>38100</v>
      </c>
      <c r="E83" s="609"/>
      <c r="F83" s="597">
        <f t="shared" si="6"/>
        <v>51618</v>
      </c>
      <c r="G83" s="598">
        <f t="shared" si="5"/>
        <v>37231</v>
      </c>
      <c r="H83" s="599">
        <v>983</v>
      </c>
    </row>
    <row r="84" spans="1:8" x14ac:dyDescent="0.2">
      <c r="A84" s="594">
        <v>137</v>
      </c>
      <c r="B84" s="600">
        <f t="shared" si="4"/>
        <v>12.29</v>
      </c>
      <c r="C84" s="596"/>
      <c r="D84" s="597">
        <v>38100</v>
      </c>
      <c r="E84" s="609"/>
      <c r="F84" s="597">
        <f t="shared" si="6"/>
        <v>51576</v>
      </c>
      <c r="G84" s="598">
        <f t="shared" si="5"/>
        <v>37201</v>
      </c>
      <c r="H84" s="599">
        <v>983</v>
      </c>
    </row>
    <row r="85" spans="1:8" x14ac:dyDescent="0.2">
      <c r="A85" s="594">
        <v>138</v>
      </c>
      <c r="B85" s="600">
        <f t="shared" si="4"/>
        <v>12.3</v>
      </c>
      <c r="C85" s="596"/>
      <c r="D85" s="597">
        <v>38100</v>
      </c>
      <c r="E85" s="609"/>
      <c r="F85" s="597">
        <f t="shared" si="6"/>
        <v>51535</v>
      </c>
      <c r="G85" s="598">
        <f t="shared" si="5"/>
        <v>37171</v>
      </c>
      <c r="H85" s="599">
        <v>983</v>
      </c>
    </row>
    <row r="86" spans="1:8" x14ac:dyDescent="0.2">
      <c r="A86" s="594">
        <v>139</v>
      </c>
      <c r="B86" s="600">
        <f t="shared" si="4"/>
        <v>12.31</v>
      </c>
      <c r="C86" s="596"/>
      <c r="D86" s="597">
        <v>38100</v>
      </c>
      <c r="E86" s="609"/>
      <c r="F86" s="597">
        <f t="shared" si="6"/>
        <v>51494</v>
      </c>
      <c r="G86" s="598">
        <f t="shared" si="5"/>
        <v>37141</v>
      </c>
      <c r="H86" s="599">
        <v>983</v>
      </c>
    </row>
    <row r="87" spans="1:8" x14ac:dyDescent="0.2">
      <c r="A87" s="594">
        <v>140</v>
      </c>
      <c r="B87" s="600">
        <f t="shared" si="4"/>
        <v>12.32</v>
      </c>
      <c r="C87" s="596"/>
      <c r="D87" s="597">
        <v>38100</v>
      </c>
      <c r="E87" s="609"/>
      <c r="F87" s="597">
        <f t="shared" si="6"/>
        <v>51453</v>
      </c>
      <c r="G87" s="598">
        <f t="shared" si="5"/>
        <v>37110</v>
      </c>
      <c r="H87" s="599">
        <v>983</v>
      </c>
    </row>
    <row r="88" spans="1:8" x14ac:dyDescent="0.2">
      <c r="A88" s="594">
        <v>141</v>
      </c>
      <c r="B88" s="600">
        <f t="shared" si="4"/>
        <v>12.33</v>
      </c>
      <c r="C88" s="596"/>
      <c r="D88" s="597">
        <v>38100</v>
      </c>
      <c r="E88" s="609"/>
      <c r="F88" s="597">
        <f t="shared" si="6"/>
        <v>51412</v>
      </c>
      <c r="G88" s="598">
        <f t="shared" si="5"/>
        <v>37080</v>
      </c>
      <c r="H88" s="599">
        <v>983</v>
      </c>
    </row>
    <row r="89" spans="1:8" x14ac:dyDescent="0.2">
      <c r="A89" s="594">
        <v>142</v>
      </c>
      <c r="B89" s="600">
        <f t="shared" si="4"/>
        <v>12.33</v>
      </c>
      <c r="C89" s="596"/>
      <c r="D89" s="597">
        <v>38100</v>
      </c>
      <c r="E89" s="609"/>
      <c r="F89" s="597">
        <f t="shared" si="6"/>
        <v>51412</v>
      </c>
      <c r="G89" s="598">
        <f t="shared" si="5"/>
        <v>37080</v>
      </c>
      <c r="H89" s="599">
        <v>983</v>
      </c>
    </row>
    <row r="90" spans="1:8" x14ac:dyDescent="0.2">
      <c r="A90" s="594">
        <v>143</v>
      </c>
      <c r="B90" s="600">
        <f t="shared" si="4"/>
        <v>12.34</v>
      </c>
      <c r="C90" s="596"/>
      <c r="D90" s="597">
        <v>38100</v>
      </c>
      <c r="E90" s="609"/>
      <c r="F90" s="597">
        <f t="shared" si="6"/>
        <v>51371</v>
      </c>
      <c r="G90" s="598">
        <f t="shared" si="5"/>
        <v>37050</v>
      </c>
      <c r="H90" s="599">
        <v>983</v>
      </c>
    </row>
    <row r="91" spans="1:8" x14ac:dyDescent="0.2">
      <c r="A91" s="594">
        <v>144</v>
      </c>
      <c r="B91" s="600">
        <f t="shared" si="4"/>
        <v>12.35</v>
      </c>
      <c r="C91" s="596"/>
      <c r="D91" s="597">
        <v>38100</v>
      </c>
      <c r="E91" s="609"/>
      <c r="F91" s="597">
        <f t="shared" si="6"/>
        <v>51331</v>
      </c>
      <c r="G91" s="598">
        <f t="shared" si="5"/>
        <v>37020</v>
      </c>
      <c r="H91" s="599">
        <v>983</v>
      </c>
    </row>
    <row r="92" spans="1:8" x14ac:dyDescent="0.2">
      <c r="A92" s="594">
        <v>145</v>
      </c>
      <c r="B92" s="600">
        <f t="shared" si="4"/>
        <v>12.36</v>
      </c>
      <c r="C92" s="596"/>
      <c r="D92" s="597">
        <v>38100</v>
      </c>
      <c r="E92" s="609"/>
      <c r="F92" s="597">
        <f t="shared" si="6"/>
        <v>51290</v>
      </c>
      <c r="G92" s="598">
        <f t="shared" si="5"/>
        <v>36990</v>
      </c>
      <c r="H92" s="599">
        <v>983</v>
      </c>
    </row>
    <row r="93" spans="1:8" x14ac:dyDescent="0.2">
      <c r="A93" s="594">
        <v>146</v>
      </c>
      <c r="B93" s="600">
        <f t="shared" si="4"/>
        <v>12.37</v>
      </c>
      <c r="C93" s="596"/>
      <c r="D93" s="597">
        <v>38100</v>
      </c>
      <c r="E93" s="609"/>
      <c r="F93" s="597">
        <f t="shared" si="6"/>
        <v>51249</v>
      </c>
      <c r="G93" s="598">
        <f t="shared" si="5"/>
        <v>36960</v>
      </c>
      <c r="H93" s="599">
        <v>983</v>
      </c>
    </row>
    <row r="94" spans="1:8" x14ac:dyDescent="0.2">
      <c r="A94" s="594">
        <v>147</v>
      </c>
      <c r="B94" s="600">
        <f t="shared" si="4"/>
        <v>12.38</v>
      </c>
      <c r="C94" s="596"/>
      <c r="D94" s="597">
        <v>38100</v>
      </c>
      <c r="E94" s="609"/>
      <c r="F94" s="597">
        <f t="shared" si="6"/>
        <v>51209</v>
      </c>
      <c r="G94" s="598">
        <f t="shared" si="5"/>
        <v>36931</v>
      </c>
      <c r="H94" s="599">
        <v>983</v>
      </c>
    </row>
    <row r="95" spans="1:8" x14ac:dyDescent="0.2">
      <c r="A95" s="594">
        <v>148</v>
      </c>
      <c r="B95" s="600">
        <f t="shared" si="4"/>
        <v>12.39</v>
      </c>
      <c r="C95" s="596"/>
      <c r="D95" s="597">
        <v>38100</v>
      </c>
      <c r="E95" s="609"/>
      <c r="F95" s="597">
        <f t="shared" si="6"/>
        <v>51168</v>
      </c>
      <c r="G95" s="598">
        <f t="shared" si="5"/>
        <v>36901</v>
      </c>
      <c r="H95" s="599">
        <v>983</v>
      </c>
    </row>
    <row r="96" spans="1:8" x14ac:dyDescent="0.2">
      <c r="A96" s="594">
        <v>149</v>
      </c>
      <c r="B96" s="600">
        <f t="shared" si="4"/>
        <v>12.4</v>
      </c>
      <c r="C96" s="596"/>
      <c r="D96" s="597">
        <v>38100</v>
      </c>
      <c r="E96" s="609"/>
      <c r="F96" s="597">
        <f t="shared" si="6"/>
        <v>51128</v>
      </c>
      <c r="G96" s="598">
        <f t="shared" si="5"/>
        <v>36871</v>
      </c>
      <c r="H96" s="599">
        <v>983</v>
      </c>
    </row>
    <row r="97" spans="1:8" x14ac:dyDescent="0.2">
      <c r="A97" s="594">
        <v>150</v>
      </c>
      <c r="B97" s="600">
        <f t="shared" si="4"/>
        <v>12.41</v>
      </c>
      <c r="C97" s="596"/>
      <c r="D97" s="597">
        <v>38100</v>
      </c>
      <c r="E97" s="609"/>
      <c r="F97" s="597">
        <f t="shared" si="6"/>
        <v>51087</v>
      </c>
      <c r="G97" s="598">
        <f t="shared" si="5"/>
        <v>36841</v>
      </c>
      <c r="H97" s="599">
        <v>983</v>
      </c>
    </row>
    <row r="98" spans="1:8" x14ac:dyDescent="0.2">
      <c r="A98" s="594">
        <v>151</v>
      </c>
      <c r="B98" s="600">
        <f t="shared" si="4"/>
        <v>12.42</v>
      </c>
      <c r="C98" s="596"/>
      <c r="D98" s="597">
        <v>38100</v>
      </c>
      <c r="E98" s="609"/>
      <c r="F98" s="597">
        <f t="shared" si="6"/>
        <v>51047</v>
      </c>
      <c r="G98" s="598">
        <f t="shared" si="5"/>
        <v>36812</v>
      </c>
      <c r="H98" s="599">
        <v>983</v>
      </c>
    </row>
    <row r="99" spans="1:8" x14ac:dyDescent="0.2">
      <c r="A99" s="594">
        <v>152</v>
      </c>
      <c r="B99" s="600">
        <f t="shared" si="4"/>
        <v>12.43</v>
      </c>
      <c r="C99" s="596"/>
      <c r="D99" s="597">
        <v>38100</v>
      </c>
      <c r="E99" s="609"/>
      <c r="F99" s="597">
        <f t="shared" si="6"/>
        <v>51006</v>
      </c>
      <c r="G99" s="598">
        <f t="shared" si="5"/>
        <v>36782</v>
      </c>
      <c r="H99" s="599">
        <v>983</v>
      </c>
    </row>
    <row r="100" spans="1:8" x14ac:dyDescent="0.2">
      <c r="A100" s="594">
        <v>153</v>
      </c>
      <c r="B100" s="600">
        <f t="shared" si="4"/>
        <v>12.44</v>
      </c>
      <c r="C100" s="596"/>
      <c r="D100" s="597">
        <v>38100</v>
      </c>
      <c r="E100" s="609"/>
      <c r="F100" s="597">
        <f t="shared" si="6"/>
        <v>50966</v>
      </c>
      <c r="G100" s="598">
        <f t="shared" si="5"/>
        <v>36752</v>
      </c>
      <c r="H100" s="599">
        <v>983</v>
      </c>
    </row>
    <row r="101" spans="1:8" x14ac:dyDescent="0.2">
      <c r="A101" s="594">
        <v>154</v>
      </c>
      <c r="B101" s="600">
        <f t="shared" si="4"/>
        <v>12.45</v>
      </c>
      <c r="C101" s="596"/>
      <c r="D101" s="597">
        <v>38100</v>
      </c>
      <c r="E101" s="609"/>
      <c r="F101" s="597">
        <f t="shared" si="6"/>
        <v>50926</v>
      </c>
      <c r="G101" s="598">
        <f t="shared" si="5"/>
        <v>36723</v>
      </c>
      <c r="H101" s="599">
        <v>983</v>
      </c>
    </row>
    <row r="102" spans="1:8" x14ac:dyDescent="0.2">
      <c r="A102" s="594">
        <v>155</v>
      </c>
      <c r="B102" s="600">
        <f t="shared" si="4"/>
        <v>12.46</v>
      </c>
      <c r="C102" s="596"/>
      <c r="D102" s="597">
        <v>38100</v>
      </c>
      <c r="E102" s="609"/>
      <c r="F102" s="597">
        <f t="shared" si="6"/>
        <v>50886</v>
      </c>
      <c r="G102" s="598">
        <f t="shared" si="5"/>
        <v>36693</v>
      </c>
      <c r="H102" s="599">
        <v>983</v>
      </c>
    </row>
    <row r="103" spans="1:8" x14ac:dyDescent="0.2">
      <c r="A103" s="594">
        <v>156</v>
      </c>
      <c r="B103" s="600">
        <f t="shared" si="4"/>
        <v>12.47</v>
      </c>
      <c r="C103" s="596"/>
      <c r="D103" s="597">
        <v>38100</v>
      </c>
      <c r="E103" s="609"/>
      <c r="F103" s="597">
        <f t="shared" si="6"/>
        <v>50846</v>
      </c>
      <c r="G103" s="598">
        <f t="shared" si="5"/>
        <v>36664</v>
      </c>
      <c r="H103" s="599">
        <v>983</v>
      </c>
    </row>
    <row r="104" spans="1:8" x14ac:dyDescent="0.2">
      <c r="A104" s="594">
        <v>157</v>
      </c>
      <c r="B104" s="600">
        <f t="shared" si="4"/>
        <v>12.48</v>
      </c>
      <c r="C104" s="596"/>
      <c r="D104" s="597">
        <v>38100</v>
      </c>
      <c r="E104" s="609"/>
      <c r="F104" s="597">
        <f t="shared" si="6"/>
        <v>50806</v>
      </c>
      <c r="G104" s="598">
        <f t="shared" si="5"/>
        <v>36635</v>
      </c>
      <c r="H104" s="599">
        <v>983</v>
      </c>
    </row>
    <row r="105" spans="1:8" x14ac:dyDescent="0.2">
      <c r="A105" s="594">
        <v>158</v>
      </c>
      <c r="B105" s="600">
        <f t="shared" si="4"/>
        <v>12.49</v>
      </c>
      <c r="C105" s="596"/>
      <c r="D105" s="597">
        <v>38100</v>
      </c>
      <c r="E105" s="609"/>
      <c r="F105" s="597">
        <f t="shared" si="6"/>
        <v>50766</v>
      </c>
      <c r="G105" s="598">
        <f t="shared" si="5"/>
        <v>36605</v>
      </c>
      <c r="H105" s="599">
        <v>983</v>
      </c>
    </row>
    <row r="106" spans="1:8" x14ac:dyDescent="0.2">
      <c r="A106" s="594">
        <v>159</v>
      </c>
      <c r="B106" s="600">
        <f t="shared" si="4"/>
        <v>12.49</v>
      </c>
      <c r="C106" s="596"/>
      <c r="D106" s="597">
        <v>38100</v>
      </c>
      <c r="E106" s="609"/>
      <c r="F106" s="597">
        <f t="shared" si="6"/>
        <v>50766</v>
      </c>
      <c r="G106" s="598">
        <f t="shared" si="5"/>
        <v>36605</v>
      </c>
      <c r="H106" s="599">
        <v>983</v>
      </c>
    </row>
    <row r="107" spans="1:8" x14ac:dyDescent="0.2">
      <c r="A107" s="601">
        <v>160</v>
      </c>
      <c r="B107" s="600">
        <f t="shared" si="4"/>
        <v>12.5</v>
      </c>
      <c r="C107" s="602"/>
      <c r="D107" s="597">
        <v>38100</v>
      </c>
      <c r="E107" s="599"/>
      <c r="F107" s="597">
        <f t="shared" si="6"/>
        <v>50726</v>
      </c>
      <c r="G107" s="598">
        <f t="shared" si="5"/>
        <v>36576</v>
      </c>
      <c r="H107" s="599">
        <v>983</v>
      </c>
    </row>
    <row r="108" spans="1:8" x14ac:dyDescent="0.2">
      <c r="A108" s="601">
        <v>161</v>
      </c>
      <c r="B108" s="600">
        <f>ROUND(0.01*A108+11.07,2)</f>
        <v>12.68</v>
      </c>
      <c r="C108" s="602"/>
      <c r="D108" s="597">
        <v>38100</v>
      </c>
      <c r="E108" s="599"/>
      <c r="F108" s="597">
        <f t="shared" si="6"/>
        <v>50020</v>
      </c>
      <c r="G108" s="598">
        <f t="shared" si="5"/>
        <v>36057</v>
      </c>
      <c r="H108" s="599">
        <v>983</v>
      </c>
    </row>
    <row r="109" spans="1:8" x14ac:dyDescent="0.2">
      <c r="A109" s="601">
        <v>162</v>
      </c>
      <c r="B109" s="600">
        <f t="shared" ref="B109:B157" si="7">ROUND(0.01*A109+11.07,2)</f>
        <v>12.69</v>
      </c>
      <c r="C109" s="602"/>
      <c r="D109" s="597">
        <v>38100</v>
      </c>
      <c r="E109" s="599"/>
      <c r="F109" s="597">
        <f t="shared" si="6"/>
        <v>49982</v>
      </c>
      <c r="G109" s="598">
        <f t="shared" si="5"/>
        <v>36028</v>
      </c>
      <c r="H109" s="599">
        <v>983</v>
      </c>
    </row>
    <row r="110" spans="1:8" x14ac:dyDescent="0.2">
      <c r="A110" s="594">
        <v>163</v>
      </c>
      <c r="B110" s="600">
        <f t="shared" si="7"/>
        <v>12.7</v>
      </c>
      <c r="C110" s="596"/>
      <c r="D110" s="597">
        <v>38100</v>
      </c>
      <c r="E110" s="609"/>
      <c r="F110" s="597">
        <f t="shared" si="6"/>
        <v>49943</v>
      </c>
      <c r="G110" s="598">
        <f t="shared" si="5"/>
        <v>36000</v>
      </c>
      <c r="H110" s="599">
        <v>983</v>
      </c>
    </row>
    <row r="111" spans="1:8" x14ac:dyDescent="0.2">
      <c r="A111" s="594">
        <v>164</v>
      </c>
      <c r="B111" s="600">
        <f t="shared" si="7"/>
        <v>12.71</v>
      </c>
      <c r="C111" s="596"/>
      <c r="D111" s="597">
        <v>38100</v>
      </c>
      <c r="E111" s="609"/>
      <c r="F111" s="597">
        <f t="shared" si="6"/>
        <v>49904</v>
      </c>
      <c r="G111" s="598">
        <f t="shared" si="5"/>
        <v>35972</v>
      </c>
      <c r="H111" s="599">
        <v>983</v>
      </c>
    </row>
    <row r="112" spans="1:8" x14ac:dyDescent="0.2">
      <c r="A112" s="594">
        <v>165</v>
      </c>
      <c r="B112" s="600">
        <f t="shared" si="7"/>
        <v>12.72</v>
      </c>
      <c r="C112" s="596"/>
      <c r="D112" s="597">
        <v>38100</v>
      </c>
      <c r="E112" s="609"/>
      <c r="F112" s="597">
        <f t="shared" si="6"/>
        <v>49866</v>
      </c>
      <c r="G112" s="598">
        <f t="shared" si="5"/>
        <v>35943</v>
      </c>
      <c r="H112" s="599">
        <v>983</v>
      </c>
    </row>
    <row r="113" spans="1:8" x14ac:dyDescent="0.2">
      <c r="A113" s="594">
        <v>166</v>
      </c>
      <c r="B113" s="600">
        <f t="shared" si="7"/>
        <v>12.73</v>
      </c>
      <c r="C113" s="596"/>
      <c r="D113" s="597">
        <v>38100</v>
      </c>
      <c r="E113" s="609"/>
      <c r="F113" s="597">
        <f t="shared" si="6"/>
        <v>49828</v>
      </c>
      <c r="G113" s="598">
        <f t="shared" si="5"/>
        <v>35915</v>
      </c>
      <c r="H113" s="599">
        <v>983</v>
      </c>
    </row>
    <row r="114" spans="1:8" x14ac:dyDescent="0.2">
      <c r="A114" s="594">
        <v>167</v>
      </c>
      <c r="B114" s="600">
        <f t="shared" si="7"/>
        <v>12.74</v>
      </c>
      <c r="C114" s="596"/>
      <c r="D114" s="597">
        <v>38100</v>
      </c>
      <c r="E114" s="609"/>
      <c r="F114" s="597">
        <f t="shared" si="6"/>
        <v>49789</v>
      </c>
      <c r="G114" s="598">
        <f t="shared" si="5"/>
        <v>35887</v>
      </c>
      <c r="H114" s="599">
        <v>983</v>
      </c>
    </row>
    <row r="115" spans="1:8" x14ac:dyDescent="0.2">
      <c r="A115" s="594">
        <v>168</v>
      </c>
      <c r="B115" s="600">
        <f t="shared" si="7"/>
        <v>12.75</v>
      </c>
      <c r="C115" s="596"/>
      <c r="D115" s="597">
        <v>38100</v>
      </c>
      <c r="E115" s="609"/>
      <c r="F115" s="597">
        <f t="shared" si="6"/>
        <v>49751</v>
      </c>
      <c r="G115" s="598">
        <f t="shared" si="5"/>
        <v>35859</v>
      </c>
      <c r="H115" s="599">
        <v>983</v>
      </c>
    </row>
    <row r="116" spans="1:8" x14ac:dyDescent="0.2">
      <c r="A116" s="594">
        <v>169</v>
      </c>
      <c r="B116" s="600">
        <f t="shared" si="7"/>
        <v>12.76</v>
      </c>
      <c r="C116" s="596"/>
      <c r="D116" s="597">
        <v>38100</v>
      </c>
      <c r="E116" s="609"/>
      <c r="F116" s="597">
        <f t="shared" si="6"/>
        <v>49713</v>
      </c>
      <c r="G116" s="598">
        <f t="shared" si="5"/>
        <v>35831</v>
      </c>
      <c r="H116" s="599">
        <v>983</v>
      </c>
    </row>
    <row r="117" spans="1:8" x14ac:dyDescent="0.2">
      <c r="A117" s="594">
        <v>170</v>
      </c>
      <c r="B117" s="600">
        <f t="shared" si="7"/>
        <v>12.77</v>
      </c>
      <c r="C117" s="596"/>
      <c r="D117" s="597">
        <v>38100</v>
      </c>
      <c r="E117" s="609"/>
      <c r="F117" s="597">
        <f t="shared" si="6"/>
        <v>49675</v>
      </c>
      <c r="G117" s="598">
        <f t="shared" si="5"/>
        <v>35803</v>
      </c>
      <c r="H117" s="599">
        <v>983</v>
      </c>
    </row>
    <row r="118" spans="1:8" x14ac:dyDescent="0.2">
      <c r="A118" s="594">
        <v>171</v>
      </c>
      <c r="B118" s="600">
        <f t="shared" si="7"/>
        <v>12.78</v>
      </c>
      <c r="C118" s="596"/>
      <c r="D118" s="597">
        <v>38100</v>
      </c>
      <c r="E118" s="609"/>
      <c r="F118" s="597">
        <f t="shared" si="6"/>
        <v>49637</v>
      </c>
      <c r="G118" s="598">
        <f t="shared" si="5"/>
        <v>35775</v>
      </c>
      <c r="H118" s="599">
        <v>983</v>
      </c>
    </row>
    <row r="119" spans="1:8" x14ac:dyDescent="0.2">
      <c r="A119" s="594">
        <v>172</v>
      </c>
      <c r="B119" s="600">
        <f t="shared" si="7"/>
        <v>12.79</v>
      </c>
      <c r="C119" s="596"/>
      <c r="D119" s="597">
        <v>38100</v>
      </c>
      <c r="E119" s="609"/>
      <c r="F119" s="597">
        <f t="shared" si="6"/>
        <v>49598</v>
      </c>
      <c r="G119" s="598">
        <f t="shared" si="5"/>
        <v>35747</v>
      </c>
      <c r="H119" s="599">
        <v>983</v>
      </c>
    </row>
    <row r="120" spans="1:8" x14ac:dyDescent="0.2">
      <c r="A120" s="594">
        <v>173</v>
      </c>
      <c r="B120" s="600">
        <f t="shared" si="7"/>
        <v>12.8</v>
      </c>
      <c r="C120" s="596"/>
      <c r="D120" s="597">
        <v>38100</v>
      </c>
      <c r="E120" s="609"/>
      <c r="F120" s="597">
        <f t="shared" si="6"/>
        <v>49561</v>
      </c>
      <c r="G120" s="598">
        <f t="shared" si="5"/>
        <v>35719</v>
      </c>
      <c r="H120" s="599">
        <v>983</v>
      </c>
    </row>
    <row r="121" spans="1:8" x14ac:dyDescent="0.2">
      <c r="A121" s="594">
        <v>174</v>
      </c>
      <c r="B121" s="600">
        <f t="shared" si="7"/>
        <v>12.81</v>
      </c>
      <c r="C121" s="596"/>
      <c r="D121" s="597">
        <v>38100</v>
      </c>
      <c r="E121" s="609"/>
      <c r="F121" s="597">
        <f t="shared" si="6"/>
        <v>49523</v>
      </c>
      <c r="G121" s="598">
        <f t="shared" si="5"/>
        <v>35691</v>
      </c>
      <c r="H121" s="599">
        <v>983</v>
      </c>
    </row>
    <row r="122" spans="1:8" x14ac:dyDescent="0.2">
      <c r="A122" s="594">
        <v>175</v>
      </c>
      <c r="B122" s="600">
        <f t="shared" si="7"/>
        <v>12.82</v>
      </c>
      <c r="C122" s="596"/>
      <c r="D122" s="597">
        <v>38100</v>
      </c>
      <c r="E122" s="609"/>
      <c r="F122" s="597">
        <f t="shared" si="6"/>
        <v>49485</v>
      </c>
      <c r="G122" s="598">
        <f t="shared" si="5"/>
        <v>35663</v>
      </c>
      <c r="H122" s="599">
        <v>983</v>
      </c>
    </row>
    <row r="123" spans="1:8" x14ac:dyDescent="0.2">
      <c r="A123" s="594">
        <v>176</v>
      </c>
      <c r="B123" s="600">
        <f t="shared" si="7"/>
        <v>12.83</v>
      </c>
      <c r="C123" s="596"/>
      <c r="D123" s="597">
        <v>38100</v>
      </c>
      <c r="E123" s="609"/>
      <c r="F123" s="597">
        <f t="shared" si="6"/>
        <v>49447</v>
      </c>
      <c r="G123" s="598">
        <f t="shared" si="5"/>
        <v>35635</v>
      </c>
      <c r="H123" s="599">
        <v>983</v>
      </c>
    </row>
    <row r="124" spans="1:8" x14ac:dyDescent="0.2">
      <c r="A124" s="594">
        <v>177</v>
      </c>
      <c r="B124" s="600">
        <f t="shared" si="7"/>
        <v>12.84</v>
      </c>
      <c r="C124" s="596"/>
      <c r="D124" s="597">
        <v>38100</v>
      </c>
      <c r="E124" s="609"/>
      <c r="F124" s="597">
        <f t="shared" si="6"/>
        <v>49409</v>
      </c>
      <c r="G124" s="598">
        <f t="shared" si="5"/>
        <v>35607</v>
      </c>
      <c r="H124" s="599">
        <v>983</v>
      </c>
    </row>
    <row r="125" spans="1:8" x14ac:dyDescent="0.2">
      <c r="A125" s="594">
        <v>178</v>
      </c>
      <c r="B125" s="600">
        <f t="shared" si="7"/>
        <v>12.85</v>
      </c>
      <c r="C125" s="596"/>
      <c r="D125" s="597">
        <v>38100</v>
      </c>
      <c r="E125" s="609"/>
      <c r="F125" s="597">
        <f t="shared" si="6"/>
        <v>49371</v>
      </c>
      <c r="G125" s="598">
        <f t="shared" si="5"/>
        <v>35580</v>
      </c>
      <c r="H125" s="599">
        <v>983</v>
      </c>
    </row>
    <row r="126" spans="1:8" x14ac:dyDescent="0.2">
      <c r="A126" s="594">
        <v>179</v>
      </c>
      <c r="B126" s="600">
        <f t="shared" si="7"/>
        <v>12.86</v>
      </c>
      <c r="C126" s="596"/>
      <c r="D126" s="597">
        <v>38100</v>
      </c>
      <c r="E126" s="609"/>
      <c r="F126" s="597">
        <f t="shared" si="6"/>
        <v>49334</v>
      </c>
      <c r="G126" s="598">
        <f t="shared" si="5"/>
        <v>35552</v>
      </c>
      <c r="H126" s="599">
        <v>983</v>
      </c>
    </row>
    <row r="127" spans="1:8" x14ac:dyDescent="0.2">
      <c r="A127" s="594">
        <v>180</v>
      </c>
      <c r="B127" s="600">
        <f t="shared" si="7"/>
        <v>12.87</v>
      </c>
      <c r="C127" s="596"/>
      <c r="D127" s="597">
        <v>38100</v>
      </c>
      <c r="E127" s="609"/>
      <c r="F127" s="597">
        <f t="shared" si="6"/>
        <v>49296</v>
      </c>
      <c r="G127" s="598">
        <f t="shared" si="5"/>
        <v>35524</v>
      </c>
      <c r="H127" s="599">
        <v>983</v>
      </c>
    </row>
    <row r="128" spans="1:8" x14ac:dyDescent="0.2">
      <c r="A128" s="594">
        <v>181</v>
      </c>
      <c r="B128" s="600">
        <f t="shared" si="7"/>
        <v>12.88</v>
      </c>
      <c r="C128" s="596"/>
      <c r="D128" s="597">
        <v>38100</v>
      </c>
      <c r="E128" s="609"/>
      <c r="F128" s="597">
        <f t="shared" si="6"/>
        <v>49259</v>
      </c>
      <c r="G128" s="598">
        <f t="shared" si="5"/>
        <v>35497</v>
      </c>
      <c r="H128" s="599">
        <v>983</v>
      </c>
    </row>
    <row r="129" spans="1:8" x14ac:dyDescent="0.2">
      <c r="A129" s="594">
        <v>182</v>
      </c>
      <c r="B129" s="600">
        <f t="shared" si="7"/>
        <v>12.89</v>
      </c>
      <c r="C129" s="596"/>
      <c r="D129" s="597">
        <v>38100</v>
      </c>
      <c r="E129" s="609"/>
      <c r="F129" s="597">
        <f t="shared" si="6"/>
        <v>49221</v>
      </c>
      <c r="G129" s="598">
        <f t="shared" si="5"/>
        <v>35469</v>
      </c>
      <c r="H129" s="599">
        <v>983</v>
      </c>
    </row>
    <row r="130" spans="1:8" x14ac:dyDescent="0.2">
      <c r="A130" s="594">
        <v>183</v>
      </c>
      <c r="B130" s="600">
        <f t="shared" si="7"/>
        <v>12.9</v>
      </c>
      <c r="C130" s="596"/>
      <c r="D130" s="597">
        <v>38100</v>
      </c>
      <c r="E130" s="609"/>
      <c r="F130" s="597">
        <f t="shared" si="6"/>
        <v>49184</v>
      </c>
      <c r="G130" s="598">
        <f t="shared" si="5"/>
        <v>35442</v>
      </c>
      <c r="H130" s="599">
        <v>983</v>
      </c>
    </row>
    <row r="131" spans="1:8" x14ac:dyDescent="0.2">
      <c r="A131" s="594">
        <v>184</v>
      </c>
      <c r="B131" s="600">
        <f t="shared" si="7"/>
        <v>12.91</v>
      </c>
      <c r="C131" s="596"/>
      <c r="D131" s="597">
        <v>38100</v>
      </c>
      <c r="E131" s="609"/>
      <c r="F131" s="597">
        <f t="shared" si="6"/>
        <v>49147</v>
      </c>
      <c r="G131" s="598">
        <f t="shared" si="5"/>
        <v>35414</v>
      </c>
      <c r="H131" s="599">
        <v>983</v>
      </c>
    </row>
    <row r="132" spans="1:8" x14ac:dyDescent="0.2">
      <c r="A132" s="594">
        <v>185</v>
      </c>
      <c r="B132" s="600">
        <f t="shared" si="7"/>
        <v>12.92</v>
      </c>
      <c r="C132" s="596"/>
      <c r="D132" s="597">
        <v>38100</v>
      </c>
      <c r="E132" s="609"/>
      <c r="F132" s="597">
        <f t="shared" si="6"/>
        <v>49109</v>
      </c>
      <c r="G132" s="598">
        <f t="shared" si="5"/>
        <v>35387</v>
      </c>
      <c r="H132" s="599">
        <v>983</v>
      </c>
    </row>
    <row r="133" spans="1:8" x14ac:dyDescent="0.2">
      <c r="A133" s="594">
        <v>186</v>
      </c>
      <c r="B133" s="600">
        <f t="shared" si="7"/>
        <v>12.93</v>
      </c>
      <c r="C133" s="596"/>
      <c r="D133" s="597">
        <v>38100</v>
      </c>
      <c r="E133" s="609"/>
      <c r="F133" s="597">
        <f t="shared" si="6"/>
        <v>49072</v>
      </c>
      <c r="G133" s="598">
        <f t="shared" si="5"/>
        <v>35360</v>
      </c>
      <c r="H133" s="599">
        <v>983</v>
      </c>
    </row>
    <row r="134" spans="1:8" x14ac:dyDescent="0.2">
      <c r="A134" s="594">
        <v>187</v>
      </c>
      <c r="B134" s="600">
        <f t="shared" si="7"/>
        <v>12.94</v>
      </c>
      <c r="C134" s="596"/>
      <c r="D134" s="597">
        <v>38100</v>
      </c>
      <c r="E134" s="609"/>
      <c r="F134" s="597">
        <f t="shared" si="6"/>
        <v>49035</v>
      </c>
      <c r="G134" s="598">
        <f t="shared" si="5"/>
        <v>35332</v>
      </c>
      <c r="H134" s="599">
        <v>983</v>
      </c>
    </row>
    <row r="135" spans="1:8" x14ac:dyDescent="0.2">
      <c r="A135" s="594">
        <v>188</v>
      </c>
      <c r="B135" s="600">
        <f t="shared" si="7"/>
        <v>12.95</v>
      </c>
      <c r="C135" s="596"/>
      <c r="D135" s="597">
        <v>38100</v>
      </c>
      <c r="E135" s="609"/>
      <c r="F135" s="597">
        <f t="shared" si="6"/>
        <v>48998</v>
      </c>
      <c r="G135" s="598">
        <f t="shared" si="5"/>
        <v>35305</v>
      </c>
      <c r="H135" s="599">
        <v>983</v>
      </c>
    </row>
    <row r="136" spans="1:8" x14ac:dyDescent="0.2">
      <c r="A136" s="594">
        <v>189</v>
      </c>
      <c r="B136" s="600">
        <f t="shared" si="7"/>
        <v>12.96</v>
      </c>
      <c r="C136" s="596"/>
      <c r="D136" s="597">
        <v>38100</v>
      </c>
      <c r="E136" s="609"/>
      <c r="F136" s="597">
        <f t="shared" si="6"/>
        <v>48961</v>
      </c>
      <c r="G136" s="598">
        <f t="shared" si="5"/>
        <v>35278</v>
      </c>
      <c r="H136" s="599">
        <v>983</v>
      </c>
    </row>
    <row r="137" spans="1:8" x14ac:dyDescent="0.2">
      <c r="A137" s="594">
        <v>190</v>
      </c>
      <c r="B137" s="600">
        <f t="shared" si="7"/>
        <v>12.97</v>
      </c>
      <c r="C137" s="596"/>
      <c r="D137" s="597">
        <v>38100</v>
      </c>
      <c r="E137" s="609"/>
      <c r="F137" s="597">
        <f t="shared" si="6"/>
        <v>48924</v>
      </c>
      <c r="G137" s="598">
        <f t="shared" si="5"/>
        <v>35251</v>
      </c>
      <c r="H137" s="599">
        <v>983</v>
      </c>
    </row>
    <row r="138" spans="1:8" x14ac:dyDescent="0.2">
      <c r="A138" s="594">
        <v>191</v>
      </c>
      <c r="B138" s="600">
        <f t="shared" si="7"/>
        <v>12.98</v>
      </c>
      <c r="C138" s="596"/>
      <c r="D138" s="597">
        <v>38100</v>
      </c>
      <c r="E138" s="609"/>
      <c r="F138" s="597">
        <f t="shared" si="6"/>
        <v>48887</v>
      </c>
      <c r="G138" s="598">
        <f t="shared" si="5"/>
        <v>35223</v>
      </c>
      <c r="H138" s="599">
        <v>983</v>
      </c>
    </row>
    <row r="139" spans="1:8" x14ac:dyDescent="0.2">
      <c r="A139" s="594">
        <v>192</v>
      </c>
      <c r="B139" s="600">
        <f t="shared" si="7"/>
        <v>12.99</v>
      </c>
      <c r="C139" s="596"/>
      <c r="D139" s="597">
        <v>38100</v>
      </c>
      <c r="E139" s="609"/>
      <c r="F139" s="597">
        <f t="shared" si="6"/>
        <v>48850</v>
      </c>
      <c r="G139" s="598">
        <f t="shared" si="5"/>
        <v>35196</v>
      </c>
      <c r="H139" s="599">
        <v>983</v>
      </c>
    </row>
    <row r="140" spans="1:8" x14ac:dyDescent="0.2">
      <c r="A140" s="594">
        <v>193</v>
      </c>
      <c r="B140" s="600">
        <f t="shared" si="7"/>
        <v>13</v>
      </c>
      <c r="C140" s="596"/>
      <c r="D140" s="597">
        <v>38100</v>
      </c>
      <c r="E140" s="609"/>
      <c r="F140" s="597">
        <f t="shared" si="6"/>
        <v>48813</v>
      </c>
      <c r="G140" s="598">
        <f t="shared" si="5"/>
        <v>35169</v>
      </c>
      <c r="H140" s="599">
        <v>983</v>
      </c>
    </row>
    <row r="141" spans="1:8" x14ac:dyDescent="0.2">
      <c r="A141" s="594">
        <v>194</v>
      </c>
      <c r="B141" s="600">
        <f t="shared" si="7"/>
        <v>13.01</v>
      </c>
      <c r="C141" s="596"/>
      <c r="D141" s="597">
        <v>38100</v>
      </c>
      <c r="E141" s="609"/>
      <c r="F141" s="597">
        <f t="shared" si="6"/>
        <v>48776</v>
      </c>
      <c r="G141" s="598">
        <f t="shared" si="5"/>
        <v>35142</v>
      </c>
      <c r="H141" s="599">
        <v>983</v>
      </c>
    </row>
    <row r="142" spans="1:8" x14ac:dyDescent="0.2">
      <c r="A142" s="594">
        <v>195</v>
      </c>
      <c r="B142" s="600">
        <f t="shared" si="7"/>
        <v>13.02</v>
      </c>
      <c r="C142" s="596"/>
      <c r="D142" s="597">
        <v>38100</v>
      </c>
      <c r="E142" s="609"/>
      <c r="F142" s="597">
        <f t="shared" si="6"/>
        <v>48740</v>
      </c>
      <c r="G142" s="598">
        <f t="shared" si="5"/>
        <v>35115</v>
      </c>
      <c r="H142" s="599">
        <v>983</v>
      </c>
    </row>
    <row r="143" spans="1:8" x14ac:dyDescent="0.2">
      <c r="A143" s="594">
        <v>196</v>
      </c>
      <c r="B143" s="600">
        <f t="shared" si="7"/>
        <v>13.03</v>
      </c>
      <c r="C143" s="596"/>
      <c r="D143" s="597">
        <v>38100</v>
      </c>
      <c r="E143" s="609"/>
      <c r="F143" s="597">
        <f t="shared" si="6"/>
        <v>48703</v>
      </c>
      <c r="G143" s="598">
        <f t="shared" si="5"/>
        <v>35088</v>
      </c>
      <c r="H143" s="599">
        <v>983</v>
      </c>
    </row>
    <row r="144" spans="1:8" x14ac:dyDescent="0.2">
      <c r="A144" s="594">
        <v>197</v>
      </c>
      <c r="B144" s="600">
        <f t="shared" si="7"/>
        <v>13.04</v>
      </c>
      <c r="C144" s="596"/>
      <c r="D144" s="597">
        <v>38100</v>
      </c>
      <c r="E144" s="609"/>
      <c r="F144" s="597">
        <f t="shared" si="6"/>
        <v>48666</v>
      </c>
      <c r="G144" s="598">
        <f t="shared" ref="G144:G207" si="8">ROUND(12*(1/B144*D144),0)</f>
        <v>35061</v>
      </c>
      <c r="H144" s="599">
        <v>983</v>
      </c>
    </row>
    <row r="145" spans="1:8" x14ac:dyDescent="0.2">
      <c r="A145" s="594">
        <v>198</v>
      </c>
      <c r="B145" s="600">
        <f t="shared" si="7"/>
        <v>13.05</v>
      </c>
      <c r="C145" s="596"/>
      <c r="D145" s="597">
        <v>38100</v>
      </c>
      <c r="E145" s="609"/>
      <c r="F145" s="597">
        <f t="shared" ref="F145:F208" si="9">ROUND(12*1.36*(1/B145*D145)+H145,0)</f>
        <v>48630</v>
      </c>
      <c r="G145" s="598">
        <f t="shared" si="8"/>
        <v>35034</v>
      </c>
      <c r="H145" s="599">
        <v>983</v>
      </c>
    </row>
    <row r="146" spans="1:8" x14ac:dyDescent="0.2">
      <c r="A146" s="594">
        <v>199</v>
      </c>
      <c r="B146" s="600">
        <f t="shared" si="7"/>
        <v>13.06</v>
      </c>
      <c r="C146" s="596"/>
      <c r="D146" s="597">
        <v>38100</v>
      </c>
      <c r="E146" s="609"/>
      <c r="F146" s="597">
        <f t="shared" si="9"/>
        <v>48593</v>
      </c>
      <c r="G146" s="598">
        <f t="shared" si="8"/>
        <v>35008</v>
      </c>
      <c r="H146" s="599">
        <v>983</v>
      </c>
    </row>
    <row r="147" spans="1:8" x14ac:dyDescent="0.2">
      <c r="A147" s="594">
        <v>200</v>
      </c>
      <c r="B147" s="600">
        <f t="shared" si="7"/>
        <v>13.07</v>
      </c>
      <c r="C147" s="596"/>
      <c r="D147" s="597">
        <v>38100</v>
      </c>
      <c r="E147" s="609"/>
      <c r="F147" s="597">
        <f t="shared" si="9"/>
        <v>48557</v>
      </c>
      <c r="G147" s="598">
        <f t="shared" si="8"/>
        <v>34981</v>
      </c>
      <c r="H147" s="599">
        <v>983</v>
      </c>
    </row>
    <row r="148" spans="1:8" x14ac:dyDescent="0.2">
      <c r="A148" s="594">
        <v>201</v>
      </c>
      <c r="B148" s="600">
        <f t="shared" si="7"/>
        <v>13.08</v>
      </c>
      <c r="C148" s="596"/>
      <c r="D148" s="597">
        <v>38100</v>
      </c>
      <c r="E148" s="609"/>
      <c r="F148" s="597">
        <f t="shared" si="9"/>
        <v>48521</v>
      </c>
      <c r="G148" s="598">
        <f t="shared" si="8"/>
        <v>34954</v>
      </c>
      <c r="H148" s="599">
        <v>983</v>
      </c>
    </row>
    <row r="149" spans="1:8" x14ac:dyDescent="0.2">
      <c r="A149" s="594">
        <v>202</v>
      </c>
      <c r="B149" s="600">
        <f t="shared" si="7"/>
        <v>13.09</v>
      </c>
      <c r="C149" s="596"/>
      <c r="D149" s="597">
        <v>38100</v>
      </c>
      <c r="E149" s="609"/>
      <c r="F149" s="597">
        <f t="shared" si="9"/>
        <v>48484</v>
      </c>
      <c r="G149" s="598">
        <f t="shared" si="8"/>
        <v>34927</v>
      </c>
      <c r="H149" s="599">
        <v>983</v>
      </c>
    </row>
    <row r="150" spans="1:8" x14ac:dyDescent="0.2">
      <c r="A150" s="594">
        <v>203</v>
      </c>
      <c r="B150" s="600">
        <f t="shared" si="7"/>
        <v>13.1</v>
      </c>
      <c r="C150" s="596"/>
      <c r="D150" s="597">
        <v>38100</v>
      </c>
      <c r="E150" s="609"/>
      <c r="F150" s="597">
        <f t="shared" si="9"/>
        <v>48448</v>
      </c>
      <c r="G150" s="598">
        <f t="shared" si="8"/>
        <v>34901</v>
      </c>
      <c r="H150" s="599">
        <v>983</v>
      </c>
    </row>
    <row r="151" spans="1:8" x14ac:dyDescent="0.2">
      <c r="A151" s="594">
        <v>204</v>
      </c>
      <c r="B151" s="600">
        <f t="shared" si="7"/>
        <v>13.11</v>
      </c>
      <c r="C151" s="596"/>
      <c r="D151" s="597">
        <v>38100</v>
      </c>
      <c r="E151" s="609"/>
      <c r="F151" s="597">
        <f t="shared" si="9"/>
        <v>48412</v>
      </c>
      <c r="G151" s="598">
        <f t="shared" si="8"/>
        <v>34874</v>
      </c>
      <c r="H151" s="599">
        <v>983</v>
      </c>
    </row>
    <row r="152" spans="1:8" x14ac:dyDescent="0.2">
      <c r="A152" s="594">
        <v>205</v>
      </c>
      <c r="B152" s="600">
        <f t="shared" si="7"/>
        <v>13.12</v>
      </c>
      <c r="C152" s="596"/>
      <c r="D152" s="597">
        <v>38100</v>
      </c>
      <c r="E152" s="609"/>
      <c r="F152" s="597">
        <f t="shared" si="9"/>
        <v>48376</v>
      </c>
      <c r="G152" s="598">
        <f t="shared" si="8"/>
        <v>34848</v>
      </c>
      <c r="H152" s="599">
        <v>983</v>
      </c>
    </row>
    <row r="153" spans="1:8" x14ac:dyDescent="0.2">
      <c r="A153" s="594">
        <v>206</v>
      </c>
      <c r="B153" s="600">
        <f t="shared" si="7"/>
        <v>13.13</v>
      </c>
      <c r="C153" s="596"/>
      <c r="D153" s="597">
        <v>38100</v>
      </c>
      <c r="E153" s="609"/>
      <c r="F153" s="597">
        <f t="shared" si="9"/>
        <v>48340</v>
      </c>
      <c r="G153" s="598">
        <f t="shared" si="8"/>
        <v>34821</v>
      </c>
      <c r="H153" s="599">
        <v>983</v>
      </c>
    </row>
    <row r="154" spans="1:8" x14ac:dyDescent="0.2">
      <c r="A154" s="594">
        <v>207</v>
      </c>
      <c r="B154" s="600">
        <f t="shared" si="7"/>
        <v>13.14</v>
      </c>
      <c r="C154" s="596"/>
      <c r="D154" s="597">
        <v>38100</v>
      </c>
      <c r="E154" s="609"/>
      <c r="F154" s="597">
        <f t="shared" si="9"/>
        <v>48304</v>
      </c>
      <c r="G154" s="598">
        <f t="shared" si="8"/>
        <v>34795</v>
      </c>
      <c r="H154" s="599">
        <v>983</v>
      </c>
    </row>
    <row r="155" spans="1:8" x14ac:dyDescent="0.2">
      <c r="A155" s="594">
        <v>208</v>
      </c>
      <c r="B155" s="600">
        <f t="shared" si="7"/>
        <v>13.15</v>
      </c>
      <c r="C155" s="596"/>
      <c r="D155" s="597">
        <v>38100</v>
      </c>
      <c r="E155" s="609"/>
      <c r="F155" s="597">
        <f t="shared" si="9"/>
        <v>48268</v>
      </c>
      <c r="G155" s="598">
        <f t="shared" si="8"/>
        <v>34768</v>
      </c>
      <c r="H155" s="599">
        <v>983</v>
      </c>
    </row>
    <row r="156" spans="1:8" x14ac:dyDescent="0.2">
      <c r="A156" s="594">
        <v>209</v>
      </c>
      <c r="B156" s="600">
        <f t="shared" si="7"/>
        <v>13.16</v>
      </c>
      <c r="C156" s="596"/>
      <c r="D156" s="597">
        <v>38100</v>
      </c>
      <c r="E156" s="609"/>
      <c r="F156" s="597">
        <f t="shared" si="9"/>
        <v>48232</v>
      </c>
      <c r="G156" s="598">
        <f t="shared" si="8"/>
        <v>34742</v>
      </c>
      <c r="H156" s="599">
        <v>983</v>
      </c>
    </row>
    <row r="157" spans="1:8" x14ac:dyDescent="0.2">
      <c r="A157" s="601">
        <v>210</v>
      </c>
      <c r="B157" s="600">
        <f t="shared" si="7"/>
        <v>13.17</v>
      </c>
      <c r="C157" s="602"/>
      <c r="D157" s="597">
        <v>38100</v>
      </c>
      <c r="E157" s="599"/>
      <c r="F157" s="597">
        <f t="shared" si="9"/>
        <v>48196</v>
      </c>
      <c r="G157" s="598">
        <f t="shared" si="8"/>
        <v>34715</v>
      </c>
      <c r="H157" s="599">
        <v>983</v>
      </c>
    </row>
    <row r="158" spans="1:8" x14ac:dyDescent="0.2">
      <c r="A158" s="601">
        <v>211</v>
      </c>
      <c r="B158" s="600">
        <f>ROUND(0.0095*A158+11.18,2)</f>
        <v>13.18</v>
      </c>
      <c r="C158" s="602"/>
      <c r="D158" s="597">
        <v>38100</v>
      </c>
      <c r="E158" s="599"/>
      <c r="F158" s="597">
        <f t="shared" si="9"/>
        <v>48160</v>
      </c>
      <c r="G158" s="598">
        <f t="shared" si="8"/>
        <v>34689</v>
      </c>
      <c r="H158" s="599">
        <v>983</v>
      </c>
    </row>
    <row r="159" spans="1:8" x14ac:dyDescent="0.2">
      <c r="A159" s="601">
        <v>212</v>
      </c>
      <c r="B159" s="600">
        <f t="shared" ref="B159:B222" si="10">ROUND(0.0095*A159+11.18,2)</f>
        <v>13.19</v>
      </c>
      <c r="C159" s="602"/>
      <c r="D159" s="597">
        <v>38100</v>
      </c>
      <c r="E159" s="599"/>
      <c r="F159" s="597">
        <f t="shared" si="9"/>
        <v>48124</v>
      </c>
      <c r="G159" s="598">
        <f t="shared" si="8"/>
        <v>34663</v>
      </c>
      <c r="H159" s="599">
        <v>983</v>
      </c>
    </row>
    <row r="160" spans="1:8" x14ac:dyDescent="0.2">
      <c r="A160" s="594">
        <v>213</v>
      </c>
      <c r="B160" s="595">
        <f t="shared" si="10"/>
        <v>13.2</v>
      </c>
      <c r="C160" s="596"/>
      <c r="D160" s="597">
        <v>38100</v>
      </c>
      <c r="E160" s="609"/>
      <c r="F160" s="597">
        <f t="shared" si="9"/>
        <v>48088</v>
      </c>
      <c r="G160" s="598">
        <f t="shared" si="8"/>
        <v>34636</v>
      </c>
      <c r="H160" s="599">
        <v>983</v>
      </c>
    </row>
    <row r="161" spans="1:8" x14ac:dyDescent="0.2">
      <c r="A161" s="594">
        <v>214</v>
      </c>
      <c r="B161" s="595">
        <f t="shared" si="10"/>
        <v>13.21</v>
      </c>
      <c r="C161" s="596"/>
      <c r="D161" s="597">
        <v>38100</v>
      </c>
      <c r="E161" s="609"/>
      <c r="F161" s="597">
        <f t="shared" si="9"/>
        <v>48053</v>
      </c>
      <c r="G161" s="598">
        <f t="shared" si="8"/>
        <v>34610</v>
      </c>
      <c r="H161" s="599">
        <v>983</v>
      </c>
    </row>
    <row r="162" spans="1:8" x14ac:dyDescent="0.2">
      <c r="A162" s="594">
        <v>215</v>
      </c>
      <c r="B162" s="595">
        <f t="shared" si="10"/>
        <v>13.22</v>
      </c>
      <c r="C162" s="596"/>
      <c r="D162" s="597">
        <v>38100</v>
      </c>
      <c r="E162" s="609"/>
      <c r="F162" s="597">
        <f t="shared" si="9"/>
        <v>48017</v>
      </c>
      <c r="G162" s="598">
        <f t="shared" si="8"/>
        <v>34584</v>
      </c>
      <c r="H162" s="599">
        <v>983</v>
      </c>
    </row>
    <row r="163" spans="1:8" x14ac:dyDescent="0.2">
      <c r="A163" s="594">
        <v>216</v>
      </c>
      <c r="B163" s="595">
        <f t="shared" si="10"/>
        <v>13.23</v>
      </c>
      <c r="C163" s="596"/>
      <c r="D163" s="597">
        <v>38100</v>
      </c>
      <c r="E163" s="609"/>
      <c r="F163" s="597">
        <f t="shared" si="9"/>
        <v>47982</v>
      </c>
      <c r="G163" s="598">
        <f t="shared" si="8"/>
        <v>34558</v>
      </c>
      <c r="H163" s="599">
        <v>983</v>
      </c>
    </row>
    <row r="164" spans="1:8" x14ac:dyDescent="0.2">
      <c r="A164" s="594">
        <v>217</v>
      </c>
      <c r="B164" s="595">
        <f t="shared" si="10"/>
        <v>13.24</v>
      </c>
      <c r="C164" s="596"/>
      <c r="D164" s="597">
        <v>38100</v>
      </c>
      <c r="E164" s="609"/>
      <c r="F164" s="597">
        <f t="shared" si="9"/>
        <v>47946</v>
      </c>
      <c r="G164" s="598">
        <f t="shared" si="8"/>
        <v>34532</v>
      </c>
      <c r="H164" s="599">
        <v>983</v>
      </c>
    </row>
    <row r="165" spans="1:8" x14ac:dyDescent="0.2">
      <c r="A165" s="594">
        <v>218</v>
      </c>
      <c r="B165" s="595">
        <f t="shared" si="10"/>
        <v>13.25</v>
      </c>
      <c r="C165" s="596"/>
      <c r="D165" s="597">
        <v>38100</v>
      </c>
      <c r="E165" s="609"/>
      <c r="F165" s="597">
        <f t="shared" si="9"/>
        <v>47911</v>
      </c>
      <c r="G165" s="598">
        <f t="shared" si="8"/>
        <v>34506</v>
      </c>
      <c r="H165" s="599">
        <v>983</v>
      </c>
    </row>
    <row r="166" spans="1:8" x14ac:dyDescent="0.2">
      <c r="A166" s="594">
        <v>219</v>
      </c>
      <c r="B166" s="595">
        <f t="shared" si="10"/>
        <v>13.26</v>
      </c>
      <c r="C166" s="596"/>
      <c r="D166" s="597">
        <v>38100</v>
      </c>
      <c r="E166" s="609"/>
      <c r="F166" s="597">
        <f t="shared" si="9"/>
        <v>47875</v>
      </c>
      <c r="G166" s="598">
        <f t="shared" si="8"/>
        <v>34480</v>
      </c>
      <c r="H166" s="599">
        <v>983</v>
      </c>
    </row>
    <row r="167" spans="1:8" x14ac:dyDescent="0.2">
      <c r="A167" s="594">
        <v>220</v>
      </c>
      <c r="B167" s="595">
        <f t="shared" si="10"/>
        <v>13.27</v>
      </c>
      <c r="C167" s="596"/>
      <c r="D167" s="597">
        <v>38100</v>
      </c>
      <c r="E167" s="609"/>
      <c r="F167" s="597">
        <f t="shared" si="9"/>
        <v>47840</v>
      </c>
      <c r="G167" s="598">
        <f t="shared" si="8"/>
        <v>34454</v>
      </c>
      <c r="H167" s="599">
        <v>983</v>
      </c>
    </row>
    <row r="168" spans="1:8" x14ac:dyDescent="0.2">
      <c r="A168" s="594">
        <v>221</v>
      </c>
      <c r="B168" s="595">
        <f t="shared" si="10"/>
        <v>13.28</v>
      </c>
      <c r="C168" s="596"/>
      <c r="D168" s="597">
        <v>38100</v>
      </c>
      <c r="E168" s="609"/>
      <c r="F168" s="597">
        <f t="shared" si="9"/>
        <v>47805</v>
      </c>
      <c r="G168" s="598">
        <f t="shared" si="8"/>
        <v>34428</v>
      </c>
      <c r="H168" s="599">
        <v>983</v>
      </c>
    </row>
    <row r="169" spans="1:8" x14ac:dyDescent="0.2">
      <c r="A169" s="594">
        <v>222</v>
      </c>
      <c r="B169" s="595">
        <f t="shared" si="10"/>
        <v>13.29</v>
      </c>
      <c r="C169" s="596"/>
      <c r="D169" s="597">
        <v>38100</v>
      </c>
      <c r="E169" s="609"/>
      <c r="F169" s="597">
        <f t="shared" si="9"/>
        <v>47769</v>
      </c>
      <c r="G169" s="598">
        <f t="shared" si="8"/>
        <v>34402</v>
      </c>
      <c r="H169" s="599">
        <v>983</v>
      </c>
    </row>
    <row r="170" spans="1:8" x14ac:dyDescent="0.2">
      <c r="A170" s="594">
        <v>223</v>
      </c>
      <c r="B170" s="595">
        <f t="shared" si="10"/>
        <v>13.3</v>
      </c>
      <c r="C170" s="596"/>
      <c r="D170" s="597">
        <v>38100</v>
      </c>
      <c r="E170" s="609"/>
      <c r="F170" s="597">
        <f t="shared" si="9"/>
        <v>47734</v>
      </c>
      <c r="G170" s="598">
        <f t="shared" si="8"/>
        <v>34376</v>
      </c>
      <c r="H170" s="599">
        <v>983</v>
      </c>
    </row>
    <row r="171" spans="1:8" x14ac:dyDescent="0.2">
      <c r="A171" s="594">
        <v>224</v>
      </c>
      <c r="B171" s="595">
        <f t="shared" si="10"/>
        <v>13.31</v>
      </c>
      <c r="C171" s="596"/>
      <c r="D171" s="597">
        <v>38100</v>
      </c>
      <c r="E171" s="609"/>
      <c r="F171" s="597">
        <f t="shared" si="9"/>
        <v>47699</v>
      </c>
      <c r="G171" s="598">
        <f t="shared" si="8"/>
        <v>34350</v>
      </c>
      <c r="H171" s="599">
        <v>983</v>
      </c>
    </row>
    <row r="172" spans="1:8" x14ac:dyDescent="0.2">
      <c r="A172" s="594">
        <v>225</v>
      </c>
      <c r="B172" s="595">
        <f t="shared" si="10"/>
        <v>13.32</v>
      </c>
      <c r="C172" s="596"/>
      <c r="D172" s="597">
        <v>38100</v>
      </c>
      <c r="E172" s="609"/>
      <c r="F172" s="597">
        <f t="shared" si="9"/>
        <v>47664</v>
      </c>
      <c r="G172" s="598">
        <f t="shared" si="8"/>
        <v>34324</v>
      </c>
      <c r="H172" s="599">
        <v>983</v>
      </c>
    </row>
    <row r="173" spans="1:8" x14ac:dyDescent="0.2">
      <c r="A173" s="594">
        <v>226</v>
      </c>
      <c r="B173" s="595">
        <f t="shared" si="10"/>
        <v>13.33</v>
      </c>
      <c r="C173" s="596"/>
      <c r="D173" s="597">
        <v>38100</v>
      </c>
      <c r="E173" s="609"/>
      <c r="F173" s="597">
        <f t="shared" si="9"/>
        <v>47629</v>
      </c>
      <c r="G173" s="598">
        <f t="shared" si="8"/>
        <v>34299</v>
      </c>
      <c r="H173" s="599">
        <v>983</v>
      </c>
    </row>
    <row r="174" spans="1:8" x14ac:dyDescent="0.2">
      <c r="A174" s="594">
        <v>227</v>
      </c>
      <c r="B174" s="595">
        <f t="shared" si="10"/>
        <v>13.34</v>
      </c>
      <c r="C174" s="596"/>
      <c r="D174" s="597">
        <v>38100</v>
      </c>
      <c r="E174" s="609"/>
      <c r="F174" s="597">
        <f t="shared" si="9"/>
        <v>47594</v>
      </c>
      <c r="G174" s="598">
        <f t="shared" si="8"/>
        <v>34273</v>
      </c>
      <c r="H174" s="599">
        <v>983</v>
      </c>
    </row>
    <row r="175" spans="1:8" x14ac:dyDescent="0.2">
      <c r="A175" s="594">
        <v>228</v>
      </c>
      <c r="B175" s="595">
        <f t="shared" si="10"/>
        <v>13.35</v>
      </c>
      <c r="C175" s="596"/>
      <c r="D175" s="597">
        <v>38100</v>
      </c>
      <c r="E175" s="609"/>
      <c r="F175" s="597">
        <f t="shared" si="9"/>
        <v>47559</v>
      </c>
      <c r="G175" s="598">
        <f t="shared" si="8"/>
        <v>34247</v>
      </c>
      <c r="H175" s="599">
        <v>983</v>
      </c>
    </row>
    <row r="176" spans="1:8" x14ac:dyDescent="0.2">
      <c r="A176" s="594">
        <v>229</v>
      </c>
      <c r="B176" s="595">
        <f t="shared" si="10"/>
        <v>13.36</v>
      </c>
      <c r="C176" s="596"/>
      <c r="D176" s="597">
        <v>38100</v>
      </c>
      <c r="E176" s="609"/>
      <c r="F176" s="597">
        <f t="shared" si="9"/>
        <v>47524</v>
      </c>
      <c r="G176" s="598">
        <f t="shared" si="8"/>
        <v>34222</v>
      </c>
      <c r="H176" s="599">
        <v>983</v>
      </c>
    </row>
    <row r="177" spans="1:8" x14ac:dyDescent="0.2">
      <c r="A177" s="594">
        <v>230</v>
      </c>
      <c r="B177" s="595">
        <f t="shared" si="10"/>
        <v>13.37</v>
      </c>
      <c r="C177" s="596"/>
      <c r="D177" s="597">
        <v>38100</v>
      </c>
      <c r="E177" s="609"/>
      <c r="F177" s="597">
        <f t="shared" si="9"/>
        <v>47490</v>
      </c>
      <c r="G177" s="598">
        <f t="shared" si="8"/>
        <v>34196</v>
      </c>
      <c r="H177" s="599">
        <v>983</v>
      </c>
    </row>
    <row r="178" spans="1:8" x14ac:dyDescent="0.2">
      <c r="A178" s="594">
        <v>231</v>
      </c>
      <c r="B178" s="595">
        <f t="shared" si="10"/>
        <v>13.37</v>
      </c>
      <c r="C178" s="596"/>
      <c r="D178" s="597">
        <v>38100</v>
      </c>
      <c r="E178" s="609"/>
      <c r="F178" s="597">
        <f t="shared" si="9"/>
        <v>47490</v>
      </c>
      <c r="G178" s="598">
        <f t="shared" si="8"/>
        <v>34196</v>
      </c>
      <c r="H178" s="599">
        <v>983</v>
      </c>
    </row>
    <row r="179" spans="1:8" x14ac:dyDescent="0.2">
      <c r="A179" s="594">
        <v>232</v>
      </c>
      <c r="B179" s="595">
        <f t="shared" si="10"/>
        <v>13.38</v>
      </c>
      <c r="C179" s="596"/>
      <c r="D179" s="597">
        <v>38100</v>
      </c>
      <c r="E179" s="609"/>
      <c r="F179" s="597">
        <f t="shared" si="9"/>
        <v>47455</v>
      </c>
      <c r="G179" s="598">
        <f t="shared" si="8"/>
        <v>34170</v>
      </c>
      <c r="H179" s="599">
        <v>983</v>
      </c>
    </row>
    <row r="180" spans="1:8" x14ac:dyDescent="0.2">
      <c r="A180" s="594">
        <v>233</v>
      </c>
      <c r="B180" s="595">
        <f t="shared" si="10"/>
        <v>13.39</v>
      </c>
      <c r="C180" s="596"/>
      <c r="D180" s="597">
        <v>38100</v>
      </c>
      <c r="E180" s="609"/>
      <c r="F180" s="597">
        <f t="shared" si="9"/>
        <v>47420</v>
      </c>
      <c r="G180" s="598">
        <f t="shared" si="8"/>
        <v>34145</v>
      </c>
      <c r="H180" s="599">
        <v>983</v>
      </c>
    </row>
    <row r="181" spans="1:8" x14ac:dyDescent="0.2">
      <c r="A181" s="594">
        <v>234</v>
      </c>
      <c r="B181" s="595">
        <f t="shared" si="10"/>
        <v>13.4</v>
      </c>
      <c r="C181" s="596"/>
      <c r="D181" s="597">
        <v>38100</v>
      </c>
      <c r="E181" s="609"/>
      <c r="F181" s="597">
        <f t="shared" si="9"/>
        <v>47385</v>
      </c>
      <c r="G181" s="598">
        <f t="shared" si="8"/>
        <v>34119</v>
      </c>
      <c r="H181" s="599">
        <v>983</v>
      </c>
    </row>
    <row r="182" spans="1:8" x14ac:dyDescent="0.2">
      <c r="A182" s="594">
        <v>235</v>
      </c>
      <c r="B182" s="595">
        <f t="shared" si="10"/>
        <v>13.41</v>
      </c>
      <c r="C182" s="596"/>
      <c r="D182" s="597">
        <v>38100</v>
      </c>
      <c r="E182" s="609"/>
      <c r="F182" s="597">
        <f t="shared" si="9"/>
        <v>47351</v>
      </c>
      <c r="G182" s="598">
        <f t="shared" si="8"/>
        <v>34094</v>
      </c>
      <c r="H182" s="599">
        <v>983</v>
      </c>
    </row>
    <row r="183" spans="1:8" x14ac:dyDescent="0.2">
      <c r="A183" s="594">
        <v>236</v>
      </c>
      <c r="B183" s="595">
        <f t="shared" si="10"/>
        <v>13.42</v>
      </c>
      <c r="C183" s="596"/>
      <c r="D183" s="597">
        <v>38100</v>
      </c>
      <c r="E183" s="609"/>
      <c r="F183" s="597">
        <f t="shared" si="9"/>
        <v>47316</v>
      </c>
      <c r="G183" s="598">
        <f t="shared" si="8"/>
        <v>34069</v>
      </c>
      <c r="H183" s="599">
        <v>983</v>
      </c>
    </row>
    <row r="184" spans="1:8" x14ac:dyDescent="0.2">
      <c r="A184" s="594">
        <v>237</v>
      </c>
      <c r="B184" s="595">
        <f t="shared" si="10"/>
        <v>13.43</v>
      </c>
      <c r="C184" s="596"/>
      <c r="D184" s="597">
        <v>38100</v>
      </c>
      <c r="E184" s="609"/>
      <c r="F184" s="597">
        <f t="shared" si="9"/>
        <v>47282</v>
      </c>
      <c r="G184" s="598">
        <f t="shared" si="8"/>
        <v>34043</v>
      </c>
      <c r="H184" s="599">
        <v>983</v>
      </c>
    </row>
    <row r="185" spans="1:8" x14ac:dyDescent="0.2">
      <c r="A185" s="594">
        <v>238</v>
      </c>
      <c r="B185" s="595">
        <f t="shared" si="10"/>
        <v>13.44</v>
      </c>
      <c r="C185" s="596"/>
      <c r="D185" s="597">
        <v>38100</v>
      </c>
      <c r="E185" s="609"/>
      <c r="F185" s="597">
        <f t="shared" si="9"/>
        <v>47247</v>
      </c>
      <c r="G185" s="598">
        <f t="shared" si="8"/>
        <v>34018</v>
      </c>
      <c r="H185" s="599">
        <v>983</v>
      </c>
    </row>
    <row r="186" spans="1:8" x14ac:dyDescent="0.2">
      <c r="A186" s="594">
        <v>239</v>
      </c>
      <c r="B186" s="595">
        <f t="shared" si="10"/>
        <v>13.45</v>
      </c>
      <c r="C186" s="596"/>
      <c r="D186" s="597">
        <v>38100</v>
      </c>
      <c r="E186" s="609"/>
      <c r="F186" s="597">
        <f t="shared" si="9"/>
        <v>47213</v>
      </c>
      <c r="G186" s="598">
        <f t="shared" si="8"/>
        <v>33993</v>
      </c>
      <c r="H186" s="599">
        <v>983</v>
      </c>
    </row>
    <row r="187" spans="1:8" x14ac:dyDescent="0.2">
      <c r="A187" s="594">
        <v>240</v>
      </c>
      <c r="B187" s="595">
        <f t="shared" si="10"/>
        <v>13.46</v>
      </c>
      <c r="C187" s="596"/>
      <c r="D187" s="597">
        <v>38100</v>
      </c>
      <c r="E187" s="609"/>
      <c r="F187" s="597">
        <f t="shared" si="9"/>
        <v>47179</v>
      </c>
      <c r="G187" s="598">
        <f t="shared" si="8"/>
        <v>33967</v>
      </c>
      <c r="H187" s="599">
        <v>983</v>
      </c>
    </row>
    <row r="188" spans="1:8" x14ac:dyDescent="0.2">
      <c r="A188" s="594">
        <v>241</v>
      </c>
      <c r="B188" s="595">
        <f t="shared" si="10"/>
        <v>13.47</v>
      </c>
      <c r="C188" s="596"/>
      <c r="D188" s="597">
        <v>38100</v>
      </c>
      <c r="E188" s="609"/>
      <c r="F188" s="597">
        <f t="shared" si="9"/>
        <v>47144</v>
      </c>
      <c r="G188" s="598">
        <f t="shared" si="8"/>
        <v>33942</v>
      </c>
      <c r="H188" s="599">
        <v>983</v>
      </c>
    </row>
    <row r="189" spans="1:8" x14ac:dyDescent="0.2">
      <c r="A189" s="594">
        <v>242</v>
      </c>
      <c r="B189" s="595">
        <f t="shared" si="10"/>
        <v>13.48</v>
      </c>
      <c r="C189" s="596"/>
      <c r="D189" s="597">
        <v>38100</v>
      </c>
      <c r="E189" s="609"/>
      <c r="F189" s="597">
        <f t="shared" si="9"/>
        <v>47110</v>
      </c>
      <c r="G189" s="598">
        <f t="shared" si="8"/>
        <v>33917</v>
      </c>
      <c r="H189" s="599">
        <v>983</v>
      </c>
    </row>
    <row r="190" spans="1:8" x14ac:dyDescent="0.2">
      <c r="A190" s="594">
        <v>243</v>
      </c>
      <c r="B190" s="595">
        <f t="shared" si="10"/>
        <v>13.49</v>
      </c>
      <c r="C190" s="596"/>
      <c r="D190" s="597">
        <v>38100</v>
      </c>
      <c r="E190" s="609"/>
      <c r="F190" s="597">
        <f t="shared" si="9"/>
        <v>47076</v>
      </c>
      <c r="G190" s="598">
        <f t="shared" si="8"/>
        <v>33892</v>
      </c>
      <c r="H190" s="599">
        <v>983</v>
      </c>
    </row>
    <row r="191" spans="1:8" x14ac:dyDescent="0.2">
      <c r="A191" s="594">
        <v>244</v>
      </c>
      <c r="B191" s="595">
        <f t="shared" si="10"/>
        <v>13.5</v>
      </c>
      <c r="C191" s="596"/>
      <c r="D191" s="597">
        <v>38100</v>
      </c>
      <c r="E191" s="609"/>
      <c r="F191" s="597">
        <f t="shared" si="9"/>
        <v>47042</v>
      </c>
      <c r="G191" s="598">
        <f t="shared" si="8"/>
        <v>33867</v>
      </c>
      <c r="H191" s="599">
        <v>983</v>
      </c>
    </row>
    <row r="192" spans="1:8" x14ac:dyDescent="0.2">
      <c r="A192" s="594">
        <v>245</v>
      </c>
      <c r="B192" s="595">
        <f t="shared" si="10"/>
        <v>13.51</v>
      </c>
      <c r="C192" s="596"/>
      <c r="D192" s="597">
        <v>38100</v>
      </c>
      <c r="E192" s="609"/>
      <c r="F192" s="597">
        <f t="shared" si="9"/>
        <v>47008</v>
      </c>
      <c r="G192" s="598">
        <f t="shared" si="8"/>
        <v>33842</v>
      </c>
      <c r="H192" s="599">
        <v>983</v>
      </c>
    </row>
    <row r="193" spans="1:8" x14ac:dyDescent="0.2">
      <c r="A193" s="594">
        <v>246</v>
      </c>
      <c r="B193" s="595">
        <f t="shared" si="10"/>
        <v>13.52</v>
      </c>
      <c r="C193" s="596"/>
      <c r="D193" s="597">
        <v>38100</v>
      </c>
      <c r="E193" s="609"/>
      <c r="F193" s="597">
        <f t="shared" si="9"/>
        <v>46974</v>
      </c>
      <c r="G193" s="598">
        <f t="shared" si="8"/>
        <v>33817</v>
      </c>
      <c r="H193" s="599">
        <v>983</v>
      </c>
    </row>
    <row r="194" spans="1:8" x14ac:dyDescent="0.2">
      <c r="A194" s="594">
        <v>247</v>
      </c>
      <c r="B194" s="595">
        <f t="shared" si="10"/>
        <v>13.53</v>
      </c>
      <c r="C194" s="596"/>
      <c r="D194" s="597">
        <v>38100</v>
      </c>
      <c r="E194" s="609"/>
      <c r="F194" s="597">
        <f t="shared" si="9"/>
        <v>46940</v>
      </c>
      <c r="G194" s="598">
        <f t="shared" si="8"/>
        <v>33792</v>
      </c>
      <c r="H194" s="599">
        <v>983</v>
      </c>
    </row>
    <row r="195" spans="1:8" x14ac:dyDescent="0.2">
      <c r="A195" s="594">
        <v>248</v>
      </c>
      <c r="B195" s="595">
        <f t="shared" si="10"/>
        <v>13.54</v>
      </c>
      <c r="C195" s="596"/>
      <c r="D195" s="597">
        <v>38100</v>
      </c>
      <c r="E195" s="609"/>
      <c r="F195" s="597">
        <f t="shared" si="9"/>
        <v>46906</v>
      </c>
      <c r="G195" s="598">
        <f t="shared" si="8"/>
        <v>33767</v>
      </c>
      <c r="H195" s="599">
        <v>983</v>
      </c>
    </row>
    <row r="196" spans="1:8" x14ac:dyDescent="0.2">
      <c r="A196" s="594">
        <v>249</v>
      </c>
      <c r="B196" s="595">
        <f t="shared" si="10"/>
        <v>13.55</v>
      </c>
      <c r="C196" s="596"/>
      <c r="D196" s="597">
        <v>38100</v>
      </c>
      <c r="E196" s="609"/>
      <c r="F196" s="597">
        <f t="shared" si="9"/>
        <v>46872</v>
      </c>
      <c r="G196" s="598">
        <f t="shared" si="8"/>
        <v>33742</v>
      </c>
      <c r="H196" s="599">
        <v>983</v>
      </c>
    </row>
    <row r="197" spans="1:8" x14ac:dyDescent="0.2">
      <c r="A197" s="594">
        <v>250</v>
      </c>
      <c r="B197" s="595">
        <f t="shared" si="10"/>
        <v>13.56</v>
      </c>
      <c r="C197" s="596"/>
      <c r="D197" s="597">
        <v>38100</v>
      </c>
      <c r="E197" s="609"/>
      <c r="F197" s="597">
        <f t="shared" si="9"/>
        <v>46838</v>
      </c>
      <c r="G197" s="598">
        <f t="shared" si="8"/>
        <v>33717</v>
      </c>
      <c r="H197" s="599">
        <v>983</v>
      </c>
    </row>
    <row r="198" spans="1:8" x14ac:dyDescent="0.2">
      <c r="A198" s="594">
        <v>251</v>
      </c>
      <c r="B198" s="595">
        <f t="shared" si="10"/>
        <v>13.56</v>
      </c>
      <c r="C198" s="596"/>
      <c r="D198" s="597">
        <v>38100</v>
      </c>
      <c r="E198" s="609"/>
      <c r="F198" s="597">
        <f t="shared" si="9"/>
        <v>46838</v>
      </c>
      <c r="G198" s="598">
        <f t="shared" si="8"/>
        <v>33717</v>
      </c>
      <c r="H198" s="599">
        <v>983</v>
      </c>
    </row>
    <row r="199" spans="1:8" x14ac:dyDescent="0.2">
      <c r="A199" s="594">
        <v>252</v>
      </c>
      <c r="B199" s="595">
        <f t="shared" si="10"/>
        <v>13.57</v>
      </c>
      <c r="C199" s="596"/>
      <c r="D199" s="597">
        <v>38100</v>
      </c>
      <c r="E199" s="609"/>
      <c r="F199" s="597">
        <f t="shared" si="9"/>
        <v>46804</v>
      </c>
      <c r="G199" s="598">
        <f t="shared" si="8"/>
        <v>33692</v>
      </c>
      <c r="H199" s="599">
        <v>983</v>
      </c>
    </row>
    <row r="200" spans="1:8" x14ac:dyDescent="0.2">
      <c r="A200" s="594">
        <v>253</v>
      </c>
      <c r="B200" s="595">
        <f t="shared" si="10"/>
        <v>13.58</v>
      </c>
      <c r="C200" s="596"/>
      <c r="D200" s="597">
        <v>38100</v>
      </c>
      <c r="E200" s="609"/>
      <c r="F200" s="597">
        <f t="shared" si="9"/>
        <v>46770</v>
      </c>
      <c r="G200" s="598">
        <f t="shared" si="8"/>
        <v>33667</v>
      </c>
      <c r="H200" s="599">
        <v>983</v>
      </c>
    </row>
    <row r="201" spans="1:8" x14ac:dyDescent="0.2">
      <c r="A201" s="594">
        <v>254</v>
      </c>
      <c r="B201" s="595">
        <f t="shared" si="10"/>
        <v>13.59</v>
      </c>
      <c r="C201" s="596"/>
      <c r="D201" s="597">
        <v>38100</v>
      </c>
      <c r="E201" s="609"/>
      <c r="F201" s="597">
        <f t="shared" si="9"/>
        <v>46737</v>
      </c>
      <c r="G201" s="598">
        <f t="shared" si="8"/>
        <v>33642</v>
      </c>
      <c r="H201" s="599">
        <v>983</v>
      </c>
    </row>
    <row r="202" spans="1:8" x14ac:dyDescent="0.2">
      <c r="A202" s="594">
        <v>255</v>
      </c>
      <c r="B202" s="595">
        <f t="shared" si="10"/>
        <v>13.6</v>
      </c>
      <c r="C202" s="596"/>
      <c r="D202" s="597">
        <v>38100</v>
      </c>
      <c r="E202" s="609"/>
      <c r="F202" s="597">
        <f t="shared" si="9"/>
        <v>46703</v>
      </c>
      <c r="G202" s="598">
        <f t="shared" si="8"/>
        <v>33618</v>
      </c>
      <c r="H202" s="599">
        <v>983</v>
      </c>
    </row>
    <row r="203" spans="1:8" x14ac:dyDescent="0.2">
      <c r="A203" s="594">
        <v>256</v>
      </c>
      <c r="B203" s="595">
        <f t="shared" si="10"/>
        <v>13.61</v>
      </c>
      <c r="C203" s="596"/>
      <c r="D203" s="597">
        <v>38100</v>
      </c>
      <c r="E203" s="609"/>
      <c r="F203" s="597">
        <f t="shared" si="9"/>
        <v>46669</v>
      </c>
      <c r="G203" s="598">
        <f t="shared" si="8"/>
        <v>33593</v>
      </c>
      <c r="H203" s="599">
        <v>983</v>
      </c>
    </row>
    <row r="204" spans="1:8" x14ac:dyDescent="0.2">
      <c r="A204" s="594">
        <v>257</v>
      </c>
      <c r="B204" s="595">
        <f t="shared" si="10"/>
        <v>13.62</v>
      </c>
      <c r="C204" s="596"/>
      <c r="D204" s="597">
        <v>38100</v>
      </c>
      <c r="E204" s="609"/>
      <c r="F204" s="597">
        <f t="shared" si="9"/>
        <v>46636</v>
      </c>
      <c r="G204" s="598">
        <f t="shared" si="8"/>
        <v>33568</v>
      </c>
      <c r="H204" s="599">
        <v>983</v>
      </c>
    </row>
    <row r="205" spans="1:8" x14ac:dyDescent="0.2">
      <c r="A205" s="594">
        <v>258</v>
      </c>
      <c r="B205" s="595">
        <f t="shared" si="10"/>
        <v>13.63</v>
      </c>
      <c r="C205" s="596"/>
      <c r="D205" s="597">
        <v>38100</v>
      </c>
      <c r="E205" s="609"/>
      <c r="F205" s="597">
        <f t="shared" si="9"/>
        <v>46602</v>
      </c>
      <c r="G205" s="598">
        <f t="shared" si="8"/>
        <v>33544</v>
      </c>
      <c r="H205" s="599">
        <v>983</v>
      </c>
    </row>
    <row r="206" spans="1:8" x14ac:dyDescent="0.2">
      <c r="A206" s="594">
        <v>259</v>
      </c>
      <c r="B206" s="595">
        <f t="shared" si="10"/>
        <v>13.64</v>
      </c>
      <c r="C206" s="596"/>
      <c r="D206" s="597">
        <v>38100</v>
      </c>
      <c r="E206" s="609"/>
      <c r="F206" s="597">
        <f t="shared" si="9"/>
        <v>46569</v>
      </c>
      <c r="G206" s="598">
        <f t="shared" si="8"/>
        <v>33519</v>
      </c>
      <c r="H206" s="599">
        <v>983</v>
      </c>
    </row>
    <row r="207" spans="1:8" x14ac:dyDescent="0.2">
      <c r="A207" s="594">
        <v>260</v>
      </c>
      <c r="B207" s="595">
        <f t="shared" si="10"/>
        <v>13.65</v>
      </c>
      <c r="C207" s="596"/>
      <c r="D207" s="597">
        <v>38100</v>
      </c>
      <c r="E207" s="609"/>
      <c r="F207" s="597">
        <f t="shared" si="9"/>
        <v>46536</v>
      </c>
      <c r="G207" s="598">
        <f t="shared" si="8"/>
        <v>33495</v>
      </c>
      <c r="H207" s="599">
        <v>983</v>
      </c>
    </row>
    <row r="208" spans="1:8" x14ac:dyDescent="0.2">
      <c r="A208" s="594">
        <v>261</v>
      </c>
      <c r="B208" s="595">
        <f t="shared" si="10"/>
        <v>13.66</v>
      </c>
      <c r="C208" s="596"/>
      <c r="D208" s="597">
        <v>38100</v>
      </c>
      <c r="E208" s="609"/>
      <c r="F208" s="597">
        <f t="shared" si="9"/>
        <v>46502</v>
      </c>
      <c r="G208" s="598">
        <f t="shared" ref="G208:G271" si="11">ROUND(12*(1/B208*D208),0)</f>
        <v>33470</v>
      </c>
      <c r="H208" s="599">
        <v>983</v>
      </c>
    </row>
    <row r="209" spans="1:8" x14ac:dyDescent="0.2">
      <c r="A209" s="594">
        <v>262</v>
      </c>
      <c r="B209" s="595">
        <f t="shared" si="10"/>
        <v>13.67</v>
      </c>
      <c r="C209" s="596"/>
      <c r="D209" s="597">
        <v>38100</v>
      </c>
      <c r="E209" s="609"/>
      <c r="F209" s="597">
        <f t="shared" ref="F209:F272" si="12">ROUND(12*1.36*(1/B209*D209)+H209,0)</f>
        <v>46469</v>
      </c>
      <c r="G209" s="598">
        <f t="shared" si="11"/>
        <v>33446</v>
      </c>
      <c r="H209" s="599">
        <v>983</v>
      </c>
    </row>
    <row r="210" spans="1:8" x14ac:dyDescent="0.2">
      <c r="A210" s="594">
        <v>263</v>
      </c>
      <c r="B210" s="595">
        <f t="shared" si="10"/>
        <v>13.68</v>
      </c>
      <c r="C210" s="596"/>
      <c r="D210" s="597">
        <v>38100</v>
      </c>
      <c r="E210" s="609"/>
      <c r="F210" s="597">
        <f t="shared" si="12"/>
        <v>46436</v>
      </c>
      <c r="G210" s="598">
        <f t="shared" si="11"/>
        <v>33421</v>
      </c>
      <c r="H210" s="599">
        <v>983</v>
      </c>
    </row>
    <row r="211" spans="1:8" x14ac:dyDescent="0.2">
      <c r="A211" s="594">
        <v>264</v>
      </c>
      <c r="B211" s="595">
        <f t="shared" si="10"/>
        <v>13.69</v>
      </c>
      <c r="C211" s="596"/>
      <c r="D211" s="597">
        <v>38100</v>
      </c>
      <c r="E211" s="609"/>
      <c r="F211" s="597">
        <f t="shared" si="12"/>
        <v>46402</v>
      </c>
      <c r="G211" s="598">
        <f t="shared" si="11"/>
        <v>33397</v>
      </c>
      <c r="H211" s="599">
        <v>983</v>
      </c>
    </row>
    <row r="212" spans="1:8" x14ac:dyDescent="0.2">
      <c r="A212" s="594">
        <v>265</v>
      </c>
      <c r="B212" s="595">
        <f t="shared" si="10"/>
        <v>13.7</v>
      </c>
      <c r="C212" s="596"/>
      <c r="D212" s="597">
        <v>38100</v>
      </c>
      <c r="E212" s="609"/>
      <c r="F212" s="597">
        <f t="shared" si="12"/>
        <v>46369</v>
      </c>
      <c r="G212" s="598">
        <f t="shared" si="11"/>
        <v>33372</v>
      </c>
      <c r="H212" s="599">
        <v>983</v>
      </c>
    </row>
    <row r="213" spans="1:8" x14ac:dyDescent="0.2">
      <c r="A213" s="594">
        <v>266</v>
      </c>
      <c r="B213" s="595">
        <f t="shared" si="10"/>
        <v>13.71</v>
      </c>
      <c r="C213" s="596"/>
      <c r="D213" s="597">
        <v>38100</v>
      </c>
      <c r="E213" s="609"/>
      <c r="F213" s="597">
        <f t="shared" si="12"/>
        <v>46336</v>
      </c>
      <c r="G213" s="598">
        <f t="shared" si="11"/>
        <v>33348</v>
      </c>
      <c r="H213" s="599">
        <v>983</v>
      </c>
    </row>
    <row r="214" spans="1:8" x14ac:dyDescent="0.2">
      <c r="A214" s="594">
        <v>267</v>
      </c>
      <c r="B214" s="595">
        <f t="shared" si="10"/>
        <v>13.72</v>
      </c>
      <c r="C214" s="596"/>
      <c r="D214" s="597">
        <v>38100</v>
      </c>
      <c r="E214" s="609"/>
      <c r="F214" s="597">
        <f t="shared" si="12"/>
        <v>46303</v>
      </c>
      <c r="G214" s="598">
        <f t="shared" si="11"/>
        <v>33324</v>
      </c>
      <c r="H214" s="599">
        <v>983</v>
      </c>
    </row>
    <row r="215" spans="1:8" x14ac:dyDescent="0.2">
      <c r="A215" s="594">
        <v>268</v>
      </c>
      <c r="B215" s="595">
        <f t="shared" si="10"/>
        <v>13.73</v>
      </c>
      <c r="C215" s="596"/>
      <c r="D215" s="597">
        <v>38100</v>
      </c>
      <c r="E215" s="609"/>
      <c r="F215" s="597">
        <f t="shared" si="12"/>
        <v>46270</v>
      </c>
      <c r="G215" s="598">
        <f t="shared" si="11"/>
        <v>33299</v>
      </c>
      <c r="H215" s="599">
        <v>983</v>
      </c>
    </row>
    <row r="216" spans="1:8" x14ac:dyDescent="0.2">
      <c r="A216" s="594">
        <v>269</v>
      </c>
      <c r="B216" s="595">
        <f t="shared" si="10"/>
        <v>13.74</v>
      </c>
      <c r="C216" s="596"/>
      <c r="D216" s="597">
        <v>38100</v>
      </c>
      <c r="E216" s="609"/>
      <c r="F216" s="597">
        <f t="shared" si="12"/>
        <v>46237</v>
      </c>
      <c r="G216" s="598">
        <f t="shared" si="11"/>
        <v>33275</v>
      </c>
      <c r="H216" s="599">
        <v>983</v>
      </c>
    </row>
    <row r="217" spans="1:8" x14ac:dyDescent="0.2">
      <c r="A217" s="594">
        <v>270</v>
      </c>
      <c r="B217" s="595">
        <f t="shared" si="10"/>
        <v>13.75</v>
      </c>
      <c r="C217" s="596"/>
      <c r="D217" s="597">
        <v>38100</v>
      </c>
      <c r="E217" s="609"/>
      <c r="F217" s="597">
        <f t="shared" si="12"/>
        <v>46204</v>
      </c>
      <c r="G217" s="598">
        <f t="shared" si="11"/>
        <v>33251</v>
      </c>
      <c r="H217" s="599">
        <v>983</v>
      </c>
    </row>
    <row r="218" spans="1:8" x14ac:dyDescent="0.2">
      <c r="A218" s="594">
        <v>271</v>
      </c>
      <c r="B218" s="595">
        <f t="shared" si="10"/>
        <v>13.75</v>
      </c>
      <c r="C218" s="596"/>
      <c r="D218" s="597">
        <v>38100</v>
      </c>
      <c r="E218" s="609"/>
      <c r="F218" s="597">
        <f t="shared" si="12"/>
        <v>46204</v>
      </c>
      <c r="G218" s="598">
        <f t="shared" si="11"/>
        <v>33251</v>
      </c>
      <c r="H218" s="599">
        <v>983</v>
      </c>
    </row>
    <row r="219" spans="1:8" x14ac:dyDescent="0.2">
      <c r="A219" s="594">
        <v>272</v>
      </c>
      <c r="B219" s="595">
        <f t="shared" si="10"/>
        <v>13.76</v>
      </c>
      <c r="C219" s="596"/>
      <c r="D219" s="597">
        <v>38100</v>
      </c>
      <c r="E219" s="609"/>
      <c r="F219" s="597">
        <f t="shared" si="12"/>
        <v>46171</v>
      </c>
      <c r="G219" s="598">
        <f t="shared" si="11"/>
        <v>33227</v>
      </c>
      <c r="H219" s="599">
        <v>983</v>
      </c>
    </row>
    <row r="220" spans="1:8" x14ac:dyDescent="0.2">
      <c r="A220" s="594">
        <v>273</v>
      </c>
      <c r="B220" s="595">
        <f t="shared" si="10"/>
        <v>13.77</v>
      </c>
      <c r="C220" s="596"/>
      <c r="D220" s="597">
        <v>38100</v>
      </c>
      <c r="E220" s="609"/>
      <c r="F220" s="597">
        <f t="shared" si="12"/>
        <v>46139</v>
      </c>
      <c r="G220" s="598">
        <f t="shared" si="11"/>
        <v>33203</v>
      </c>
      <c r="H220" s="599">
        <v>983</v>
      </c>
    </row>
    <row r="221" spans="1:8" x14ac:dyDescent="0.2">
      <c r="A221" s="594">
        <v>274</v>
      </c>
      <c r="B221" s="595">
        <f t="shared" si="10"/>
        <v>13.78</v>
      </c>
      <c r="C221" s="596"/>
      <c r="D221" s="597">
        <v>38100</v>
      </c>
      <c r="E221" s="609"/>
      <c r="F221" s="597">
        <f t="shared" si="12"/>
        <v>46106</v>
      </c>
      <c r="G221" s="598">
        <f t="shared" si="11"/>
        <v>33179</v>
      </c>
      <c r="H221" s="599">
        <v>983</v>
      </c>
    </row>
    <row r="222" spans="1:8" x14ac:dyDescent="0.2">
      <c r="A222" s="594">
        <v>275</v>
      </c>
      <c r="B222" s="595">
        <f t="shared" si="10"/>
        <v>13.79</v>
      </c>
      <c r="C222" s="596"/>
      <c r="D222" s="597">
        <v>38100</v>
      </c>
      <c r="E222" s="609"/>
      <c r="F222" s="597">
        <f t="shared" si="12"/>
        <v>46073</v>
      </c>
      <c r="G222" s="598">
        <f t="shared" si="11"/>
        <v>33154</v>
      </c>
      <c r="H222" s="599">
        <v>983</v>
      </c>
    </row>
    <row r="223" spans="1:8" x14ac:dyDescent="0.2">
      <c r="A223" s="594">
        <v>276</v>
      </c>
      <c r="B223" s="595">
        <f t="shared" ref="B223:B267" si="13">ROUND(0.0095*A223+11.18,2)</f>
        <v>13.8</v>
      </c>
      <c r="C223" s="596"/>
      <c r="D223" s="597">
        <v>38100</v>
      </c>
      <c r="E223" s="609"/>
      <c r="F223" s="597">
        <f t="shared" si="12"/>
        <v>46040</v>
      </c>
      <c r="G223" s="598">
        <f t="shared" si="11"/>
        <v>33130</v>
      </c>
      <c r="H223" s="599">
        <v>983</v>
      </c>
    </row>
    <row r="224" spans="1:8" x14ac:dyDescent="0.2">
      <c r="A224" s="594">
        <v>277</v>
      </c>
      <c r="B224" s="595">
        <f t="shared" si="13"/>
        <v>13.81</v>
      </c>
      <c r="C224" s="596"/>
      <c r="D224" s="597">
        <v>38100</v>
      </c>
      <c r="E224" s="609"/>
      <c r="F224" s="597">
        <f t="shared" si="12"/>
        <v>46008</v>
      </c>
      <c r="G224" s="598">
        <f t="shared" si="11"/>
        <v>33106</v>
      </c>
      <c r="H224" s="599">
        <v>983</v>
      </c>
    </row>
    <row r="225" spans="1:8" x14ac:dyDescent="0.2">
      <c r="A225" s="594">
        <v>278</v>
      </c>
      <c r="B225" s="595">
        <f t="shared" si="13"/>
        <v>13.82</v>
      </c>
      <c r="C225" s="596"/>
      <c r="D225" s="597">
        <v>38100</v>
      </c>
      <c r="E225" s="609"/>
      <c r="F225" s="597">
        <f t="shared" si="12"/>
        <v>45975</v>
      </c>
      <c r="G225" s="598">
        <f t="shared" si="11"/>
        <v>33082</v>
      </c>
      <c r="H225" s="599">
        <v>983</v>
      </c>
    </row>
    <row r="226" spans="1:8" x14ac:dyDescent="0.2">
      <c r="A226" s="594">
        <v>279</v>
      </c>
      <c r="B226" s="595">
        <f t="shared" si="13"/>
        <v>13.83</v>
      </c>
      <c r="C226" s="596"/>
      <c r="D226" s="597">
        <v>38100</v>
      </c>
      <c r="E226" s="609"/>
      <c r="F226" s="597">
        <f t="shared" si="12"/>
        <v>45943</v>
      </c>
      <c r="G226" s="598">
        <f t="shared" si="11"/>
        <v>33059</v>
      </c>
      <c r="H226" s="599">
        <v>983</v>
      </c>
    </row>
    <row r="227" spans="1:8" x14ac:dyDescent="0.2">
      <c r="A227" s="594">
        <v>280</v>
      </c>
      <c r="B227" s="595">
        <f t="shared" si="13"/>
        <v>13.84</v>
      </c>
      <c r="C227" s="596"/>
      <c r="D227" s="597">
        <v>38100</v>
      </c>
      <c r="E227" s="609"/>
      <c r="F227" s="597">
        <f t="shared" si="12"/>
        <v>45910</v>
      </c>
      <c r="G227" s="598">
        <f t="shared" si="11"/>
        <v>33035</v>
      </c>
      <c r="H227" s="599">
        <v>983</v>
      </c>
    </row>
    <row r="228" spans="1:8" x14ac:dyDescent="0.2">
      <c r="A228" s="594">
        <v>281</v>
      </c>
      <c r="B228" s="595">
        <f t="shared" si="13"/>
        <v>13.85</v>
      </c>
      <c r="C228" s="596"/>
      <c r="D228" s="597">
        <v>38100</v>
      </c>
      <c r="E228" s="609"/>
      <c r="F228" s="597">
        <f t="shared" si="12"/>
        <v>45878</v>
      </c>
      <c r="G228" s="598">
        <f t="shared" si="11"/>
        <v>33011</v>
      </c>
      <c r="H228" s="599">
        <v>983</v>
      </c>
    </row>
    <row r="229" spans="1:8" x14ac:dyDescent="0.2">
      <c r="A229" s="594">
        <v>282</v>
      </c>
      <c r="B229" s="595">
        <f t="shared" si="13"/>
        <v>13.86</v>
      </c>
      <c r="C229" s="596"/>
      <c r="D229" s="597">
        <v>38100</v>
      </c>
      <c r="E229" s="609"/>
      <c r="F229" s="597">
        <f t="shared" si="12"/>
        <v>45845</v>
      </c>
      <c r="G229" s="598">
        <f t="shared" si="11"/>
        <v>32987</v>
      </c>
      <c r="H229" s="599">
        <v>983</v>
      </c>
    </row>
    <row r="230" spans="1:8" x14ac:dyDescent="0.2">
      <c r="A230" s="594">
        <v>283</v>
      </c>
      <c r="B230" s="595">
        <f t="shared" si="13"/>
        <v>13.87</v>
      </c>
      <c r="C230" s="596"/>
      <c r="D230" s="597">
        <v>38100</v>
      </c>
      <c r="E230" s="609"/>
      <c r="F230" s="597">
        <f t="shared" si="12"/>
        <v>45813</v>
      </c>
      <c r="G230" s="598">
        <f t="shared" si="11"/>
        <v>32963</v>
      </c>
      <c r="H230" s="599">
        <v>983</v>
      </c>
    </row>
    <row r="231" spans="1:8" x14ac:dyDescent="0.2">
      <c r="A231" s="594">
        <v>284</v>
      </c>
      <c r="B231" s="595">
        <f t="shared" si="13"/>
        <v>13.88</v>
      </c>
      <c r="C231" s="596"/>
      <c r="D231" s="597">
        <v>38100</v>
      </c>
      <c r="E231" s="609"/>
      <c r="F231" s="597">
        <f t="shared" si="12"/>
        <v>45781</v>
      </c>
      <c r="G231" s="598">
        <f t="shared" si="11"/>
        <v>32939</v>
      </c>
      <c r="H231" s="599">
        <v>983</v>
      </c>
    </row>
    <row r="232" spans="1:8" x14ac:dyDescent="0.2">
      <c r="A232" s="594">
        <v>285</v>
      </c>
      <c r="B232" s="595">
        <f t="shared" si="13"/>
        <v>13.89</v>
      </c>
      <c r="C232" s="596"/>
      <c r="D232" s="597">
        <v>38100</v>
      </c>
      <c r="E232" s="609"/>
      <c r="F232" s="597">
        <f t="shared" si="12"/>
        <v>45748</v>
      </c>
      <c r="G232" s="598">
        <f t="shared" si="11"/>
        <v>32916</v>
      </c>
      <c r="H232" s="599">
        <v>983</v>
      </c>
    </row>
    <row r="233" spans="1:8" x14ac:dyDescent="0.2">
      <c r="A233" s="594">
        <v>286</v>
      </c>
      <c r="B233" s="595">
        <f t="shared" si="13"/>
        <v>13.9</v>
      </c>
      <c r="C233" s="596"/>
      <c r="D233" s="597">
        <v>38100</v>
      </c>
      <c r="E233" s="609"/>
      <c r="F233" s="597">
        <f t="shared" si="12"/>
        <v>45716</v>
      </c>
      <c r="G233" s="598">
        <f t="shared" si="11"/>
        <v>32892</v>
      </c>
      <c r="H233" s="599">
        <v>983</v>
      </c>
    </row>
    <row r="234" spans="1:8" x14ac:dyDescent="0.2">
      <c r="A234" s="594">
        <v>287</v>
      </c>
      <c r="B234" s="595">
        <f t="shared" si="13"/>
        <v>13.91</v>
      </c>
      <c r="C234" s="596"/>
      <c r="D234" s="597">
        <v>38100</v>
      </c>
      <c r="E234" s="609"/>
      <c r="F234" s="597">
        <f t="shared" si="12"/>
        <v>45684</v>
      </c>
      <c r="G234" s="598">
        <f t="shared" si="11"/>
        <v>32868</v>
      </c>
      <c r="H234" s="599">
        <v>983</v>
      </c>
    </row>
    <row r="235" spans="1:8" x14ac:dyDescent="0.2">
      <c r="A235" s="594">
        <v>288</v>
      </c>
      <c r="B235" s="595">
        <f t="shared" si="13"/>
        <v>13.92</v>
      </c>
      <c r="C235" s="596"/>
      <c r="D235" s="597">
        <v>38100</v>
      </c>
      <c r="E235" s="609"/>
      <c r="F235" s="597">
        <f t="shared" si="12"/>
        <v>45652</v>
      </c>
      <c r="G235" s="598">
        <f t="shared" si="11"/>
        <v>32845</v>
      </c>
      <c r="H235" s="599">
        <v>983</v>
      </c>
    </row>
    <row r="236" spans="1:8" x14ac:dyDescent="0.2">
      <c r="A236" s="594">
        <v>289</v>
      </c>
      <c r="B236" s="595">
        <f t="shared" si="13"/>
        <v>13.93</v>
      </c>
      <c r="C236" s="596"/>
      <c r="D236" s="597">
        <v>38100</v>
      </c>
      <c r="E236" s="609"/>
      <c r="F236" s="597">
        <f t="shared" si="12"/>
        <v>45620</v>
      </c>
      <c r="G236" s="598">
        <f t="shared" si="11"/>
        <v>32821</v>
      </c>
      <c r="H236" s="599">
        <v>983</v>
      </c>
    </row>
    <row r="237" spans="1:8" x14ac:dyDescent="0.2">
      <c r="A237" s="594">
        <v>290</v>
      </c>
      <c r="B237" s="595">
        <f t="shared" si="13"/>
        <v>13.94</v>
      </c>
      <c r="C237" s="596"/>
      <c r="D237" s="597">
        <v>38100</v>
      </c>
      <c r="E237" s="609"/>
      <c r="F237" s="597">
        <f t="shared" si="12"/>
        <v>45588</v>
      </c>
      <c r="G237" s="598">
        <f t="shared" si="11"/>
        <v>32798</v>
      </c>
      <c r="H237" s="599">
        <v>983</v>
      </c>
    </row>
    <row r="238" spans="1:8" x14ac:dyDescent="0.2">
      <c r="A238" s="594">
        <v>291</v>
      </c>
      <c r="B238" s="595">
        <f t="shared" si="13"/>
        <v>13.94</v>
      </c>
      <c r="C238" s="596"/>
      <c r="D238" s="597">
        <v>38100</v>
      </c>
      <c r="E238" s="609"/>
      <c r="F238" s="597">
        <f t="shared" si="12"/>
        <v>45588</v>
      </c>
      <c r="G238" s="598">
        <f t="shared" si="11"/>
        <v>32798</v>
      </c>
      <c r="H238" s="599">
        <v>983</v>
      </c>
    </row>
    <row r="239" spans="1:8" x14ac:dyDescent="0.2">
      <c r="A239" s="594">
        <v>292</v>
      </c>
      <c r="B239" s="595">
        <f t="shared" si="13"/>
        <v>13.95</v>
      </c>
      <c r="C239" s="596"/>
      <c r="D239" s="597">
        <v>38100</v>
      </c>
      <c r="E239" s="609"/>
      <c r="F239" s="597">
        <f t="shared" si="12"/>
        <v>45556</v>
      </c>
      <c r="G239" s="598">
        <f t="shared" si="11"/>
        <v>32774</v>
      </c>
      <c r="H239" s="599">
        <v>983</v>
      </c>
    </row>
    <row r="240" spans="1:8" x14ac:dyDescent="0.2">
      <c r="A240" s="594">
        <v>293</v>
      </c>
      <c r="B240" s="595">
        <f t="shared" si="13"/>
        <v>13.96</v>
      </c>
      <c r="C240" s="596"/>
      <c r="D240" s="597">
        <v>38100</v>
      </c>
      <c r="E240" s="609"/>
      <c r="F240" s="597">
        <f t="shared" si="12"/>
        <v>45524</v>
      </c>
      <c r="G240" s="598">
        <f t="shared" si="11"/>
        <v>32751</v>
      </c>
      <c r="H240" s="599">
        <v>983</v>
      </c>
    </row>
    <row r="241" spans="1:8" x14ac:dyDescent="0.2">
      <c r="A241" s="594">
        <v>294</v>
      </c>
      <c r="B241" s="595">
        <f t="shared" si="13"/>
        <v>13.97</v>
      </c>
      <c r="C241" s="596"/>
      <c r="D241" s="597">
        <v>38100</v>
      </c>
      <c r="E241" s="609"/>
      <c r="F241" s="597">
        <f t="shared" si="12"/>
        <v>45492</v>
      </c>
      <c r="G241" s="598">
        <f t="shared" si="11"/>
        <v>32727</v>
      </c>
      <c r="H241" s="599">
        <v>983</v>
      </c>
    </row>
    <row r="242" spans="1:8" x14ac:dyDescent="0.2">
      <c r="A242" s="594">
        <v>295</v>
      </c>
      <c r="B242" s="595">
        <f t="shared" si="13"/>
        <v>13.98</v>
      </c>
      <c r="C242" s="596"/>
      <c r="D242" s="597">
        <v>38100</v>
      </c>
      <c r="E242" s="609"/>
      <c r="F242" s="597">
        <f t="shared" si="12"/>
        <v>45460</v>
      </c>
      <c r="G242" s="598">
        <f t="shared" si="11"/>
        <v>32704</v>
      </c>
      <c r="H242" s="599">
        <v>983</v>
      </c>
    </row>
    <row r="243" spans="1:8" x14ac:dyDescent="0.2">
      <c r="A243" s="594">
        <v>296</v>
      </c>
      <c r="B243" s="595">
        <f t="shared" si="13"/>
        <v>13.99</v>
      </c>
      <c r="C243" s="596"/>
      <c r="D243" s="597">
        <v>38100</v>
      </c>
      <c r="E243" s="609"/>
      <c r="F243" s="597">
        <f t="shared" si="12"/>
        <v>45428</v>
      </c>
      <c r="G243" s="598">
        <f t="shared" si="11"/>
        <v>32680</v>
      </c>
      <c r="H243" s="599">
        <v>983</v>
      </c>
    </row>
    <row r="244" spans="1:8" x14ac:dyDescent="0.2">
      <c r="A244" s="594">
        <v>297</v>
      </c>
      <c r="B244" s="595">
        <f t="shared" si="13"/>
        <v>14</v>
      </c>
      <c r="C244" s="596"/>
      <c r="D244" s="597">
        <v>38100</v>
      </c>
      <c r="E244" s="609"/>
      <c r="F244" s="597">
        <f t="shared" si="12"/>
        <v>45397</v>
      </c>
      <c r="G244" s="598">
        <f t="shared" si="11"/>
        <v>32657</v>
      </c>
      <c r="H244" s="599">
        <v>983</v>
      </c>
    </row>
    <row r="245" spans="1:8" x14ac:dyDescent="0.2">
      <c r="A245" s="594">
        <v>298</v>
      </c>
      <c r="B245" s="595">
        <f t="shared" si="13"/>
        <v>14.01</v>
      </c>
      <c r="C245" s="596"/>
      <c r="D245" s="597">
        <v>38100</v>
      </c>
      <c r="E245" s="609"/>
      <c r="F245" s="597">
        <f t="shared" si="12"/>
        <v>45365</v>
      </c>
      <c r="G245" s="598">
        <f t="shared" si="11"/>
        <v>32634</v>
      </c>
      <c r="H245" s="599">
        <v>983</v>
      </c>
    </row>
    <row r="246" spans="1:8" x14ac:dyDescent="0.2">
      <c r="A246" s="594">
        <v>299</v>
      </c>
      <c r="B246" s="595">
        <f t="shared" si="13"/>
        <v>14.02</v>
      </c>
      <c r="C246" s="596"/>
      <c r="D246" s="597">
        <v>38100</v>
      </c>
      <c r="E246" s="609"/>
      <c r="F246" s="597">
        <f t="shared" si="12"/>
        <v>45333</v>
      </c>
      <c r="G246" s="598">
        <f t="shared" si="11"/>
        <v>32611</v>
      </c>
      <c r="H246" s="599">
        <v>983</v>
      </c>
    </row>
    <row r="247" spans="1:8" x14ac:dyDescent="0.2">
      <c r="A247" s="594">
        <v>300</v>
      </c>
      <c r="B247" s="595">
        <f t="shared" si="13"/>
        <v>14.03</v>
      </c>
      <c r="C247" s="596"/>
      <c r="D247" s="597">
        <v>38100</v>
      </c>
      <c r="E247" s="609"/>
      <c r="F247" s="597">
        <f t="shared" si="12"/>
        <v>45302</v>
      </c>
      <c r="G247" s="598">
        <f t="shared" si="11"/>
        <v>32587</v>
      </c>
      <c r="H247" s="599">
        <v>983</v>
      </c>
    </row>
    <row r="248" spans="1:8" x14ac:dyDescent="0.2">
      <c r="A248" s="594">
        <v>301</v>
      </c>
      <c r="B248" s="595">
        <f t="shared" si="13"/>
        <v>14.04</v>
      </c>
      <c r="C248" s="596"/>
      <c r="D248" s="597">
        <v>38100</v>
      </c>
      <c r="E248" s="609"/>
      <c r="F248" s="597">
        <f t="shared" si="12"/>
        <v>45270</v>
      </c>
      <c r="G248" s="598">
        <f t="shared" si="11"/>
        <v>32564</v>
      </c>
      <c r="H248" s="599">
        <v>983</v>
      </c>
    </row>
    <row r="249" spans="1:8" x14ac:dyDescent="0.2">
      <c r="A249" s="594">
        <v>302</v>
      </c>
      <c r="B249" s="595">
        <f t="shared" si="13"/>
        <v>14.05</v>
      </c>
      <c r="C249" s="596"/>
      <c r="D249" s="597">
        <v>38100</v>
      </c>
      <c r="E249" s="609"/>
      <c r="F249" s="597">
        <f t="shared" si="12"/>
        <v>45239</v>
      </c>
      <c r="G249" s="598">
        <f t="shared" si="11"/>
        <v>32541</v>
      </c>
      <c r="H249" s="599">
        <v>983</v>
      </c>
    </row>
    <row r="250" spans="1:8" x14ac:dyDescent="0.2">
      <c r="A250" s="594">
        <v>303</v>
      </c>
      <c r="B250" s="595">
        <f t="shared" si="13"/>
        <v>14.06</v>
      </c>
      <c r="C250" s="596"/>
      <c r="D250" s="597">
        <v>38100</v>
      </c>
      <c r="E250" s="609"/>
      <c r="F250" s="597">
        <f t="shared" si="12"/>
        <v>45207</v>
      </c>
      <c r="G250" s="598">
        <f t="shared" si="11"/>
        <v>32518</v>
      </c>
      <c r="H250" s="599">
        <v>983</v>
      </c>
    </row>
    <row r="251" spans="1:8" x14ac:dyDescent="0.2">
      <c r="A251" s="594">
        <v>304</v>
      </c>
      <c r="B251" s="595">
        <f t="shared" si="13"/>
        <v>14.07</v>
      </c>
      <c r="C251" s="596"/>
      <c r="D251" s="597">
        <v>38100</v>
      </c>
      <c r="E251" s="609"/>
      <c r="F251" s="597">
        <f t="shared" si="12"/>
        <v>45176</v>
      </c>
      <c r="G251" s="598">
        <f t="shared" si="11"/>
        <v>32495</v>
      </c>
      <c r="H251" s="599">
        <v>983</v>
      </c>
    </row>
    <row r="252" spans="1:8" x14ac:dyDescent="0.2">
      <c r="A252" s="594">
        <v>305</v>
      </c>
      <c r="B252" s="595">
        <f t="shared" si="13"/>
        <v>14.08</v>
      </c>
      <c r="C252" s="596"/>
      <c r="D252" s="597">
        <v>38100</v>
      </c>
      <c r="E252" s="609"/>
      <c r="F252" s="597">
        <f t="shared" si="12"/>
        <v>45144</v>
      </c>
      <c r="G252" s="598">
        <f t="shared" si="11"/>
        <v>32472</v>
      </c>
      <c r="H252" s="599">
        <v>983</v>
      </c>
    </row>
    <row r="253" spans="1:8" x14ac:dyDescent="0.2">
      <c r="A253" s="594">
        <v>306</v>
      </c>
      <c r="B253" s="595">
        <f t="shared" si="13"/>
        <v>14.09</v>
      </c>
      <c r="C253" s="596"/>
      <c r="D253" s="597">
        <v>38100</v>
      </c>
      <c r="E253" s="609"/>
      <c r="F253" s="597">
        <f t="shared" si="12"/>
        <v>45113</v>
      </c>
      <c r="G253" s="598">
        <f t="shared" si="11"/>
        <v>32449</v>
      </c>
      <c r="H253" s="599">
        <v>983</v>
      </c>
    </row>
    <row r="254" spans="1:8" x14ac:dyDescent="0.2">
      <c r="A254" s="594">
        <v>307</v>
      </c>
      <c r="B254" s="595">
        <f t="shared" si="13"/>
        <v>14.1</v>
      </c>
      <c r="C254" s="596"/>
      <c r="D254" s="597">
        <v>38100</v>
      </c>
      <c r="E254" s="609"/>
      <c r="F254" s="597">
        <f t="shared" si="12"/>
        <v>45082</v>
      </c>
      <c r="G254" s="598">
        <f t="shared" si="11"/>
        <v>32426</v>
      </c>
      <c r="H254" s="599">
        <v>983</v>
      </c>
    </row>
    <row r="255" spans="1:8" x14ac:dyDescent="0.2">
      <c r="A255" s="594">
        <v>308</v>
      </c>
      <c r="B255" s="595">
        <f t="shared" si="13"/>
        <v>14.11</v>
      </c>
      <c r="C255" s="596"/>
      <c r="D255" s="597">
        <v>38100</v>
      </c>
      <c r="E255" s="609"/>
      <c r="F255" s="597">
        <f t="shared" si="12"/>
        <v>45050</v>
      </c>
      <c r="G255" s="598">
        <f t="shared" si="11"/>
        <v>32403</v>
      </c>
      <c r="H255" s="599">
        <v>983</v>
      </c>
    </row>
    <row r="256" spans="1:8" x14ac:dyDescent="0.2">
      <c r="A256" s="594">
        <v>309</v>
      </c>
      <c r="B256" s="595">
        <f t="shared" si="13"/>
        <v>14.12</v>
      </c>
      <c r="C256" s="596"/>
      <c r="D256" s="597">
        <v>38100</v>
      </c>
      <c r="E256" s="609"/>
      <c r="F256" s="597">
        <f t="shared" si="12"/>
        <v>45019</v>
      </c>
      <c r="G256" s="598">
        <f t="shared" si="11"/>
        <v>32380</v>
      </c>
      <c r="H256" s="599">
        <v>983</v>
      </c>
    </row>
    <row r="257" spans="1:8" x14ac:dyDescent="0.2">
      <c r="A257" s="594">
        <v>310</v>
      </c>
      <c r="B257" s="595">
        <f t="shared" si="13"/>
        <v>14.13</v>
      </c>
      <c r="C257" s="596"/>
      <c r="D257" s="597">
        <v>38100</v>
      </c>
      <c r="E257" s="609"/>
      <c r="F257" s="597">
        <f t="shared" si="12"/>
        <v>44988</v>
      </c>
      <c r="G257" s="598">
        <f t="shared" si="11"/>
        <v>32357</v>
      </c>
      <c r="H257" s="599">
        <v>983</v>
      </c>
    </row>
    <row r="258" spans="1:8" x14ac:dyDescent="0.2">
      <c r="A258" s="594">
        <v>311</v>
      </c>
      <c r="B258" s="595">
        <f t="shared" si="13"/>
        <v>14.13</v>
      </c>
      <c r="C258" s="596"/>
      <c r="D258" s="597">
        <v>38100</v>
      </c>
      <c r="E258" s="609"/>
      <c r="F258" s="597">
        <f t="shared" si="12"/>
        <v>44988</v>
      </c>
      <c r="G258" s="598">
        <f t="shared" si="11"/>
        <v>32357</v>
      </c>
      <c r="H258" s="599">
        <v>983</v>
      </c>
    </row>
    <row r="259" spans="1:8" x14ac:dyDescent="0.2">
      <c r="A259" s="594">
        <v>312</v>
      </c>
      <c r="B259" s="595">
        <f t="shared" si="13"/>
        <v>14.14</v>
      </c>
      <c r="C259" s="596"/>
      <c r="D259" s="597">
        <v>38100</v>
      </c>
      <c r="E259" s="609"/>
      <c r="F259" s="597">
        <f t="shared" si="12"/>
        <v>44957</v>
      </c>
      <c r="G259" s="598">
        <f t="shared" si="11"/>
        <v>32334</v>
      </c>
      <c r="H259" s="599">
        <v>983</v>
      </c>
    </row>
    <row r="260" spans="1:8" x14ac:dyDescent="0.2">
      <c r="A260" s="594">
        <v>313</v>
      </c>
      <c r="B260" s="595">
        <f t="shared" si="13"/>
        <v>14.15</v>
      </c>
      <c r="C260" s="596"/>
      <c r="D260" s="597">
        <v>38100</v>
      </c>
      <c r="E260" s="609"/>
      <c r="F260" s="597">
        <f t="shared" si="12"/>
        <v>44926</v>
      </c>
      <c r="G260" s="598">
        <f t="shared" si="11"/>
        <v>32311</v>
      </c>
      <c r="H260" s="599">
        <v>983</v>
      </c>
    </row>
    <row r="261" spans="1:8" x14ac:dyDescent="0.2">
      <c r="A261" s="594">
        <v>314</v>
      </c>
      <c r="B261" s="595">
        <f t="shared" si="13"/>
        <v>14.16</v>
      </c>
      <c r="C261" s="596"/>
      <c r="D261" s="597">
        <v>38100</v>
      </c>
      <c r="E261" s="609"/>
      <c r="F261" s="597">
        <f t="shared" si="12"/>
        <v>44895</v>
      </c>
      <c r="G261" s="598">
        <f t="shared" si="11"/>
        <v>32288</v>
      </c>
      <c r="H261" s="599">
        <v>983</v>
      </c>
    </row>
    <row r="262" spans="1:8" x14ac:dyDescent="0.2">
      <c r="A262" s="594">
        <v>315</v>
      </c>
      <c r="B262" s="595">
        <f t="shared" si="13"/>
        <v>14.17</v>
      </c>
      <c r="C262" s="596"/>
      <c r="D262" s="597">
        <v>38100</v>
      </c>
      <c r="E262" s="609"/>
      <c r="F262" s="597">
        <f t="shared" si="12"/>
        <v>44864</v>
      </c>
      <c r="G262" s="598">
        <f t="shared" si="11"/>
        <v>32265</v>
      </c>
      <c r="H262" s="599">
        <v>983</v>
      </c>
    </row>
    <row r="263" spans="1:8" x14ac:dyDescent="0.2">
      <c r="A263" s="594">
        <v>316</v>
      </c>
      <c r="B263" s="595">
        <f t="shared" si="13"/>
        <v>14.18</v>
      </c>
      <c r="C263" s="596"/>
      <c r="D263" s="597">
        <v>38100</v>
      </c>
      <c r="E263" s="609"/>
      <c r="F263" s="597">
        <f t="shared" si="12"/>
        <v>44833</v>
      </c>
      <c r="G263" s="598">
        <f t="shared" si="11"/>
        <v>32243</v>
      </c>
      <c r="H263" s="599">
        <v>983</v>
      </c>
    </row>
    <row r="264" spans="1:8" x14ac:dyDescent="0.2">
      <c r="A264" s="594">
        <v>317</v>
      </c>
      <c r="B264" s="595">
        <f t="shared" si="13"/>
        <v>14.19</v>
      </c>
      <c r="C264" s="596"/>
      <c r="D264" s="597">
        <v>38100</v>
      </c>
      <c r="E264" s="609"/>
      <c r="F264" s="597">
        <f t="shared" si="12"/>
        <v>44802</v>
      </c>
      <c r="G264" s="598">
        <f t="shared" si="11"/>
        <v>32220</v>
      </c>
      <c r="H264" s="599">
        <v>983</v>
      </c>
    </row>
    <row r="265" spans="1:8" x14ac:dyDescent="0.2">
      <c r="A265" s="594">
        <v>318</v>
      </c>
      <c r="B265" s="595">
        <f t="shared" si="13"/>
        <v>14.2</v>
      </c>
      <c r="C265" s="596"/>
      <c r="D265" s="597">
        <v>38100</v>
      </c>
      <c r="E265" s="609"/>
      <c r="F265" s="597">
        <f t="shared" si="12"/>
        <v>44771</v>
      </c>
      <c r="G265" s="598">
        <f t="shared" si="11"/>
        <v>32197</v>
      </c>
      <c r="H265" s="599">
        <v>983</v>
      </c>
    </row>
    <row r="266" spans="1:8" x14ac:dyDescent="0.2">
      <c r="A266" s="594">
        <v>319</v>
      </c>
      <c r="B266" s="595">
        <f t="shared" si="13"/>
        <v>14.21</v>
      </c>
      <c r="C266" s="596"/>
      <c r="D266" s="597">
        <v>38100</v>
      </c>
      <c r="E266" s="609"/>
      <c r="F266" s="597">
        <f t="shared" si="12"/>
        <v>44740</v>
      </c>
      <c r="G266" s="598">
        <f t="shared" si="11"/>
        <v>32175</v>
      </c>
      <c r="H266" s="599">
        <v>983</v>
      </c>
    </row>
    <row r="267" spans="1:8" x14ac:dyDescent="0.2">
      <c r="A267" s="601">
        <v>320</v>
      </c>
      <c r="B267" s="600">
        <f t="shared" si="13"/>
        <v>14.22</v>
      </c>
      <c r="C267" s="602"/>
      <c r="D267" s="597">
        <v>38100</v>
      </c>
      <c r="E267" s="599"/>
      <c r="F267" s="597">
        <f t="shared" si="12"/>
        <v>44710</v>
      </c>
      <c r="G267" s="598">
        <f t="shared" si="11"/>
        <v>32152</v>
      </c>
      <c r="H267" s="599">
        <v>983</v>
      </c>
    </row>
    <row r="268" spans="1:8" x14ac:dyDescent="0.2">
      <c r="A268" s="601">
        <v>321</v>
      </c>
      <c r="B268" s="600">
        <v>14.26</v>
      </c>
      <c r="C268" s="602"/>
      <c r="D268" s="597">
        <v>38100</v>
      </c>
      <c r="E268" s="599"/>
      <c r="F268" s="597">
        <f t="shared" si="12"/>
        <v>44587</v>
      </c>
      <c r="G268" s="598">
        <f t="shared" si="11"/>
        <v>32062</v>
      </c>
      <c r="H268" s="599">
        <v>983</v>
      </c>
    </row>
    <row r="269" spans="1:8" x14ac:dyDescent="0.2">
      <c r="A269" s="594">
        <v>322</v>
      </c>
      <c r="B269" s="600">
        <v>14.26</v>
      </c>
      <c r="C269" s="596"/>
      <c r="D269" s="597">
        <v>38100</v>
      </c>
      <c r="E269" s="609"/>
      <c r="F269" s="597">
        <f t="shared" si="12"/>
        <v>44587</v>
      </c>
      <c r="G269" s="598">
        <f t="shared" si="11"/>
        <v>32062</v>
      </c>
      <c r="H269" s="599">
        <v>983</v>
      </c>
    </row>
    <row r="270" spans="1:8" x14ac:dyDescent="0.2">
      <c r="A270" s="594">
        <v>323</v>
      </c>
      <c r="B270" s="600">
        <v>14.26</v>
      </c>
      <c r="C270" s="596"/>
      <c r="D270" s="597">
        <v>38100</v>
      </c>
      <c r="E270" s="609"/>
      <c r="F270" s="597">
        <f t="shared" si="12"/>
        <v>44587</v>
      </c>
      <c r="G270" s="598">
        <f t="shared" si="11"/>
        <v>32062</v>
      </c>
      <c r="H270" s="599">
        <v>983</v>
      </c>
    </row>
    <row r="271" spans="1:8" x14ac:dyDescent="0.2">
      <c r="A271" s="594">
        <v>324</v>
      </c>
      <c r="B271" s="600">
        <v>14.26</v>
      </c>
      <c r="C271" s="596"/>
      <c r="D271" s="597">
        <v>38100</v>
      </c>
      <c r="E271" s="609"/>
      <c r="F271" s="597">
        <f t="shared" si="12"/>
        <v>44587</v>
      </c>
      <c r="G271" s="598">
        <f t="shared" si="11"/>
        <v>32062</v>
      </c>
      <c r="H271" s="599">
        <v>983</v>
      </c>
    </row>
    <row r="272" spans="1:8" x14ac:dyDescent="0.2">
      <c r="A272" s="594">
        <v>325</v>
      </c>
      <c r="B272" s="600">
        <v>14.26</v>
      </c>
      <c r="C272" s="596"/>
      <c r="D272" s="597">
        <v>38100</v>
      </c>
      <c r="E272" s="609"/>
      <c r="F272" s="597">
        <f t="shared" si="12"/>
        <v>44587</v>
      </c>
      <c r="G272" s="598">
        <f t="shared" ref="G272:G335" si="14">ROUND(12*(1/B272*D272),0)</f>
        <v>32062</v>
      </c>
      <c r="H272" s="599">
        <v>983</v>
      </c>
    </row>
    <row r="273" spans="1:8" x14ac:dyDescent="0.2">
      <c r="A273" s="594">
        <v>326</v>
      </c>
      <c r="B273" s="600">
        <v>14.26</v>
      </c>
      <c r="C273" s="596"/>
      <c r="D273" s="597">
        <v>38100</v>
      </c>
      <c r="E273" s="609"/>
      <c r="F273" s="597">
        <f t="shared" ref="F273:F336" si="15">ROUND(12*1.36*(1/B273*D273)+H273,0)</f>
        <v>44587</v>
      </c>
      <c r="G273" s="598">
        <f t="shared" si="14"/>
        <v>32062</v>
      </c>
      <c r="H273" s="599">
        <v>983</v>
      </c>
    </row>
    <row r="274" spans="1:8" x14ac:dyDescent="0.2">
      <c r="A274" s="594">
        <v>327</v>
      </c>
      <c r="B274" s="600">
        <v>14.26</v>
      </c>
      <c r="C274" s="596"/>
      <c r="D274" s="597">
        <v>38100</v>
      </c>
      <c r="E274" s="609"/>
      <c r="F274" s="597">
        <f t="shared" si="15"/>
        <v>44587</v>
      </c>
      <c r="G274" s="598">
        <f t="shared" si="14"/>
        <v>32062</v>
      </c>
      <c r="H274" s="599">
        <v>983</v>
      </c>
    </row>
    <row r="275" spans="1:8" x14ac:dyDescent="0.2">
      <c r="A275" s="594">
        <v>328</v>
      </c>
      <c r="B275" s="600">
        <v>14.26</v>
      </c>
      <c r="C275" s="596"/>
      <c r="D275" s="597">
        <v>38100</v>
      </c>
      <c r="E275" s="609"/>
      <c r="F275" s="597">
        <f t="shared" si="15"/>
        <v>44587</v>
      </c>
      <c r="G275" s="598">
        <f t="shared" si="14"/>
        <v>32062</v>
      </c>
      <c r="H275" s="599">
        <v>983</v>
      </c>
    </row>
    <row r="276" spans="1:8" x14ac:dyDescent="0.2">
      <c r="A276" s="594">
        <v>329</v>
      </c>
      <c r="B276" s="600">
        <v>14.26</v>
      </c>
      <c r="C276" s="596"/>
      <c r="D276" s="597">
        <v>38100</v>
      </c>
      <c r="E276" s="609"/>
      <c r="F276" s="597">
        <f t="shared" si="15"/>
        <v>44587</v>
      </c>
      <c r="G276" s="598">
        <f t="shared" si="14"/>
        <v>32062</v>
      </c>
      <c r="H276" s="599">
        <v>983</v>
      </c>
    </row>
    <row r="277" spans="1:8" x14ac:dyDescent="0.2">
      <c r="A277" s="594">
        <v>330</v>
      </c>
      <c r="B277" s="600">
        <v>14.26</v>
      </c>
      <c r="C277" s="596"/>
      <c r="D277" s="597">
        <v>38100</v>
      </c>
      <c r="E277" s="609"/>
      <c r="F277" s="597">
        <f t="shared" si="15"/>
        <v>44587</v>
      </c>
      <c r="G277" s="598">
        <f t="shared" si="14"/>
        <v>32062</v>
      </c>
      <c r="H277" s="599">
        <v>983</v>
      </c>
    </row>
    <row r="278" spans="1:8" x14ac:dyDescent="0.2">
      <c r="A278" s="594">
        <v>331</v>
      </c>
      <c r="B278" s="600">
        <v>14.26</v>
      </c>
      <c r="C278" s="596"/>
      <c r="D278" s="597">
        <v>38100</v>
      </c>
      <c r="E278" s="609"/>
      <c r="F278" s="597">
        <f t="shared" si="15"/>
        <v>44587</v>
      </c>
      <c r="G278" s="598">
        <f t="shared" si="14"/>
        <v>32062</v>
      </c>
      <c r="H278" s="599">
        <v>983</v>
      </c>
    </row>
    <row r="279" spans="1:8" x14ac:dyDescent="0.2">
      <c r="A279" s="594">
        <v>332</v>
      </c>
      <c r="B279" s="600">
        <v>14.26</v>
      </c>
      <c r="C279" s="596"/>
      <c r="D279" s="597">
        <v>38100</v>
      </c>
      <c r="E279" s="609"/>
      <c r="F279" s="597">
        <f t="shared" si="15"/>
        <v>44587</v>
      </c>
      <c r="G279" s="598">
        <f t="shared" si="14"/>
        <v>32062</v>
      </c>
      <c r="H279" s="599">
        <v>983</v>
      </c>
    </row>
    <row r="280" spans="1:8" x14ac:dyDescent="0.2">
      <c r="A280" s="594">
        <v>333</v>
      </c>
      <c r="B280" s="600">
        <v>14.26</v>
      </c>
      <c r="C280" s="596"/>
      <c r="D280" s="597">
        <v>38100</v>
      </c>
      <c r="E280" s="609"/>
      <c r="F280" s="597">
        <f t="shared" si="15"/>
        <v>44587</v>
      </c>
      <c r="G280" s="598">
        <f t="shared" si="14"/>
        <v>32062</v>
      </c>
      <c r="H280" s="599">
        <v>983</v>
      </c>
    </row>
    <row r="281" spans="1:8" x14ac:dyDescent="0.2">
      <c r="A281" s="594">
        <v>334</v>
      </c>
      <c r="B281" s="600">
        <v>14.26</v>
      </c>
      <c r="C281" s="596"/>
      <c r="D281" s="597">
        <v>38100</v>
      </c>
      <c r="E281" s="609"/>
      <c r="F281" s="597">
        <f t="shared" si="15"/>
        <v>44587</v>
      </c>
      <c r="G281" s="598">
        <f t="shared" si="14"/>
        <v>32062</v>
      </c>
      <c r="H281" s="599">
        <v>983</v>
      </c>
    </row>
    <row r="282" spans="1:8" x14ac:dyDescent="0.2">
      <c r="A282" s="594">
        <v>335</v>
      </c>
      <c r="B282" s="600">
        <v>14.26</v>
      </c>
      <c r="C282" s="596"/>
      <c r="D282" s="597">
        <v>38100</v>
      </c>
      <c r="E282" s="609"/>
      <c r="F282" s="597">
        <f t="shared" si="15"/>
        <v>44587</v>
      </c>
      <c r="G282" s="598">
        <f t="shared" si="14"/>
        <v>32062</v>
      </c>
      <c r="H282" s="599">
        <v>983</v>
      </c>
    </row>
    <row r="283" spans="1:8" x14ac:dyDescent="0.2">
      <c r="A283" s="594">
        <v>336</v>
      </c>
      <c r="B283" s="600">
        <v>14.26</v>
      </c>
      <c r="C283" s="596"/>
      <c r="D283" s="597">
        <v>38100</v>
      </c>
      <c r="E283" s="609"/>
      <c r="F283" s="597">
        <f t="shared" si="15"/>
        <v>44587</v>
      </c>
      <c r="G283" s="598">
        <f t="shared" si="14"/>
        <v>32062</v>
      </c>
      <c r="H283" s="599">
        <v>983</v>
      </c>
    </row>
    <row r="284" spans="1:8" x14ac:dyDescent="0.2">
      <c r="A284" s="594">
        <v>337</v>
      </c>
      <c r="B284" s="600">
        <v>14.26</v>
      </c>
      <c r="C284" s="596"/>
      <c r="D284" s="597">
        <v>38100</v>
      </c>
      <c r="E284" s="609"/>
      <c r="F284" s="597">
        <f t="shared" si="15"/>
        <v>44587</v>
      </c>
      <c r="G284" s="598">
        <f t="shared" si="14"/>
        <v>32062</v>
      </c>
      <c r="H284" s="599">
        <v>983</v>
      </c>
    </row>
    <row r="285" spans="1:8" x14ac:dyDescent="0.2">
      <c r="A285" s="594">
        <v>338</v>
      </c>
      <c r="B285" s="600">
        <v>14.26</v>
      </c>
      <c r="C285" s="596"/>
      <c r="D285" s="597">
        <v>38100</v>
      </c>
      <c r="E285" s="609"/>
      <c r="F285" s="597">
        <f t="shared" si="15"/>
        <v>44587</v>
      </c>
      <c r="G285" s="598">
        <f t="shared" si="14"/>
        <v>32062</v>
      </c>
      <c r="H285" s="599">
        <v>983</v>
      </c>
    </row>
    <row r="286" spans="1:8" x14ac:dyDescent="0.2">
      <c r="A286" s="594">
        <v>339</v>
      </c>
      <c r="B286" s="600">
        <v>14.26</v>
      </c>
      <c r="C286" s="596"/>
      <c r="D286" s="597">
        <v>38100</v>
      </c>
      <c r="E286" s="609"/>
      <c r="F286" s="597">
        <f t="shared" si="15"/>
        <v>44587</v>
      </c>
      <c r="G286" s="598">
        <f t="shared" si="14"/>
        <v>32062</v>
      </c>
      <c r="H286" s="599">
        <v>983</v>
      </c>
    </row>
    <row r="287" spans="1:8" x14ac:dyDescent="0.2">
      <c r="A287" s="594">
        <v>340</v>
      </c>
      <c r="B287" s="600">
        <v>14.26</v>
      </c>
      <c r="C287" s="596"/>
      <c r="D287" s="597">
        <v>38100</v>
      </c>
      <c r="E287" s="609"/>
      <c r="F287" s="597">
        <f t="shared" si="15"/>
        <v>44587</v>
      </c>
      <c r="G287" s="598">
        <f t="shared" si="14"/>
        <v>32062</v>
      </c>
      <c r="H287" s="599">
        <v>983</v>
      </c>
    </row>
    <row r="288" spans="1:8" x14ac:dyDescent="0.2">
      <c r="A288" s="594">
        <v>341</v>
      </c>
      <c r="B288" s="600">
        <v>14.26</v>
      </c>
      <c r="C288" s="596"/>
      <c r="D288" s="597">
        <v>38100</v>
      </c>
      <c r="E288" s="609"/>
      <c r="F288" s="597">
        <f t="shared" si="15"/>
        <v>44587</v>
      </c>
      <c r="G288" s="598">
        <f t="shared" si="14"/>
        <v>32062</v>
      </c>
      <c r="H288" s="599">
        <v>983</v>
      </c>
    </row>
    <row r="289" spans="1:8" x14ac:dyDescent="0.2">
      <c r="A289" s="594">
        <v>342</v>
      </c>
      <c r="B289" s="600">
        <v>14.26</v>
      </c>
      <c r="C289" s="596"/>
      <c r="D289" s="597">
        <v>38100</v>
      </c>
      <c r="E289" s="609"/>
      <c r="F289" s="597">
        <f t="shared" si="15"/>
        <v>44587</v>
      </c>
      <c r="G289" s="598">
        <f t="shared" si="14"/>
        <v>32062</v>
      </c>
      <c r="H289" s="599">
        <v>983</v>
      </c>
    </row>
    <row r="290" spans="1:8" x14ac:dyDescent="0.2">
      <c r="A290" s="594">
        <v>343</v>
      </c>
      <c r="B290" s="600">
        <v>14.26</v>
      </c>
      <c r="C290" s="596"/>
      <c r="D290" s="597">
        <v>38100</v>
      </c>
      <c r="E290" s="609"/>
      <c r="F290" s="597">
        <f t="shared" si="15"/>
        <v>44587</v>
      </c>
      <c r="G290" s="598">
        <f t="shared" si="14"/>
        <v>32062</v>
      </c>
      <c r="H290" s="599">
        <v>983</v>
      </c>
    </row>
    <row r="291" spans="1:8" x14ac:dyDescent="0.2">
      <c r="A291" s="594">
        <v>344</v>
      </c>
      <c r="B291" s="600">
        <v>14.26</v>
      </c>
      <c r="C291" s="596"/>
      <c r="D291" s="597">
        <v>38100</v>
      </c>
      <c r="E291" s="609"/>
      <c r="F291" s="597">
        <f t="shared" si="15"/>
        <v>44587</v>
      </c>
      <c r="G291" s="598">
        <f t="shared" si="14"/>
        <v>32062</v>
      </c>
      <c r="H291" s="599">
        <v>983</v>
      </c>
    </row>
    <row r="292" spans="1:8" x14ac:dyDescent="0.2">
      <c r="A292" s="594">
        <v>345</v>
      </c>
      <c r="B292" s="600">
        <v>14.26</v>
      </c>
      <c r="C292" s="596"/>
      <c r="D292" s="597">
        <v>38100</v>
      </c>
      <c r="E292" s="609"/>
      <c r="F292" s="597">
        <f t="shared" si="15"/>
        <v>44587</v>
      </c>
      <c r="G292" s="598">
        <f t="shared" si="14"/>
        <v>32062</v>
      </c>
      <c r="H292" s="599">
        <v>983</v>
      </c>
    </row>
    <row r="293" spans="1:8" x14ac:dyDescent="0.2">
      <c r="A293" s="594">
        <v>346</v>
      </c>
      <c r="B293" s="600">
        <v>14.26</v>
      </c>
      <c r="C293" s="596"/>
      <c r="D293" s="597">
        <v>38100</v>
      </c>
      <c r="E293" s="609"/>
      <c r="F293" s="597">
        <f t="shared" si="15"/>
        <v>44587</v>
      </c>
      <c r="G293" s="598">
        <f t="shared" si="14"/>
        <v>32062</v>
      </c>
      <c r="H293" s="599">
        <v>983</v>
      </c>
    </row>
    <row r="294" spans="1:8" x14ac:dyDescent="0.2">
      <c r="A294" s="594">
        <v>347</v>
      </c>
      <c r="B294" s="600">
        <v>14.26</v>
      </c>
      <c r="C294" s="596"/>
      <c r="D294" s="597">
        <v>38100</v>
      </c>
      <c r="E294" s="609"/>
      <c r="F294" s="597">
        <f t="shared" si="15"/>
        <v>44587</v>
      </c>
      <c r="G294" s="598">
        <f t="shared" si="14"/>
        <v>32062</v>
      </c>
      <c r="H294" s="599">
        <v>983</v>
      </c>
    </row>
    <row r="295" spans="1:8" x14ac:dyDescent="0.2">
      <c r="A295" s="594">
        <v>348</v>
      </c>
      <c r="B295" s="600">
        <v>14.26</v>
      </c>
      <c r="C295" s="596"/>
      <c r="D295" s="597">
        <v>38100</v>
      </c>
      <c r="E295" s="609"/>
      <c r="F295" s="597">
        <f t="shared" si="15"/>
        <v>44587</v>
      </c>
      <c r="G295" s="598">
        <f t="shared" si="14"/>
        <v>32062</v>
      </c>
      <c r="H295" s="599">
        <v>983</v>
      </c>
    </row>
    <row r="296" spans="1:8" x14ac:dyDescent="0.2">
      <c r="A296" s="594">
        <v>349</v>
      </c>
      <c r="B296" s="600">
        <v>14.26</v>
      </c>
      <c r="C296" s="596"/>
      <c r="D296" s="597">
        <v>38100</v>
      </c>
      <c r="E296" s="609"/>
      <c r="F296" s="597">
        <f t="shared" si="15"/>
        <v>44587</v>
      </c>
      <c r="G296" s="598">
        <f t="shared" si="14"/>
        <v>32062</v>
      </c>
      <c r="H296" s="599">
        <v>983</v>
      </c>
    </row>
    <row r="297" spans="1:8" x14ac:dyDescent="0.2">
      <c r="A297" s="594">
        <v>350</v>
      </c>
      <c r="B297" s="600">
        <v>14.26</v>
      </c>
      <c r="C297" s="596"/>
      <c r="D297" s="597">
        <v>38100</v>
      </c>
      <c r="E297" s="609"/>
      <c r="F297" s="597">
        <f t="shared" si="15"/>
        <v>44587</v>
      </c>
      <c r="G297" s="598">
        <f t="shared" si="14"/>
        <v>32062</v>
      </c>
      <c r="H297" s="599">
        <v>983</v>
      </c>
    </row>
    <row r="298" spans="1:8" x14ac:dyDescent="0.2">
      <c r="A298" s="594">
        <v>351</v>
      </c>
      <c r="B298" s="600">
        <v>14.26</v>
      </c>
      <c r="C298" s="596"/>
      <c r="D298" s="597">
        <v>38100</v>
      </c>
      <c r="E298" s="609"/>
      <c r="F298" s="597">
        <f t="shared" si="15"/>
        <v>44587</v>
      </c>
      <c r="G298" s="598">
        <f t="shared" si="14"/>
        <v>32062</v>
      </c>
      <c r="H298" s="599">
        <v>983</v>
      </c>
    </row>
    <row r="299" spans="1:8" x14ac:dyDescent="0.2">
      <c r="A299" s="594">
        <v>352</v>
      </c>
      <c r="B299" s="600">
        <v>14.26</v>
      </c>
      <c r="C299" s="596"/>
      <c r="D299" s="597">
        <v>38100</v>
      </c>
      <c r="E299" s="609"/>
      <c r="F299" s="597">
        <f t="shared" si="15"/>
        <v>44587</v>
      </c>
      <c r="G299" s="598">
        <f t="shared" si="14"/>
        <v>32062</v>
      </c>
      <c r="H299" s="599">
        <v>983</v>
      </c>
    </row>
    <row r="300" spans="1:8" x14ac:dyDescent="0.2">
      <c r="A300" s="594">
        <v>353</v>
      </c>
      <c r="B300" s="600">
        <v>14.26</v>
      </c>
      <c r="C300" s="596"/>
      <c r="D300" s="597">
        <v>38100</v>
      </c>
      <c r="E300" s="609"/>
      <c r="F300" s="597">
        <f t="shared" si="15"/>
        <v>44587</v>
      </c>
      <c r="G300" s="598">
        <f t="shared" si="14"/>
        <v>32062</v>
      </c>
      <c r="H300" s="599">
        <v>983</v>
      </c>
    </row>
    <row r="301" spans="1:8" x14ac:dyDescent="0.2">
      <c r="A301" s="594">
        <v>354</v>
      </c>
      <c r="B301" s="600">
        <v>14.26</v>
      </c>
      <c r="C301" s="596"/>
      <c r="D301" s="597">
        <v>38100</v>
      </c>
      <c r="E301" s="609"/>
      <c r="F301" s="597">
        <f t="shared" si="15"/>
        <v>44587</v>
      </c>
      <c r="G301" s="598">
        <f t="shared" si="14"/>
        <v>32062</v>
      </c>
      <c r="H301" s="599">
        <v>983</v>
      </c>
    </row>
    <row r="302" spans="1:8" x14ac:dyDescent="0.2">
      <c r="A302" s="594">
        <v>355</v>
      </c>
      <c r="B302" s="600">
        <v>14.26</v>
      </c>
      <c r="C302" s="596"/>
      <c r="D302" s="597">
        <v>38100</v>
      </c>
      <c r="E302" s="609"/>
      <c r="F302" s="597">
        <f t="shared" si="15"/>
        <v>44587</v>
      </c>
      <c r="G302" s="598">
        <f t="shared" si="14"/>
        <v>32062</v>
      </c>
      <c r="H302" s="599">
        <v>983</v>
      </c>
    </row>
    <row r="303" spans="1:8" x14ac:dyDescent="0.2">
      <c r="A303" s="594">
        <v>356</v>
      </c>
      <c r="B303" s="600">
        <v>14.26</v>
      </c>
      <c r="C303" s="596"/>
      <c r="D303" s="597">
        <v>38100</v>
      </c>
      <c r="E303" s="609"/>
      <c r="F303" s="597">
        <f t="shared" si="15"/>
        <v>44587</v>
      </c>
      <c r="G303" s="598">
        <f t="shared" si="14"/>
        <v>32062</v>
      </c>
      <c r="H303" s="599">
        <v>983</v>
      </c>
    </row>
    <row r="304" spans="1:8" x14ac:dyDescent="0.2">
      <c r="A304" s="594">
        <v>357</v>
      </c>
      <c r="B304" s="600">
        <v>14.26</v>
      </c>
      <c r="C304" s="596"/>
      <c r="D304" s="597">
        <v>38100</v>
      </c>
      <c r="E304" s="609"/>
      <c r="F304" s="597">
        <f t="shared" si="15"/>
        <v>44587</v>
      </c>
      <c r="G304" s="598">
        <f t="shared" si="14"/>
        <v>32062</v>
      </c>
      <c r="H304" s="599">
        <v>983</v>
      </c>
    </row>
    <row r="305" spans="1:8" x14ac:dyDescent="0.2">
      <c r="A305" s="594">
        <v>358</v>
      </c>
      <c r="B305" s="600">
        <v>14.26</v>
      </c>
      <c r="C305" s="596"/>
      <c r="D305" s="597">
        <v>38100</v>
      </c>
      <c r="E305" s="609"/>
      <c r="F305" s="597">
        <f t="shared" si="15"/>
        <v>44587</v>
      </c>
      <c r="G305" s="598">
        <f t="shared" si="14"/>
        <v>32062</v>
      </c>
      <c r="H305" s="599">
        <v>983</v>
      </c>
    </row>
    <row r="306" spans="1:8" x14ac:dyDescent="0.2">
      <c r="A306" s="594">
        <v>359</v>
      </c>
      <c r="B306" s="600">
        <v>14.26</v>
      </c>
      <c r="C306" s="596"/>
      <c r="D306" s="597">
        <v>38100</v>
      </c>
      <c r="E306" s="609"/>
      <c r="F306" s="597">
        <f t="shared" si="15"/>
        <v>44587</v>
      </c>
      <c r="G306" s="598">
        <f t="shared" si="14"/>
        <v>32062</v>
      </c>
      <c r="H306" s="599">
        <v>983</v>
      </c>
    </row>
    <row r="307" spans="1:8" x14ac:dyDescent="0.2">
      <c r="A307" s="594">
        <v>360</v>
      </c>
      <c r="B307" s="600">
        <v>14.26</v>
      </c>
      <c r="C307" s="596"/>
      <c r="D307" s="597">
        <v>38100</v>
      </c>
      <c r="E307" s="609"/>
      <c r="F307" s="597">
        <f t="shared" si="15"/>
        <v>44587</v>
      </c>
      <c r="G307" s="598">
        <f t="shared" si="14"/>
        <v>32062</v>
      </c>
      <c r="H307" s="599">
        <v>983</v>
      </c>
    </row>
    <row r="308" spans="1:8" x14ac:dyDescent="0.2">
      <c r="A308" s="594">
        <v>361</v>
      </c>
      <c r="B308" s="600">
        <v>14.26</v>
      </c>
      <c r="C308" s="596"/>
      <c r="D308" s="597">
        <v>38100</v>
      </c>
      <c r="E308" s="609"/>
      <c r="F308" s="597">
        <f t="shared" si="15"/>
        <v>44587</v>
      </c>
      <c r="G308" s="598">
        <f t="shared" si="14"/>
        <v>32062</v>
      </c>
      <c r="H308" s="599">
        <v>983</v>
      </c>
    </row>
    <row r="309" spans="1:8" x14ac:dyDescent="0.2">
      <c r="A309" s="594">
        <v>362</v>
      </c>
      <c r="B309" s="600">
        <v>14.26</v>
      </c>
      <c r="C309" s="596"/>
      <c r="D309" s="597">
        <v>38100</v>
      </c>
      <c r="E309" s="609"/>
      <c r="F309" s="597">
        <f t="shared" si="15"/>
        <v>44587</v>
      </c>
      <c r="G309" s="598">
        <f t="shared" si="14"/>
        <v>32062</v>
      </c>
      <c r="H309" s="599">
        <v>983</v>
      </c>
    </row>
    <row r="310" spans="1:8" x14ac:dyDescent="0.2">
      <c r="A310" s="594">
        <v>363</v>
      </c>
      <c r="B310" s="600">
        <v>14.26</v>
      </c>
      <c r="C310" s="596"/>
      <c r="D310" s="597">
        <v>38100</v>
      </c>
      <c r="E310" s="609"/>
      <c r="F310" s="597">
        <f t="shared" si="15"/>
        <v>44587</v>
      </c>
      <c r="G310" s="598">
        <f t="shared" si="14"/>
        <v>32062</v>
      </c>
      <c r="H310" s="599">
        <v>983</v>
      </c>
    </row>
    <row r="311" spans="1:8" x14ac:dyDescent="0.2">
      <c r="A311" s="594">
        <v>364</v>
      </c>
      <c r="B311" s="600">
        <v>14.26</v>
      </c>
      <c r="C311" s="596"/>
      <c r="D311" s="597">
        <v>38100</v>
      </c>
      <c r="E311" s="609"/>
      <c r="F311" s="597">
        <f t="shared" si="15"/>
        <v>44587</v>
      </c>
      <c r="G311" s="598">
        <f t="shared" si="14"/>
        <v>32062</v>
      </c>
      <c r="H311" s="599">
        <v>983</v>
      </c>
    </row>
    <row r="312" spans="1:8" x14ac:dyDescent="0.2">
      <c r="A312" s="594">
        <v>365</v>
      </c>
      <c r="B312" s="600">
        <v>14.26</v>
      </c>
      <c r="C312" s="596"/>
      <c r="D312" s="597">
        <v>38100</v>
      </c>
      <c r="E312" s="609"/>
      <c r="F312" s="597">
        <f t="shared" si="15"/>
        <v>44587</v>
      </c>
      <c r="G312" s="598">
        <f t="shared" si="14"/>
        <v>32062</v>
      </c>
      <c r="H312" s="599">
        <v>983</v>
      </c>
    </row>
    <row r="313" spans="1:8" x14ac:dyDescent="0.2">
      <c r="A313" s="594">
        <v>366</v>
      </c>
      <c r="B313" s="600">
        <v>14.26</v>
      </c>
      <c r="C313" s="596"/>
      <c r="D313" s="597">
        <v>38100</v>
      </c>
      <c r="E313" s="609"/>
      <c r="F313" s="597">
        <f t="shared" si="15"/>
        <v>44587</v>
      </c>
      <c r="G313" s="598">
        <f t="shared" si="14"/>
        <v>32062</v>
      </c>
      <c r="H313" s="599">
        <v>983</v>
      </c>
    </row>
    <row r="314" spans="1:8" x14ac:dyDescent="0.2">
      <c r="A314" s="594">
        <v>367</v>
      </c>
      <c r="B314" s="600">
        <v>14.26</v>
      </c>
      <c r="C314" s="596"/>
      <c r="D314" s="597">
        <v>38100</v>
      </c>
      <c r="E314" s="609"/>
      <c r="F314" s="597">
        <f t="shared" si="15"/>
        <v>44587</v>
      </c>
      <c r="G314" s="598">
        <f t="shared" si="14"/>
        <v>32062</v>
      </c>
      <c r="H314" s="599">
        <v>983</v>
      </c>
    </row>
    <row r="315" spans="1:8" x14ac:dyDescent="0.2">
      <c r="A315" s="594">
        <v>368</v>
      </c>
      <c r="B315" s="600">
        <v>14.26</v>
      </c>
      <c r="C315" s="596"/>
      <c r="D315" s="597">
        <v>38100</v>
      </c>
      <c r="E315" s="609"/>
      <c r="F315" s="597">
        <f t="shared" si="15"/>
        <v>44587</v>
      </c>
      <c r="G315" s="598">
        <f t="shared" si="14"/>
        <v>32062</v>
      </c>
      <c r="H315" s="599">
        <v>983</v>
      </c>
    </row>
    <row r="316" spans="1:8" x14ac:dyDescent="0.2">
      <c r="A316" s="594">
        <v>369</v>
      </c>
      <c r="B316" s="600">
        <v>14.26</v>
      </c>
      <c r="C316" s="596"/>
      <c r="D316" s="597">
        <v>38100</v>
      </c>
      <c r="E316" s="609"/>
      <c r="F316" s="597">
        <f t="shared" si="15"/>
        <v>44587</v>
      </c>
      <c r="G316" s="598">
        <f t="shared" si="14"/>
        <v>32062</v>
      </c>
      <c r="H316" s="599">
        <v>983</v>
      </c>
    </row>
    <row r="317" spans="1:8" x14ac:dyDescent="0.2">
      <c r="A317" s="594">
        <v>370</v>
      </c>
      <c r="B317" s="600">
        <v>14.26</v>
      </c>
      <c r="C317" s="596"/>
      <c r="D317" s="597">
        <v>38100</v>
      </c>
      <c r="E317" s="609"/>
      <c r="F317" s="597">
        <f t="shared" si="15"/>
        <v>44587</v>
      </c>
      <c r="G317" s="598">
        <f t="shared" si="14"/>
        <v>32062</v>
      </c>
      <c r="H317" s="599">
        <v>983</v>
      </c>
    </row>
    <row r="318" spans="1:8" x14ac:dyDescent="0.2">
      <c r="A318" s="594">
        <v>371</v>
      </c>
      <c r="B318" s="600">
        <v>14.26</v>
      </c>
      <c r="C318" s="596"/>
      <c r="D318" s="597">
        <v>38100</v>
      </c>
      <c r="E318" s="609"/>
      <c r="F318" s="597">
        <f t="shared" si="15"/>
        <v>44587</v>
      </c>
      <c r="G318" s="598">
        <f t="shared" si="14"/>
        <v>32062</v>
      </c>
      <c r="H318" s="599">
        <v>983</v>
      </c>
    </row>
    <row r="319" spans="1:8" x14ac:dyDescent="0.2">
      <c r="A319" s="594">
        <v>372</v>
      </c>
      <c r="B319" s="600">
        <v>14.26</v>
      </c>
      <c r="C319" s="596"/>
      <c r="D319" s="597">
        <v>38100</v>
      </c>
      <c r="E319" s="609"/>
      <c r="F319" s="597">
        <f t="shared" si="15"/>
        <v>44587</v>
      </c>
      <c r="G319" s="598">
        <f t="shared" si="14"/>
        <v>32062</v>
      </c>
      <c r="H319" s="599">
        <v>983</v>
      </c>
    </row>
    <row r="320" spans="1:8" x14ac:dyDescent="0.2">
      <c r="A320" s="594">
        <v>373</v>
      </c>
      <c r="B320" s="600">
        <v>14.26</v>
      </c>
      <c r="C320" s="596"/>
      <c r="D320" s="597">
        <v>38100</v>
      </c>
      <c r="E320" s="609"/>
      <c r="F320" s="597">
        <f t="shared" si="15"/>
        <v>44587</v>
      </c>
      <c r="G320" s="598">
        <f t="shared" si="14"/>
        <v>32062</v>
      </c>
      <c r="H320" s="599">
        <v>983</v>
      </c>
    </row>
    <row r="321" spans="1:8" x14ac:dyDescent="0.2">
      <c r="A321" s="594">
        <v>374</v>
      </c>
      <c r="B321" s="600">
        <v>14.26</v>
      </c>
      <c r="C321" s="596"/>
      <c r="D321" s="597">
        <v>38100</v>
      </c>
      <c r="E321" s="609"/>
      <c r="F321" s="597">
        <f t="shared" si="15"/>
        <v>44587</v>
      </c>
      <c r="G321" s="598">
        <f t="shared" si="14"/>
        <v>32062</v>
      </c>
      <c r="H321" s="599">
        <v>983</v>
      </c>
    </row>
    <row r="322" spans="1:8" x14ac:dyDescent="0.2">
      <c r="A322" s="594">
        <v>375</v>
      </c>
      <c r="B322" s="600">
        <v>14.26</v>
      </c>
      <c r="C322" s="596"/>
      <c r="D322" s="597">
        <v>38100</v>
      </c>
      <c r="E322" s="609"/>
      <c r="F322" s="597">
        <f t="shared" si="15"/>
        <v>44587</v>
      </c>
      <c r="G322" s="598">
        <f t="shared" si="14"/>
        <v>32062</v>
      </c>
      <c r="H322" s="599">
        <v>983</v>
      </c>
    </row>
    <row r="323" spans="1:8" x14ac:dyDescent="0.2">
      <c r="A323" s="594">
        <v>376</v>
      </c>
      <c r="B323" s="600">
        <v>14.26</v>
      </c>
      <c r="C323" s="596"/>
      <c r="D323" s="597">
        <v>38100</v>
      </c>
      <c r="E323" s="609"/>
      <c r="F323" s="597">
        <f t="shared" si="15"/>
        <v>44587</v>
      </c>
      <c r="G323" s="598">
        <f t="shared" si="14"/>
        <v>32062</v>
      </c>
      <c r="H323" s="599">
        <v>983</v>
      </c>
    </row>
    <row r="324" spans="1:8" x14ac:dyDescent="0.2">
      <c r="A324" s="594">
        <v>377</v>
      </c>
      <c r="B324" s="600">
        <v>14.26</v>
      </c>
      <c r="C324" s="596"/>
      <c r="D324" s="597">
        <v>38100</v>
      </c>
      <c r="E324" s="609"/>
      <c r="F324" s="597">
        <f t="shared" si="15"/>
        <v>44587</v>
      </c>
      <c r="G324" s="598">
        <f t="shared" si="14"/>
        <v>32062</v>
      </c>
      <c r="H324" s="599">
        <v>983</v>
      </c>
    </row>
    <row r="325" spans="1:8" x14ac:dyDescent="0.2">
      <c r="A325" s="594">
        <v>378</v>
      </c>
      <c r="B325" s="600">
        <v>14.26</v>
      </c>
      <c r="C325" s="596"/>
      <c r="D325" s="597">
        <v>38100</v>
      </c>
      <c r="E325" s="609"/>
      <c r="F325" s="597">
        <f t="shared" si="15"/>
        <v>44587</v>
      </c>
      <c r="G325" s="598">
        <f t="shared" si="14"/>
        <v>32062</v>
      </c>
      <c r="H325" s="599">
        <v>983</v>
      </c>
    </row>
    <row r="326" spans="1:8" x14ac:dyDescent="0.2">
      <c r="A326" s="594">
        <v>379</v>
      </c>
      <c r="B326" s="600">
        <v>14.26</v>
      </c>
      <c r="C326" s="596"/>
      <c r="D326" s="597">
        <v>38100</v>
      </c>
      <c r="E326" s="609"/>
      <c r="F326" s="597">
        <f t="shared" si="15"/>
        <v>44587</v>
      </c>
      <c r="G326" s="598">
        <f t="shared" si="14"/>
        <v>32062</v>
      </c>
      <c r="H326" s="599">
        <v>983</v>
      </c>
    </row>
    <row r="327" spans="1:8" x14ac:dyDescent="0.2">
      <c r="A327" s="594">
        <v>380</v>
      </c>
      <c r="B327" s="600">
        <v>14.26</v>
      </c>
      <c r="C327" s="596"/>
      <c r="D327" s="597">
        <v>38100</v>
      </c>
      <c r="E327" s="609"/>
      <c r="F327" s="597">
        <f t="shared" si="15"/>
        <v>44587</v>
      </c>
      <c r="G327" s="598">
        <f t="shared" si="14"/>
        <v>32062</v>
      </c>
      <c r="H327" s="599">
        <v>983</v>
      </c>
    </row>
    <row r="328" spans="1:8" x14ac:dyDescent="0.2">
      <c r="A328" s="594">
        <v>381</v>
      </c>
      <c r="B328" s="600">
        <v>14.26</v>
      </c>
      <c r="C328" s="596"/>
      <c r="D328" s="597">
        <v>38100</v>
      </c>
      <c r="E328" s="609"/>
      <c r="F328" s="597">
        <f t="shared" si="15"/>
        <v>44587</v>
      </c>
      <c r="G328" s="598">
        <f t="shared" si="14"/>
        <v>32062</v>
      </c>
      <c r="H328" s="599">
        <v>983</v>
      </c>
    </row>
    <row r="329" spans="1:8" x14ac:dyDescent="0.2">
      <c r="A329" s="594">
        <v>382</v>
      </c>
      <c r="B329" s="600">
        <v>14.26</v>
      </c>
      <c r="C329" s="596"/>
      <c r="D329" s="597">
        <v>38100</v>
      </c>
      <c r="E329" s="609"/>
      <c r="F329" s="597">
        <f t="shared" si="15"/>
        <v>44587</v>
      </c>
      <c r="G329" s="598">
        <f t="shared" si="14"/>
        <v>32062</v>
      </c>
      <c r="H329" s="599">
        <v>983</v>
      </c>
    </row>
    <row r="330" spans="1:8" x14ac:dyDescent="0.2">
      <c r="A330" s="594">
        <v>383</v>
      </c>
      <c r="B330" s="600">
        <v>14.26</v>
      </c>
      <c r="C330" s="596"/>
      <c r="D330" s="597">
        <v>38100</v>
      </c>
      <c r="E330" s="609"/>
      <c r="F330" s="597">
        <f t="shared" si="15"/>
        <v>44587</v>
      </c>
      <c r="G330" s="598">
        <f t="shared" si="14"/>
        <v>32062</v>
      </c>
      <c r="H330" s="599">
        <v>983</v>
      </c>
    </row>
    <row r="331" spans="1:8" x14ac:dyDescent="0.2">
      <c r="A331" s="594">
        <v>384</v>
      </c>
      <c r="B331" s="600">
        <v>14.26</v>
      </c>
      <c r="C331" s="596"/>
      <c r="D331" s="597">
        <v>38100</v>
      </c>
      <c r="E331" s="609"/>
      <c r="F331" s="597">
        <f t="shared" si="15"/>
        <v>44587</v>
      </c>
      <c r="G331" s="598">
        <f t="shared" si="14"/>
        <v>32062</v>
      </c>
      <c r="H331" s="599">
        <v>983</v>
      </c>
    </row>
    <row r="332" spans="1:8" x14ac:dyDescent="0.2">
      <c r="A332" s="594">
        <v>385</v>
      </c>
      <c r="B332" s="600">
        <v>14.26</v>
      </c>
      <c r="C332" s="596"/>
      <c r="D332" s="597">
        <v>38100</v>
      </c>
      <c r="E332" s="609"/>
      <c r="F332" s="597">
        <f t="shared" si="15"/>
        <v>44587</v>
      </c>
      <c r="G332" s="598">
        <f t="shared" si="14"/>
        <v>32062</v>
      </c>
      <c r="H332" s="599">
        <v>983</v>
      </c>
    </row>
    <row r="333" spans="1:8" x14ac:dyDescent="0.2">
      <c r="A333" s="594">
        <v>386</v>
      </c>
      <c r="B333" s="600">
        <v>14.26</v>
      </c>
      <c r="C333" s="596"/>
      <c r="D333" s="597">
        <v>38100</v>
      </c>
      <c r="E333" s="609"/>
      <c r="F333" s="597">
        <f t="shared" si="15"/>
        <v>44587</v>
      </c>
      <c r="G333" s="598">
        <f t="shared" si="14"/>
        <v>32062</v>
      </c>
      <c r="H333" s="599">
        <v>983</v>
      </c>
    </row>
    <row r="334" spans="1:8" x14ac:dyDescent="0.2">
      <c r="A334" s="594">
        <v>387</v>
      </c>
      <c r="B334" s="600">
        <v>14.26</v>
      </c>
      <c r="C334" s="596"/>
      <c r="D334" s="597">
        <v>38100</v>
      </c>
      <c r="E334" s="609"/>
      <c r="F334" s="597">
        <f t="shared" si="15"/>
        <v>44587</v>
      </c>
      <c r="G334" s="598">
        <f t="shared" si="14"/>
        <v>32062</v>
      </c>
      <c r="H334" s="599">
        <v>983</v>
      </c>
    </row>
    <row r="335" spans="1:8" x14ac:dyDescent="0.2">
      <c r="A335" s="594">
        <v>388</v>
      </c>
      <c r="B335" s="600">
        <v>14.26</v>
      </c>
      <c r="C335" s="596"/>
      <c r="D335" s="597">
        <v>38100</v>
      </c>
      <c r="E335" s="609"/>
      <c r="F335" s="597">
        <f t="shared" si="15"/>
        <v>44587</v>
      </c>
      <c r="G335" s="598">
        <f t="shared" si="14"/>
        <v>32062</v>
      </c>
      <c r="H335" s="599">
        <v>983</v>
      </c>
    </row>
    <row r="336" spans="1:8" x14ac:dyDescent="0.2">
      <c r="A336" s="594">
        <v>389</v>
      </c>
      <c r="B336" s="600">
        <v>14.26</v>
      </c>
      <c r="C336" s="596"/>
      <c r="D336" s="597">
        <v>38100</v>
      </c>
      <c r="E336" s="609"/>
      <c r="F336" s="597">
        <f t="shared" si="15"/>
        <v>44587</v>
      </c>
      <c r="G336" s="598">
        <f t="shared" ref="G336:G399" si="16">ROUND(12*(1/B336*D336),0)</f>
        <v>32062</v>
      </c>
      <c r="H336" s="599">
        <v>983</v>
      </c>
    </row>
    <row r="337" spans="1:8" x14ac:dyDescent="0.2">
      <c r="A337" s="594">
        <v>390</v>
      </c>
      <c r="B337" s="600">
        <v>14.26</v>
      </c>
      <c r="C337" s="596"/>
      <c r="D337" s="597">
        <v>38100</v>
      </c>
      <c r="E337" s="609"/>
      <c r="F337" s="597">
        <f t="shared" ref="F337:F400" si="17">ROUND(12*1.36*(1/B337*D337)+H337,0)</f>
        <v>44587</v>
      </c>
      <c r="G337" s="598">
        <f t="shared" si="16"/>
        <v>32062</v>
      </c>
      <c r="H337" s="599">
        <v>983</v>
      </c>
    </row>
    <row r="338" spans="1:8" x14ac:dyDescent="0.2">
      <c r="A338" s="594">
        <v>391</v>
      </c>
      <c r="B338" s="600">
        <v>14.26</v>
      </c>
      <c r="C338" s="596"/>
      <c r="D338" s="597">
        <v>38100</v>
      </c>
      <c r="E338" s="609"/>
      <c r="F338" s="597">
        <f t="shared" si="17"/>
        <v>44587</v>
      </c>
      <c r="G338" s="598">
        <f t="shared" si="16"/>
        <v>32062</v>
      </c>
      <c r="H338" s="599">
        <v>983</v>
      </c>
    </row>
    <row r="339" spans="1:8" x14ac:dyDescent="0.2">
      <c r="A339" s="594">
        <v>392</v>
      </c>
      <c r="B339" s="600">
        <v>14.26</v>
      </c>
      <c r="C339" s="596"/>
      <c r="D339" s="597">
        <v>38100</v>
      </c>
      <c r="E339" s="609"/>
      <c r="F339" s="597">
        <f t="shared" si="17"/>
        <v>44587</v>
      </c>
      <c r="G339" s="598">
        <f t="shared" si="16"/>
        <v>32062</v>
      </c>
      <c r="H339" s="599">
        <v>983</v>
      </c>
    </row>
    <row r="340" spans="1:8" x14ac:dyDescent="0.2">
      <c r="A340" s="594">
        <v>393</v>
      </c>
      <c r="B340" s="600">
        <v>14.26</v>
      </c>
      <c r="C340" s="596"/>
      <c r="D340" s="597">
        <v>38100</v>
      </c>
      <c r="E340" s="609"/>
      <c r="F340" s="597">
        <f t="shared" si="17"/>
        <v>44587</v>
      </c>
      <c r="G340" s="598">
        <f t="shared" si="16"/>
        <v>32062</v>
      </c>
      <c r="H340" s="599">
        <v>983</v>
      </c>
    </row>
    <row r="341" spans="1:8" x14ac:dyDescent="0.2">
      <c r="A341" s="594">
        <v>394</v>
      </c>
      <c r="B341" s="600">
        <v>14.26</v>
      </c>
      <c r="C341" s="596"/>
      <c r="D341" s="597">
        <v>38100</v>
      </c>
      <c r="E341" s="609"/>
      <c r="F341" s="597">
        <f t="shared" si="17"/>
        <v>44587</v>
      </c>
      <c r="G341" s="598">
        <f t="shared" si="16"/>
        <v>32062</v>
      </c>
      <c r="H341" s="599">
        <v>983</v>
      </c>
    </row>
    <row r="342" spans="1:8" x14ac:dyDescent="0.2">
      <c r="A342" s="594">
        <v>395</v>
      </c>
      <c r="B342" s="600">
        <v>14.26</v>
      </c>
      <c r="C342" s="596"/>
      <c r="D342" s="597">
        <v>38100</v>
      </c>
      <c r="E342" s="609"/>
      <c r="F342" s="597">
        <f t="shared" si="17"/>
        <v>44587</v>
      </c>
      <c r="G342" s="598">
        <f t="shared" si="16"/>
        <v>32062</v>
      </c>
      <c r="H342" s="599">
        <v>983</v>
      </c>
    </row>
    <row r="343" spans="1:8" x14ac:dyDescent="0.2">
      <c r="A343" s="594">
        <v>396</v>
      </c>
      <c r="B343" s="600">
        <v>14.26</v>
      </c>
      <c r="C343" s="596"/>
      <c r="D343" s="597">
        <v>38100</v>
      </c>
      <c r="E343" s="609"/>
      <c r="F343" s="597">
        <f t="shared" si="17"/>
        <v>44587</v>
      </c>
      <c r="G343" s="598">
        <f t="shared" si="16"/>
        <v>32062</v>
      </c>
      <c r="H343" s="599">
        <v>983</v>
      </c>
    </row>
    <row r="344" spans="1:8" x14ac:dyDescent="0.2">
      <c r="A344" s="594">
        <v>397</v>
      </c>
      <c r="B344" s="600">
        <v>14.26</v>
      </c>
      <c r="C344" s="596"/>
      <c r="D344" s="597">
        <v>38100</v>
      </c>
      <c r="E344" s="609"/>
      <c r="F344" s="597">
        <f t="shared" si="17"/>
        <v>44587</v>
      </c>
      <c r="G344" s="598">
        <f t="shared" si="16"/>
        <v>32062</v>
      </c>
      <c r="H344" s="599">
        <v>983</v>
      </c>
    </row>
    <row r="345" spans="1:8" x14ac:dyDescent="0.2">
      <c r="A345" s="594">
        <v>398</v>
      </c>
      <c r="B345" s="600">
        <v>14.26</v>
      </c>
      <c r="C345" s="596"/>
      <c r="D345" s="597">
        <v>38100</v>
      </c>
      <c r="E345" s="609"/>
      <c r="F345" s="597">
        <f t="shared" si="17"/>
        <v>44587</v>
      </c>
      <c r="G345" s="598">
        <f t="shared" si="16"/>
        <v>32062</v>
      </c>
      <c r="H345" s="599">
        <v>983</v>
      </c>
    </row>
    <row r="346" spans="1:8" x14ac:dyDescent="0.2">
      <c r="A346" s="594">
        <v>399</v>
      </c>
      <c r="B346" s="600">
        <v>14.26</v>
      </c>
      <c r="C346" s="596"/>
      <c r="D346" s="597">
        <v>38100</v>
      </c>
      <c r="E346" s="609"/>
      <c r="F346" s="597">
        <f t="shared" si="17"/>
        <v>44587</v>
      </c>
      <c r="G346" s="598">
        <f t="shared" si="16"/>
        <v>32062</v>
      </c>
      <c r="H346" s="599">
        <v>983</v>
      </c>
    </row>
    <row r="347" spans="1:8" x14ac:dyDescent="0.2">
      <c r="A347" s="594">
        <v>400</v>
      </c>
      <c r="B347" s="600">
        <v>14.26</v>
      </c>
      <c r="C347" s="596"/>
      <c r="D347" s="597">
        <v>38100</v>
      </c>
      <c r="E347" s="609"/>
      <c r="F347" s="597">
        <f t="shared" si="17"/>
        <v>44587</v>
      </c>
      <c r="G347" s="598">
        <f t="shared" si="16"/>
        <v>32062</v>
      </c>
      <c r="H347" s="599">
        <v>983</v>
      </c>
    </row>
    <row r="348" spans="1:8" x14ac:dyDescent="0.2">
      <c r="A348" s="594">
        <v>401</v>
      </c>
      <c r="B348" s="600">
        <v>14.26</v>
      </c>
      <c r="C348" s="596"/>
      <c r="D348" s="597">
        <v>38100</v>
      </c>
      <c r="E348" s="609"/>
      <c r="F348" s="597">
        <f t="shared" si="17"/>
        <v>44587</v>
      </c>
      <c r="G348" s="598">
        <f t="shared" si="16"/>
        <v>32062</v>
      </c>
      <c r="H348" s="599">
        <v>983</v>
      </c>
    </row>
    <row r="349" spans="1:8" x14ac:dyDescent="0.2">
      <c r="A349" s="594">
        <v>402</v>
      </c>
      <c r="B349" s="600">
        <v>14.26</v>
      </c>
      <c r="C349" s="596"/>
      <c r="D349" s="597">
        <v>38100</v>
      </c>
      <c r="E349" s="609"/>
      <c r="F349" s="597">
        <f t="shared" si="17"/>
        <v>44587</v>
      </c>
      <c r="G349" s="598">
        <f t="shared" si="16"/>
        <v>32062</v>
      </c>
      <c r="H349" s="599">
        <v>983</v>
      </c>
    </row>
    <row r="350" spans="1:8" x14ac:dyDescent="0.2">
      <c r="A350" s="594">
        <v>403</v>
      </c>
      <c r="B350" s="600">
        <v>14.26</v>
      </c>
      <c r="C350" s="596"/>
      <c r="D350" s="597">
        <v>38100</v>
      </c>
      <c r="E350" s="609"/>
      <c r="F350" s="597">
        <f t="shared" si="17"/>
        <v>44587</v>
      </c>
      <c r="G350" s="598">
        <f t="shared" si="16"/>
        <v>32062</v>
      </c>
      <c r="H350" s="599">
        <v>983</v>
      </c>
    </row>
    <row r="351" spans="1:8" x14ac:dyDescent="0.2">
      <c r="A351" s="594">
        <v>404</v>
      </c>
      <c r="B351" s="600">
        <v>14.26</v>
      </c>
      <c r="C351" s="596"/>
      <c r="D351" s="597">
        <v>38100</v>
      </c>
      <c r="E351" s="609"/>
      <c r="F351" s="597">
        <f t="shared" si="17"/>
        <v>44587</v>
      </c>
      <c r="G351" s="598">
        <f t="shared" si="16"/>
        <v>32062</v>
      </c>
      <c r="H351" s="599">
        <v>983</v>
      </c>
    </row>
    <row r="352" spans="1:8" x14ac:dyDescent="0.2">
      <c r="A352" s="594">
        <v>405</v>
      </c>
      <c r="B352" s="600">
        <v>14.26</v>
      </c>
      <c r="C352" s="596"/>
      <c r="D352" s="597">
        <v>38100</v>
      </c>
      <c r="E352" s="609"/>
      <c r="F352" s="597">
        <f t="shared" si="17"/>
        <v>44587</v>
      </c>
      <c r="G352" s="598">
        <f t="shared" si="16"/>
        <v>32062</v>
      </c>
      <c r="H352" s="599">
        <v>983</v>
      </c>
    </row>
    <row r="353" spans="1:8" x14ac:dyDescent="0.2">
      <c r="A353" s="594">
        <v>406</v>
      </c>
      <c r="B353" s="600">
        <v>14.26</v>
      </c>
      <c r="C353" s="596"/>
      <c r="D353" s="597">
        <v>38100</v>
      </c>
      <c r="E353" s="609"/>
      <c r="F353" s="597">
        <f t="shared" si="17"/>
        <v>44587</v>
      </c>
      <c r="G353" s="598">
        <f t="shared" si="16"/>
        <v>32062</v>
      </c>
      <c r="H353" s="599">
        <v>983</v>
      </c>
    </row>
    <row r="354" spans="1:8" x14ac:dyDescent="0.2">
      <c r="A354" s="594">
        <v>407</v>
      </c>
      <c r="B354" s="600">
        <v>14.26</v>
      </c>
      <c r="C354" s="596"/>
      <c r="D354" s="597">
        <v>38100</v>
      </c>
      <c r="E354" s="609"/>
      <c r="F354" s="597">
        <f t="shared" si="17"/>
        <v>44587</v>
      </c>
      <c r="G354" s="598">
        <f t="shared" si="16"/>
        <v>32062</v>
      </c>
      <c r="H354" s="599">
        <v>983</v>
      </c>
    </row>
    <row r="355" spans="1:8" x14ac:dyDescent="0.2">
      <c r="A355" s="594">
        <v>408</v>
      </c>
      <c r="B355" s="600">
        <v>14.26</v>
      </c>
      <c r="C355" s="596"/>
      <c r="D355" s="597">
        <v>38100</v>
      </c>
      <c r="E355" s="609"/>
      <c r="F355" s="597">
        <f t="shared" si="17"/>
        <v>44587</v>
      </c>
      <c r="G355" s="598">
        <f t="shared" si="16"/>
        <v>32062</v>
      </c>
      <c r="H355" s="599">
        <v>983</v>
      </c>
    </row>
    <row r="356" spans="1:8" x14ac:dyDescent="0.2">
      <c r="A356" s="594">
        <v>409</v>
      </c>
      <c r="B356" s="600">
        <v>14.26</v>
      </c>
      <c r="C356" s="596"/>
      <c r="D356" s="597">
        <v>38100</v>
      </c>
      <c r="E356" s="609"/>
      <c r="F356" s="597">
        <f t="shared" si="17"/>
        <v>44587</v>
      </c>
      <c r="G356" s="598">
        <f t="shared" si="16"/>
        <v>32062</v>
      </c>
      <c r="H356" s="599">
        <v>983</v>
      </c>
    </row>
    <row r="357" spans="1:8" x14ac:dyDescent="0.2">
      <c r="A357" s="594">
        <v>410</v>
      </c>
      <c r="B357" s="600">
        <v>14.26</v>
      </c>
      <c r="C357" s="596"/>
      <c r="D357" s="597">
        <v>38100</v>
      </c>
      <c r="E357" s="609"/>
      <c r="F357" s="597">
        <f t="shared" si="17"/>
        <v>44587</v>
      </c>
      <c r="G357" s="598">
        <f t="shared" si="16"/>
        <v>32062</v>
      </c>
      <c r="H357" s="599">
        <v>983</v>
      </c>
    </row>
    <row r="358" spans="1:8" x14ac:dyDescent="0.2">
      <c r="A358" s="594">
        <v>411</v>
      </c>
      <c r="B358" s="600">
        <v>14.26</v>
      </c>
      <c r="C358" s="596"/>
      <c r="D358" s="597">
        <v>38100</v>
      </c>
      <c r="E358" s="609"/>
      <c r="F358" s="597">
        <f t="shared" si="17"/>
        <v>44587</v>
      </c>
      <c r="G358" s="598">
        <f t="shared" si="16"/>
        <v>32062</v>
      </c>
      <c r="H358" s="599">
        <v>983</v>
      </c>
    </row>
    <row r="359" spans="1:8" x14ac:dyDescent="0.2">
      <c r="A359" s="594">
        <v>412</v>
      </c>
      <c r="B359" s="600">
        <v>14.26</v>
      </c>
      <c r="C359" s="596"/>
      <c r="D359" s="597">
        <v>38100</v>
      </c>
      <c r="E359" s="609"/>
      <c r="F359" s="597">
        <f t="shared" si="17"/>
        <v>44587</v>
      </c>
      <c r="G359" s="598">
        <f t="shared" si="16"/>
        <v>32062</v>
      </c>
      <c r="H359" s="599">
        <v>983</v>
      </c>
    </row>
    <row r="360" spans="1:8" x14ac:dyDescent="0.2">
      <c r="A360" s="594">
        <v>413</v>
      </c>
      <c r="B360" s="600">
        <v>14.26</v>
      </c>
      <c r="C360" s="596"/>
      <c r="D360" s="597">
        <v>38100</v>
      </c>
      <c r="E360" s="609"/>
      <c r="F360" s="597">
        <f t="shared" si="17"/>
        <v>44587</v>
      </c>
      <c r="G360" s="598">
        <f t="shared" si="16"/>
        <v>32062</v>
      </c>
      <c r="H360" s="599">
        <v>983</v>
      </c>
    </row>
    <row r="361" spans="1:8" x14ac:dyDescent="0.2">
      <c r="A361" s="594">
        <v>414</v>
      </c>
      <c r="B361" s="600">
        <v>14.26</v>
      </c>
      <c r="C361" s="596"/>
      <c r="D361" s="597">
        <v>38100</v>
      </c>
      <c r="E361" s="609"/>
      <c r="F361" s="597">
        <f t="shared" si="17"/>
        <v>44587</v>
      </c>
      <c r="G361" s="598">
        <f t="shared" si="16"/>
        <v>32062</v>
      </c>
      <c r="H361" s="599">
        <v>983</v>
      </c>
    </row>
    <row r="362" spans="1:8" x14ac:dyDescent="0.2">
      <c r="A362" s="594">
        <v>415</v>
      </c>
      <c r="B362" s="600">
        <v>14.26</v>
      </c>
      <c r="C362" s="596"/>
      <c r="D362" s="597">
        <v>38100</v>
      </c>
      <c r="E362" s="609"/>
      <c r="F362" s="597">
        <f t="shared" si="17"/>
        <v>44587</v>
      </c>
      <c r="G362" s="598">
        <f t="shared" si="16"/>
        <v>32062</v>
      </c>
      <c r="H362" s="599">
        <v>983</v>
      </c>
    </row>
    <row r="363" spans="1:8" x14ac:dyDescent="0.2">
      <c r="A363" s="594">
        <v>416</v>
      </c>
      <c r="B363" s="600">
        <v>14.26</v>
      </c>
      <c r="C363" s="596"/>
      <c r="D363" s="597">
        <v>38100</v>
      </c>
      <c r="E363" s="609"/>
      <c r="F363" s="597">
        <f t="shared" si="17"/>
        <v>44587</v>
      </c>
      <c r="G363" s="598">
        <f t="shared" si="16"/>
        <v>32062</v>
      </c>
      <c r="H363" s="599">
        <v>983</v>
      </c>
    </row>
    <row r="364" spans="1:8" x14ac:dyDescent="0.2">
      <c r="A364" s="594">
        <v>417</v>
      </c>
      <c r="B364" s="600">
        <v>14.26</v>
      </c>
      <c r="C364" s="596"/>
      <c r="D364" s="597">
        <v>38100</v>
      </c>
      <c r="E364" s="609"/>
      <c r="F364" s="597">
        <f t="shared" si="17"/>
        <v>44587</v>
      </c>
      <c r="G364" s="598">
        <f t="shared" si="16"/>
        <v>32062</v>
      </c>
      <c r="H364" s="599">
        <v>983</v>
      </c>
    </row>
    <row r="365" spans="1:8" x14ac:dyDescent="0.2">
      <c r="A365" s="594">
        <v>418</v>
      </c>
      <c r="B365" s="600">
        <v>14.26</v>
      </c>
      <c r="C365" s="596"/>
      <c r="D365" s="597">
        <v>38100</v>
      </c>
      <c r="E365" s="609"/>
      <c r="F365" s="597">
        <f t="shared" si="17"/>
        <v>44587</v>
      </c>
      <c r="G365" s="598">
        <f t="shared" si="16"/>
        <v>32062</v>
      </c>
      <c r="H365" s="599">
        <v>983</v>
      </c>
    </row>
    <row r="366" spans="1:8" x14ac:dyDescent="0.2">
      <c r="A366" s="594">
        <v>419</v>
      </c>
      <c r="B366" s="600">
        <v>14.26</v>
      </c>
      <c r="C366" s="596"/>
      <c r="D366" s="597">
        <v>38100</v>
      </c>
      <c r="E366" s="609"/>
      <c r="F366" s="597">
        <f t="shared" si="17"/>
        <v>44587</v>
      </c>
      <c r="G366" s="598">
        <f t="shared" si="16"/>
        <v>32062</v>
      </c>
      <c r="H366" s="599">
        <v>983</v>
      </c>
    </row>
    <row r="367" spans="1:8" x14ac:dyDescent="0.2">
      <c r="A367" s="594">
        <v>420</v>
      </c>
      <c r="B367" s="600">
        <v>14.26</v>
      </c>
      <c r="C367" s="596"/>
      <c r="D367" s="597">
        <v>38100</v>
      </c>
      <c r="E367" s="609"/>
      <c r="F367" s="597">
        <f t="shared" si="17"/>
        <v>44587</v>
      </c>
      <c r="G367" s="598">
        <f t="shared" si="16"/>
        <v>32062</v>
      </c>
      <c r="H367" s="599">
        <v>983</v>
      </c>
    </row>
    <row r="368" spans="1:8" x14ac:dyDescent="0.2">
      <c r="A368" s="594">
        <v>421</v>
      </c>
      <c r="B368" s="600">
        <v>14.26</v>
      </c>
      <c r="C368" s="596"/>
      <c r="D368" s="597">
        <v>38100</v>
      </c>
      <c r="E368" s="609"/>
      <c r="F368" s="597">
        <f t="shared" si="17"/>
        <v>44587</v>
      </c>
      <c r="G368" s="598">
        <f t="shared" si="16"/>
        <v>32062</v>
      </c>
      <c r="H368" s="599">
        <v>983</v>
      </c>
    </row>
    <row r="369" spans="1:8" x14ac:dyDescent="0.2">
      <c r="A369" s="594">
        <v>422</v>
      </c>
      <c r="B369" s="600">
        <v>14.26</v>
      </c>
      <c r="C369" s="596"/>
      <c r="D369" s="597">
        <v>38100</v>
      </c>
      <c r="E369" s="609"/>
      <c r="F369" s="597">
        <f t="shared" si="17"/>
        <v>44587</v>
      </c>
      <c r="G369" s="598">
        <f t="shared" si="16"/>
        <v>32062</v>
      </c>
      <c r="H369" s="599">
        <v>983</v>
      </c>
    </row>
    <row r="370" spans="1:8" x14ac:dyDescent="0.2">
      <c r="A370" s="594">
        <v>423</v>
      </c>
      <c r="B370" s="600">
        <v>14.26</v>
      </c>
      <c r="C370" s="596"/>
      <c r="D370" s="597">
        <v>38100</v>
      </c>
      <c r="E370" s="609"/>
      <c r="F370" s="597">
        <f t="shared" si="17"/>
        <v>44587</v>
      </c>
      <c r="G370" s="598">
        <f t="shared" si="16"/>
        <v>32062</v>
      </c>
      <c r="H370" s="599">
        <v>983</v>
      </c>
    </row>
    <row r="371" spans="1:8" x14ac:dyDescent="0.2">
      <c r="A371" s="594">
        <v>424</v>
      </c>
      <c r="B371" s="600">
        <v>14.26</v>
      </c>
      <c r="C371" s="596"/>
      <c r="D371" s="597">
        <v>38100</v>
      </c>
      <c r="E371" s="609"/>
      <c r="F371" s="597">
        <f t="shared" si="17"/>
        <v>44587</v>
      </c>
      <c r="G371" s="598">
        <f t="shared" si="16"/>
        <v>32062</v>
      </c>
      <c r="H371" s="599">
        <v>983</v>
      </c>
    </row>
    <row r="372" spans="1:8" x14ac:dyDescent="0.2">
      <c r="A372" s="594">
        <v>425</v>
      </c>
      <c r="B372" s="600">
        <v>14.26</v>
      </c>
      <c r="C372" s="596"/>
      <c r="D372" s="597">
        <v>38100</v>
      </c>
      <c r="E372" s="609"/>
      <c r="F372" s="597">
        <f t="shared" si="17"/>
        <v>44587</v>
      </c>
      <c r="G372" s="598">
        <f t="shared" si="16"/>
        <v>32062</v>
      </c>
      <c r="H372" s="599">
        <v>983</v>
      </c>
    </row>
    <row r="373" spans="1:8" x14ac:dyDescent="0.2">
      <c r="A373" s="594">
        <v>426</v>
      </c>
      <c r="B373" s="600">
        <v>14.26</v>
      </c>
      <c r="C373" s="596"/>
      <c r="D373" s="597">
        <v>38100</v>
      </c>
      <c r="E373" s="609"/>
      <c r="F373" s="597">
        <f t="shared" si="17"/>
        <v>44587</v>
      </c>
      <c r="G373" s="598">
        <f t="shared" si="16"/>
        <v>32062</v>
      </c>
      <c r="H373" s="599">
        <v>983</v>
      </c>
    </row>
    <row r="374" spans="1:8" x14ac:dyDescent="0.2">
      <c r="A374" s="594">
        <v>427</v>
      </c>
      <c r="B374" s="600">
        <v>14.26</v>
      </c>
      <c r="C374" s="596"/>
      <c r="D374" s="597">
        <v>38100</v>
      </c>
      <c r="E374" s="609"/>
      <c r="F374" s="597">
        <f t="shared" si="17"/>
        <v>44587</v>
      </c>
      <c r="G374" s="598">
        <f t="shared" si="16"/>
        <v>32062</v>
      </c>
      <c r="H374" s="599">
        <v>983</v>
      </c>
    </row>
    <row r="375" spans="1:8" x14ac:dyDescent="0.2">
      <c r="A375" s="594">
        <v>428</v>
      </c>
      <c r="B375" s="600">
        <v>14.26</v>
      </c>
      <c r="C375" s="596"/>
      <c r="D375" s="597">
        <v>38100</v>
      </c>
      <c r="E375" s="609"/>
      <c r="F375" s="597">
        <f t="shared" si="17"/>
        <v>44587</v>
      </c>
      <c r="G375" s="598">
        <f t="shared" si="16"/>
        <v>32062</v>
      </c>
      <c r="H375" s="599">
        <v>983</v>
      </c>
    </row>
    <row r="376" spans="1:8" x14ac:dyDescent="0.2">
      <c r="A376" s="594">
        <v>429</v>
      </c>
      <c r="B376" s="600">
        <v>14.26</v>
      </c>
      <c r="C376" s="596"/>
      <c r="D376" s="597">
        <v>38100</v>
      </c>
      <c r="E376" s="609"/>
      <c r="F376" s="597">
        <f t="shared" si="17"/>
        <v>44587</v>
      </c>
      <c r="G376" s="598">
        <f t="shared" si="16"/>
        <v>32062</v>
      </c>
      <c r="H376" s="599">
        <v>983</v>
      </c>
    </row>
    <row r="377" spans="1:8" x14ac:dyDescent="0.2">
      <c r="A377" s="594">
        <v>430</v>
      </c>
      <c r="B377" s="600">
        <v>14.26</v>
      </c>
      <c r="C377" s="596"/>
      <c r="D377" s="597">
        <v>38100</v>
      </c>
      <c r="E377" s="609"/>
      <c r="F377" s="597">
        <f t="shared" si="17"/>
        <v>44587</v>
      </c>
      <c r="G377" s="598">
        <f t="shared" si="16"/>
        <v>32062</v>
      </c>
      <c r="H377" s="599">
        <v>983</v>
      </c>
    </row>
    <row r="378" spans="1:8" x14ac:dyDescent="0.2">
      <c r="A378" s="594">
        <v>431</v>
      </c>
      <c r="B378" s="600">
        <v>14.26</v>
      </c>
      <c r="C378" s="596"/>
      <c r="D378" s="597">
        <v>38100</v>
      </c>
      <c r="E378" s="609"/>
      <c r="F378" s="597">
        <f t="shared" si="17"/>
        <v>44587</v>
      </c>
      <c r="G378" s="598">
        <f t="shared" si="16"/>
        <v>32062</v>
      </c>
      <c r="H378" s="599">
        <v>983</v>
      </c>
    </row>
    <row r="379" spans="1:8" x14ac:dyDescent="0.2">
      <c r="A379" s="594">
        <v>432</v>
      </c>
      <c r="B379" s="600">
        <v>14.26</v>
      </c>
      <c r="C379" s="596"/>
      <c r="D379" s="597">
        <v>38100</v>
      </c>
      <c r="E379" s="609"/>
      <c r="F379" s="597">
        <f t="shared" si="17"/>
        <v>44587</v>
      </c>
      <c r="G379" s="598">
        <f t="shared" si="16"/>
        <v>32062</v>
      </c>
      <c r="H379" s="599">
        <v>983</v>
      </c>
    </row>
    <row r="380" spans="1:8" x14ac:dyDescent="0.2">
      <c r="A380" s="594">
        <v>433</v>
      </c>
      <c r="B380" s="600">
        <v>14.26</v>
      </c>
      <c r="C380" s="596"/>
      <c r="D380" s="597">
        <v>38100</v>
      </c>
      <c r="E380" s="609"/>
      <c r="F380" s="597">
        <f t="shared" si="17"/>
        <v>44587</v>
      </c>
      <c r="G380" s="598">
        <f t="shared" si="16"/>
        <v>32062</v>
      </c>
      <c r="H380" s="599">
        <v>983</v>
      </c>
    </row>
    <row r="381" spans="1:8" x14ac:dyDescent="0.2">
      <c r="A381" s="594">
        <v>434</v>
      </c>
      <c r="B381" s="600">
        <v>14.26</v>
      </c>
      <c r="C381" s="596"/>
      <c r="D381" s="597">
        <v>38100</v>
      </c>
      <c r="E381" s="609"/>
      <c r="F381" s="597">
        <f t="shared" si="17"/>
        <v>44587</v>
      </c>
      <c r="G381" s="598">
        <f t="shared" si="16"/>
        <v>32062</v>
      </c>
      <c r="H381" s="599">
        <v>983</v>
      </c>
    </row>
    <row r="382" spans="1:8" x14ac:dyDescent="0.2">
      <c r="A382" s="594">
        <v>435</v>
      </c>
      <c r="B382" s="600">
        <v>14.26</v>
      </c>
      <c r="C382" s="596"/>
      <c r="D382" s="597">
        <v>38100</v>
      </c>
      <c r="E382" s="609"/>
      <c r="F382" s="597">
        <f t="shared" si="17"/>
        <v>44587</v>
      </c>
      <c r="G382" s="598">
        <f t="shared" si="16"/>
        <v>32062</v>
      </c>
      <c r="H382" s="599">
        <v>983</v>
      </c>
    </row>
    <row r="383" spans="1:8" x14ac:dyDescent="0.2">
      <c r="A383" s="594">
        <v>436</v>
      </c>
      <c r="B383" s="600">
        <v>14.26</v>
      </c>
      <c r="C383" s="596"/>
      <c r="D383" s="597">
        <v>38100</v>
      </c>
      <c r="E383" s="609"/>
      <c r="F383" s="597">
        <f t="shared" si="17"/>
        <v>44587</v>
      </c>
      <c r="G383" s="598">
        <f t="shared" si="16"/>
        <v>32062</v>
      </c>
      <c r="H383" s="599">
        <v>983</v>
      </c>
    </row>
    <row r="384" spans="1:8" x14ac:dyDescent="0.2">
      <c r="A384" s="594">
        <v>437</v>
      </c>
      <c r="B384" s="600">
        <v>14.26</v>
      </c>
      <c r="C384" s="596"/>
      <c r="D384" s="597">
        <v>38100</v>
      </c>
      <c r="E384" s="609"/>
      <c r="F384" s="597">
        <f t="shared" si="17"/>
        <v>44587</v>
      </c>
      <c r="G384" s="598">
        <f t="shared" si="16"/>
        <v>32062</v>
      </c>
      <c r="H384" s="599">
        <v>983</v>
      </c>
    </row>
    <row r="385" spans="1:8" x14ac:dyDescent="0.2">
      <c r="A385" s="594">
        <v>438</v>
      </c>
      <c r="B385" s="600">
        <v>14.26</v>
      </c>
      <c r="C385" s="596"/>
      <c r="D385" s="597">
        <v>38100</v>
      </c>
      <c r="E385" s="609"/>
      <c r="F385" s="597">
        <f t="shared" si="17"/>
        <v>44587</v>
      </c>
      <c r="G385" s="598">
        <f t="shared" si="16"/>
        <v>32062</v>
      </c>
      <c r="H385" s="599">
        <v>983</v>
      </c>
    </row>
    <row r="386" spans="1:8" x14ac:dyDescent="0.2">
      <c r="A386" s="594">
        <v>439</v>
      </c>
      <c r="B386" s="600">
        <v>14.26</v>
      </c>
      <c r="C386" s="596"/>
      <c r="D386" s="597">
        <v>38100</v>
      </c>
      <c r="E386" s="609"/>
      <c r="F386" s="597">
        <f t="shared" si="17"/>
        <v>44587</v>
      </c>
      <c r="G386" s="598">
        <f t="shared" si="16"/>
        <v>32062</v>
      </c>
      <c r="H386" s="599">
        <v>983</v>
      </c>
    </row>
    <row r="387" spans="1:8" x14ac:dyDescent="0.2">
      <c r="A387" s="594">
        <v>440</v>
      </c>
      <c r="B387" s="600">
        <v>14.26</v>
      </c>
      <c r="C387" s="596"/>
      <c r="D387" s="597">
        <v>38100</v>
      </c>
      <c r="E387" s="609"/>
      <c r="F387" s="597">
        <f t="shared" si="17"/>
        <v>44587</v>
      </c>
      <c r="G387" s="598">
        <f t="shared" si="16"/>
        <v>32062</v>
      </c>
      <c r="H387" s="599">
        <v>983</v>
      </c>
    </row>
    <row r="388" spans="1:8" x14ac:dyDescent="0.2">
      <c r="A388" s="594">
        <v>441</v>
      </c>
      <c r="B388" s="600">
        <v>14.26</v>
      </c>
      <c r="C388" s="596"/>
      <c r="D388" s="597">
        <v>38100</v>
      </c>
      <c r="E388" s="609"/>
      <c r="F388" s="597">
        <f t="shared" si="17"/>
        <v>44587</v>
      </c>
      <c r="G388" s="598">
        <f t="shared" si="16"/>
        <v>32062</v>
      </c>
      <c r="H388" s="599">
        <v>983</v>
      </c>
    </row>
    <row r="389" spans="1:8" x14ac:dyDescent="0.2">
      <c r="A389" s="594">
        <v>442</v>
      </c>
      <c r="B389" s="600">
        <v>14.26</v>
      </c>
      <c r="C389" s="596"/>
      <c r="D389" s="597">
        <v>38100</v>
      </c>
      <c r="E389" s="609"/>
      <c r="F389" s="597">
        <f t="shared" si="17"/>
        <v>44587</v>
      </c>
      <c r="G389" s="598">
        <f t="shared" si="16"/>
        <v>32062</v>
      </c>
      <c r="H389" s="599">
        <v>983</v>
      </c>
    </row>
    <row r="390" spans="1:8" x14ac:dyDescent="0.2">
      <c r="A390" s="594">
        <v>443</v>
      </c>
      <c r="B390" s="600">
        <v>14.26</v>
      </c>
      <c r="C390" s="596"/>
      <c r="D390" s="597">
        <v>38100</v>
      </c>
      <c r="E390" s="609"/>
      <c r="F390" s="597">
        <f t="shared" si="17"/>
        <v>44587</v>
      </c>
      <c r="G390" s="598">
        <f t="shared" si="16"/>
        <v>32062</v>
      </c>
      <c r="H390" s="599">
        <v>983</v>
      </c>
    </row>
    <row r="391" spans="1:8" x14ac:dyDescent="0.2">
      <c r="A391" s="594">
        <v>444</v>
      </c>
      <c r="B391" s="600">
        <v>14.26</v>
      </c>
      <c r="C391" s="596"/>
      <c r="D391" s="597">
        <v>38100</v>
      </c>
      <c r="E391" s="609"/>
      <c r="F391" s="597">
        <f t="shared" si="17"/>
        <v>44587</v>
      </c>
      <c r="G391" s="598">
        <f t="shared" si="16"/>
        <v>32062</v>
      </c>
      <c r="H391" s="599">
        <v>983</v>
      </c>
    </row>
    <row r="392" spans="1:8" x14ac:dyDescent="0.2">
      <c r="A392" s="594">
        <v>445</v>
      </c>
      <c r="B392" s="600">
        <v>14.26</v>
      </c>
      <c r="C392" s="596"/>
      <c r="D392" s="597">
        <v>38100</v>
      </c>
      <c r="E392" s="609"/>
      <c r="F392" s="597">
        <f t="shared" si="17"/>
        <v>44587</v>
      </c>
      <c r="G392" s="598">
        <f t="shared" si="16"/>
        <v>32062</v>
      </c>
      <c r="H392" s="599">
        <v>983</v>
      </c>
    </row>
    <row r="393" spans="1:8" x14ac:dyDescent="0.2">
      <c r="A393" s="594">
        <v>446</v>
      </c>
      <c r="B393" s="600">
        <v>14.26</v>
      </c>
      <c r="C393" s="596"/>
      <c r="D393" s="597">
        <v>38100</v>
      </c>
      <c r="E393" s="609"/>
      <c r="F393" s="597">
        <f t="shared" si="17"/>
        <v>44587</v>
      </c>
      <c r="G393" s="598">
        <f t="shared" si="16"/>
        <v>32062</v>
      </c>
      <c r="H393" s="599">
        <v>983</v>
      </c>
    </row>
    <row r="394" spans="1:8" x14ac:dyDescent="0.2">
      <c r="A394" s="594">
        <v>447</v>
      </c>
      <c r="B394" s="600">
        <v>14.26</v>
      </c>
      <c r="C394" s="596"/>
      <c r="D394" s="597">
        <v>38100</v>
      </c>
      <c r="E394" s="609"/>
      <c r="F394" s="597">
        <f t="shared" si="17"/>
        <v>44587</v>
      </c>
      <c r="G394" s="598">
        <f t="shared" si="16"/>
        <v>32062</v>
      </c>
      <c r="H394" s="599">
        <v>983</v>
      </c>
    </row>
    <row r="395" spans="1:8" x14ac:dyDescent="0.2">
      <c r="A395" s="594">
        <v>448</v>
      </c>
      <c r="B395" s="600">
        <v>14.26</v>
      </c>
      <c r="C395" s="596"/>
      <c r="D395" s="597">
        <v>38100</v>
      </c>
      <c r="E395" s="609"/>
      <c r="F395" s="597">
        <f t="shared" si="17"/>
        <v>44587</v>
      </c>
      <c r="G395" s="598">
        <f t="shared" si="16"/>
        <v>32062</v>
      </c>
      <c r="H395" s="599">
        <v>983</v>
      </c>
    </row>
    <row r="396" spans="1:8" x14ac:dyDescent="0.2">
      <c r="A396" s="594">
        <v>449</v>
      </c>
      <c r="B396" s="600">
        <v>14.26</v>
      </c>
      <c r="C396" s="596"/>
      <c r="D396" s="597">
        <v>38100</v>
      </c>
      <c r="E396" s="609"/>
      <c r="F396" s="597">
        <f t="shared" si="17"/>
        <v>44587</v>
      </c>
      <c r="G396" s="598">
        <f t="shared" si="16"/>
        <v>32062</v>
      </c>
      <c r="H396" s="599">
        <v>983</v>
      </c>
    </row>
    <row r="397" spans="1:8" x14ac:dyDescent="0.2">
      <c r="A397" s="594">
        <v>450</v>
      </c>
      <c r="B397" s="600">
        <v>14.26</v>
      </c>
      <c r="C397" s="596"/>
      <c r="D397" s="597">
        <v>38100</v>
      </c>
      <c r="E397" s="609"/>
      <c r="F397" s="597">
        <f t="shared" si="17"/>
        <v>44587</v>
      </c>
      <c r="G397" s="598">
        <f t="shared" si="16"/>
        <v>32062</v>
      </c>
      <c r="H397" s="599">
        <v>983</v>
      </c>
    </row>
    <row r="398" spans="1:8" x14ac:dyDescent="0.2">
      <c r="A398" s="594">
        <v>451</v>
      </c>
      <c r="B398" s="600">
        <v>14.26</v>
      </c>
      <c r="C398" s="596"/>
      <c r="D398" s="597">
        <v>38100</v>
      </c>
      <c r="E398" s="609"/>
      <c r="F398" s="597">
        <f t="shared" si="17"/>
        <v>44587</v>
      </c>
      <c r="G398" s="598">
        <f t="shared" si="16"/>
        <v>32062</v>
      </c>
      <c r="H398" s="599">
        <v>983</v>
      </c>
    </row>
    <row r="399" spans="1:8" x14ac:dyDescent="0.2">
      <c r="A399" s="594">
        <v>452</v>
      </c>
      <c r="B399" s="600">
        <v>14.26</v>
      </c>
      <c r="C399" s="596"/>
      <c r="D399" s="597">
        <v>38100</v>
      </c>
      <c r="E399" s="609"/>
      <c r="F399" s="597">
        <f t="shared" si="17"/>
        <v>44587</v>
      </c>
      <c r="G399" s="598">
        <f t="shared" si="16"/>
        <v>32062</v>
      </c>
      <c r="H399" s="599">
        <v>983</v>
      </c>
    </row>
    <row r="400" spans="1:8" x14ac:dyDescent="0.2">
      <c r="A400" s="594">
        <v>453</v>
      </c>
      <c r="B400" s="600">
        <v>14.26</v>
      </c>
      <c r="C400" s="596"/>
      <c r="D400" s="597">
        <v>38100</v>
      </c>
      <c r="E400" s="609"/>
      <c r="F400" s="597">
        <f t="shared" si="17"/>
        <v>44587</v>
      </c>
      <c r="G400" s="598">
        <f t="shared" ref="G400:G463" si="18">ROUND(12*(1/B400*D400),0)</f>
        <v>32062</v>
      </c>
      <c r="H400" s="599">
        <v>983</v>
      </c>
    </row>
    <row r="401" spans="1:8" x14ac:dyDescent="0.2">
      <c r="A401" s="594">
        <v>454</v>
      </c>
      <c r="B401" s="600">
        <v>14.26</v>
      </c>
      <c r="C401" s="596"/>
      <c r="D401" s="597">
        <v>38100</v>
      </c>
      <c r="E401" s="609"/>
      <c r="F401" s="597">
        <f t="shared" ref="F401:F464" si="19">ROUND(12*1.36*(1/B401*D401)+H401,0)</f>
        <v>44587</v>
      </c>
      <c r="G401" s="598">
        <f t="shared" si="18"/>
        <v>32062</v>
      </c>
      <c r="H401" s="599">
        <v>983</v>
      </c>
    </row>
    <row r="402" spans="1:8" x14ac:dyDescent="0.2">
      <c r="A402" s="594">
        <v>455</v>
      </c>
      <c r="B402" s="600">
        <v>14.26</v>
      </c>
      <c r="C402" s="596"/>
      <c r="D402" s="597">
        <v>38100</v>
      </c>
      <c r="E402" s="609"/>
      <c r="F402" s="597">
        <f t="shared" si="19"/>
        <v>44587</v>
      </c>
      <c r="G402" s="598">
        <f t="shared" si="18"/>
        <v>32062</v>
      </c>
      <c r="H402" s="599">
        <v>983</v>
      </c>
    </row>
    <row r="403" spans="1:8" x14ac:dyDescent="0.2">
      <c r="A403" s="594">
        <v>456</v>
      </c>
      <c r="B403" s="600">
        <v>14.26</v>
      </c>
      <c r="C403" s="596"/>
      <c r="D403" s="597">
        <v>38100</v>
      </c>
      <c r="E403" s="609"/>
      <c r="F403" s="597">
        <f t="shared" si="19"/>
        <v>44587</v>
      </c>
      <c r="G403" s="598">
        <f t="shared" si="18"/>
        <v>32062</v>
      </c>
      <c r="H403" s="599">
        <v>983</v>
      </c>
    </row>
    <row r="404" spans="1:8" x14ac:dyDescent="0.2">
      <c r="A404" s="594">
        <v>457</v>
      </c>
      <c r="B404" s="600">
        <v>14.26</v>
      </c>
      <c r="C404" s="596"/>
      <c r="D404" s="597">
        <v>38100</v>
      </c>
      <c r="E404" s="609"/>
      <c r="F404" s="597">
        <f t="shared" si="19"/>
        <v>44587</v>
      </c>
      <c r="G404" s="598">
        <f t="shared" si="18"/>
        <v>32062</v>
      </c>
      <c r="H404" s="599">
        <v>983</v>
      </c>
    </row>
    <row r="405" spans="1:8" x14ac:dyDescent="0.2">
      <c r="A405" s="594">
        <v>458</v>
      </c>
      <c r="B405" s="600">
        <v>14.26</v>
      </c>
      <c r="C405" s="596"/>
      <c r="D405" s="597">
        <v>38100</v>
      </c>
      <c r="E405" s="609"/>
      <c r="F405" s="597">
        <f t="shared" si="19"/>
        <v>44587</v>
      </c>
      <c r="G405" s="598">
        <f t="shared" si="18"/>
        <v>32062</v>
      </c>
      <c r="H405" s="599">
        <v>983</v>
      </c>
    </row>
    <row r="406" spans="1:8" x14ac:dyDescent="0.2">
      <c r="A406" s="594">
        <v>459</v>
      </c>
      <c r="B406" s="600">
        <v>14.26</v>
      </c>
      <c r="C406" s="596"/>
      <c r="D406" s="597">
        <v>38100</v>
      </c>
      <c r="E406" s="609"/>
      <c r="F406" s="597">
        <f t="shared" si="19"/>
        <v>44587</v>
      </c>
      <c r="G406" s="598">
        <f t="shared" si="18"/>
        <v>32062</v>
      </c>
      <c r="H406" s="599">
        <v>983</v>
      </c>
    </row>
    <row r="407" spans="1:8" x14ac:dyDescent="0.2">
      <c r="A407" s="594">
        <v>460</v>
      </c>
      <c r="B407" s="600">
        <v>14.26</v>
      </c>
      <c r="C407" s="596"/>
      <c r="D407" s="597">
        <v>38100</v>
      </c>
      <c r="E407" s="609"/>
      <c r="F407" s="597">
        <f t="shared" si="19"/>
        <v>44587</v>
      </c>
      <c r="G407" s="598">
        <f t="shared" si="18"/>
        <v>32062</v>
      </c>
      <c r="H407" s="599">
        <v>983</v>
      </c>
    </row>
    <row r="408" spans="1:8" x14ac:dyDescent="0.2">
      <c r="A408" s="594">
        <v>461</v>
      </c>
      <c r="B408" s="600">
        <v>14.26</v>
      </c>
      <c r="C408" s="596"/>
      <c r="D408" s="597">
        <v>38100</v>
      </c>
      <c r="E408" s="609"/>
      <c r="F408" s="597">
        <f t="shared" si="19"/>
        <v>44587</v>
      </c>
      <c r="G408" s="598">
        <f t="shared" si="18"/>
        <v>32062</v>
      </c>
      <c r="H408" s="599">
        <v>983</v>
      </c>
    </row>
    <row r="409" spans="1:8" x14ac:dyDescent="0.2">
      <c r="A409" s="594">
        <v>462</v>
      </c>
      <c r="B409" s="600">
        <v>14.26</v>
      </c>
      <c r="C409" s="596"/>
      <c r="D409" s="597">
        <v>38100</v>
      </c>
      <c r="E409" s="609"/>
      <c r="F409" s="597">
        <f t="shared" si="19"/>
        <v>44587</v>
      </c>
      <c r="G409" s="598">
        <f t="shared" si="18"/>
        <v>32062</v>
      </c>
      <c r="H409" s="599">
        <v>983</v>
      </c>
    </row>
    <row r="410" spans="1:8" x14ac:dyDescent="0.2">
      <c r="A410" s="594">
        <v>463</v>
      </c>
      <c r="B410" s="600">
        <v>14.26</v>
      </c>
      <c r="C410" s="596"/>
      <c r="D410" s="597">
        <v>38100</v>
      </c>
      <c r="E410" s="609"/>
      <c r="F410" s="597">
        <f t="shared" si="19"/>
        <v>44587</v>
      </c>
      <c r="G410" s="598">
        <f t="shared" si="18"/>
        <v>32062</v>
      </c>
      <c r="H410" s="599">
        <v>983</v>
      </c>
    </row>
    <row r="411" spans="1:8" x14ac:dyDescent="0.2">
      <c r="A411" s="594">
        <v>464</v>
      </c>
      <c r="B411" s="600">
        <v>14.26</v>
      </c>
      <c r="C411" s="596"/>
      <c r="D411" s="597">
        <v>38100</v>
      </c>
      <c r="E411" s="609"/>
      <c r="F411" s="597">
        <f t="shared" si="19"/>
        <v>44587</v>
      </c>
      <c r="G411" s="598">
        <f t="shared" si="18"/>
        <v>32062</v>
      </c>
      <c r="H411" s="599">
        <v>983</v>
      </c>
    </row>
    <row r="412" spans="1:8" x14ac:dyDescent="0.2">
      <c r="A412" s="594">
        <v>465</v>
      </c>
      <c r="B412" s="600">
        <v>14.26</v>
      </c>
      <c r="C412" s="596"/>
      <c r="D412" s="597">
        <v>38100</v>
      </c>
      <c r="E412" s="609"/>
      <c r="F412" s="597">
        <f t="shared" si="19"/>
        <v>44587</v>
      </c>
      <c r="G412" s="598">
        <f t="shared" si="18"/>
        <v>32062</v>
      </c>
      <c r="H412" s="599">
        <v>983</v>
      </c>
    </row>
    <row r="413" spans="1:8" x14ac:dyDescent="0.2">
      <c r="A413" s="594">
        <v>466</v>
      </c>
      <c r="B413" s="600">
        <v>14.26</v>
      </c>
      <c r="C413" s="596"/>
      <c r="D413" s="597">
        <v>38100</v>
      </c>
      <c r="E413" s="609"/>
      <c r="F413" s="597">
        <f t="shared" si="19"/>
        <v>44587</v>
      </c>
      <c r="G413" s="598">
        <f t="shared" si="18"/>
        <v>32062</v>
      </c>
      <c r="H413" s="599">
        <v>983</v>
      </c>
    </row>
    <row r="414" spans="1:8" x14ac:dyDescent="0.2">
      <c r="A414" s="594">
        <v>467</v>
      </c>
      <c r="B414" s="600">
        <v>14.26</v>
      </c>
      <c r="C414" s="596"/>
      <c r="D414" s="597">
        <v>38100</v>
      </c>
      <c r="E414" s="609"/>
      <c r="F414" s="597">
        <f t="shared" si="19"/>
        <v>44587</v>
      </c>
      <c r="G414" s="598">
        <f t="shared" si="18"/>
        <v>32062</v>
      </c>
      <c r="H414" s="599">
        <v>983</v>
      </c>
    </row>
    <row r="415" spans="1:8" x14ac:dyDescent="0.2">
      <c r="A415" s="594">
        <v>468</v>
      </c>
      <c r="B415" s="600">
        <v>14.26</v>
      </c>
      <c r="C415" s="596"/>
      <c r="D415" s="597">
        <v>38100</v>
      </c>
      <c r="E415" s="609"/>
      <c r="F415" s="597">
        <f t="shared" si="19"/>
        <v>44587</v>
      </c>
      <c r="G415" s="598">
        <f t="shared" si="18"/>
        <v>32062</v>
      </c>
      <c r="H415" s="599">
        <v>983</v>
      </c>
    </row>
    <row r="416" spans="1:8" x14ac:dyDescent="0.2">
      <c r="A416" s="594">
        <v>469</v>
      </c>
      <c r="B416" s="600">
        <v>14.26</v>
      </c>
      <c r="C416" s="596"/>
      <c r="D416" s="597">
        <v>38100</v>
      </c>
      <c r="E416" s="609"/>
      <c r="F416" s="597">
        <f t="shared" si="19"/>
        <v>44587</v>
      </c>
      <c r="G416" s="598">
        <f t="shared" si="18"/>
        <v>32062</v>
      </c>
      <c r="H416" s="599">
        <v>983</v>
      </c>
    </row>
    <row r="417" spans="1:8" x14ac:dyDescent="0.2">
      <c r="A417" s="594">
        <v>470</v>
      </c>
      <c r="B417" s="600">
        <v>14.26</v>
      </c>
      <c r="C417" s="596"/>
      <c r="D417" s="597">
        <v>38100</v>
      </c>
      <c r="E417" s="609"/>
      <c r="F417" s="597">
        <f t="shared" si="19"/>
        <v>44587</v>
      </c>
      <c r="G417" s="598">
        <f t="shared" si="18"/>
        <v>32062</v>
      </c>
      <c r="H417" s="599">
        <v>983</v>
      </c>
    </row>
    <row r="418" spans="1:8" x14ac:dyDescent="0.2">
      <c r="A418" s="594">
        <v>471</v>
      </c>
      <c r="B418" s="600">
        <v>14.26</v>
      </c>
      <c r="C418" s="596"/>
      <c r="D418" s="597">
        <v>38100</v>
      </c>
      <c r="E418" s="609"/>
      <c r="F418" s="597">
        <f t="shared" si="19"/>
        <v>44587</v>
      </c>
      <c r="G418" s="598">
        <f t="shared" si="18"/>
        <v>32062</v>
      </c>
      <c r="H418" s="599">
        <v>983</v>
      </c>
    </row>
    <row r="419" spans="1:8" x14ac:dyDescent="0.2">
      <c r="A419" s="594">
        <v>472</v>
      </c>
      <c r="B419" s="600">
        <v>14.26</v>
      </c>
      <c r="C419" s="596"/>
      <c r="D419" s="597">
        <v>38100</v>
      </c>
      <c r="E419" s="609"/>
      <c r="F419" s="597">
        <f t="shared" si="19"/>
        <v>44587</v>
      </c>
      <c r="G419" s="598">
        <f t="shared" si="18"/>
        <v>32062</v>
      </c>
      <c r="H419" s="599">
        <v>983</v>
      </c>
    </row>
    <row r="420" spans="1:8" x14ac:dyDescent="0.2">
      <c r="A420" s="594">
        <v>473</v>
      </c>
      <c r="B420" s="600">
        <v>14.26</v>
      </c>
      <c r="C420" s="596"/>
      <c r="D420" s="597">
        <v>38100</v>
      </c>
      <c r="E420" s="609"/>
      <c r="F420" s="597">
        <f t="shared" si="19"/>
        <v>44587</v>
      </c>
      <c r="G420" s="598">
        <f t="shared" si="18"/>
        <v>32062</v>
      </c>
      <c r="H420" s="599">
        <v>983</v>
      </c>
    </row>
    <row r="421" spans="1:8" x14ac:dyDescent="0.2">
      <c r="A421" s="594">
        <v>474</v>
      </c>
      <c r="B421" s="600">
        <v>14.26</v>
      </c>
      <c r="C421" s="596"/>
      <c r="D421" s="597">
        <v>38100</v>
      </c>
      <c r="E421" s="609"/>
      <c r="F421" s="597">
        <f t="shared" si="19"/>
        <v>44587</v>
      </c>
      <c r="G421" s="598">
        <f t="shared" si="18"/>
        <v>32062</v>
      </c>
      <c r="H421" s="599">
        <v>983</v>
      </c>
    </row>
    <row r="422" spans="1:8" x14ac:dyDescent="0.2">
      <c r="A422" s="594">
        <v>475</v>
      </c>
      <c r="B422" s="600">
        <v>14.26</v>
      </c>
      <c r="C422" s="596"/>
      <c r="D422" s="597">
        <v>38100</v>
      </c>
      <c r="E422" s="609"/>
      <c r="F422" s="597">
        <f t="shared" si="19"/>
        <v>44587</v>
      </c>
      <c r="G422" s="598">
        <f t="shared" si="18"/>
        <v>32062</v>
      </c>
      <c r="H422" s="599">
        <v>983</v>
      </c>
    </row>
    <row r="423" spans="1:8" x14ac:dyDescent="0.2">
      <c r="A423" s="594">
        <v>476</v>
      </c>
      <c r="B423" s="600">
        <v>14.26</v>
      </c>
      <c r="C423" s="596"/>
      <c r="D423" s="597">
        <v>38100</v>
      </c>
      <c r="E423" s="609"/>
      <c r="F423" s="597">
        <f t="shared" si="19"/>
        <v>44587</v>
      </c>
      <c r="G423" s="598">
        <f t="shared" si="18"/>
        <v>32062</v>
      </c>
      <c r="H423" s="599">
        <v>983</v>
      </c>
    </row>
    <row r="424" spans="1:8" x14ac:dyDescent="0.2">
      <c r="A424" s="594">
        <v>477</v>
      </c>
      <c r="B424" s="600">
        <v>14.26</v>
      </c>
      <c r="C424" s="596"/>
      <c r="D424" s="597">
        <v>38100</v>
      </c>
      <c r="E424" s="609"/>
      <c r="F424" s="597">
        <f t="shared" si="19"/>
        <v>44587</v>
      </c>
      <c r="G424" s="598">
        <f t="shared" si="18"/>
        <v>32062</v>
      </c>
      <c r="H424" s="599">
        <v>983</v>
      </c>
    </row>
    <row r="425" spans="1:8" x14ac:dyDescent="0.2">
      <c r="A425" s="594">
        <v>478</v>
      </c>
      <c r="B425" s="600">
        <v>14.26</v>
      </c>
      <c r="C425" s="596"/>
      <c r="D425" s="597">
        <v>38100</v>
      </c>
      <c r="E425" s="609"/>
      <c r="F425" s="597">
        <f t="shared" si="19"/>
        <v>44587</v>
      </c>
      <c r="G425" s="598">
        <f t="shared" si="18"/>
        <v>32062</v>
      </c>
      <c r="H425" s="599">
        <v>983</v>
      </c>
    </row>
    <row r="426" spans="1:8" x14ac:dyDescent="0.2">
      <c r="A426" s="594">
        <v>479</v>
      </c>
      <c r="B426" s="600">
        <v>14.26</v>
      </c>
      <c r="C426" s="596"/>
      <c r="D426" s="597">
        <v>38100</v>
      </c>
      <c r="E426" s="609"/>
      <c r="F426" s="597">
        <f t="shared" si="19"/>
        <v>44587</v>
      </c>
      <c r="G426" s="598">
        <f t="shared" si="18"/>
        <v>32062</v>
      </c>
      <c r="H426" s="599">
        <v>983</v>
      </c>
    </row>
    <row r="427" spans="1:8" x14ac:dyDescent="0.2">
      <c r="A427" s="594">
        <v>480</v>
      </c>
      <c r="B427" s="600">
        <v>14.26</v>
      </c>
      <c r="C427" s="596"/>
      <c r="D427" s="597">
        <v>38100</v>
      </c>
      <c r="E427" s="609"/>
      <c r="F427" s="597">
        <f t="shared" si="19"/>
        <v>44587</v>
      </c>
      <c r="G427" s="598">
        <f t="shared" si="18"/>
        <v>32062</v>
      </c>
      <c r="H427" s="599">
        <v>983</v>
      </c>
    </row>
    <row r="428" spans="1:8" x14ac:dyDescent="0.2">
      <c r="A428" s="594">
        <v>481</v>
      </c>
      <c r="B428" s="600">
        <v>14.26</v>
      </c>
      <c r="C428" s="596"/>
      <c r="D428" s="597">
        <v>38100</v>
      </c>
      <c r="E428" s="609"/>
      <c r="F428" s="597">
        <f t="shared" si="19"/>
        <v>44587</v>
      </c>
      <c r="G428" s="598">
        <f t="shared" si="18"/>
        <v>32062</v>
      </c>
      <c r="H428" s="599">
        <v>983</v>
      </c>
    </row>
    <row r="429" spans="1:8" x14ac:dyDescent="0.2">
      <c r="A429" s="594">
        <v>482</v>
      </c>
      <c r="B429" s="600">
        <v>14.26</v>
      </c>
      <c r="C429" s="596"/>
      <c r="D429" s="597">
        <v>38100</v>
      </c>
      <c r="E429" s="609"/>
      <c r="F429" s="597">
        <f t="shared" si="19"/>
        <v>44587</v>
      </c>
      <c r="G429" s="598">
        <f t="shared" si="18"/>
        <v>32062</v>
      </c>
      <c r="H429" s="599">
        <v>983</v>
      </c>
    </row>
    <row r="430" spans="1:8" x14ac:dyDescent="0.2">
      <c r="A430" s="594">
        <v>483</v>
      </c>
      <c r="B430" s="600">
        <v>14.26</v>
      </c>
      <c r="C430" s="596"/>
      <c r="D430" s="597">
        <v>38100</v>
      </c>
      <c r="E430" s="609"/>
      <c r="F430" s="597">
        <f t="shared" si="19"/>
        <v>44587</v>
      </c>
      <c r="G430" s="598">
        <f t="shared" si="18"/>
        <v>32062</v>
      </c>
      <c r="H430" s="599">
        <v>983</v>
      </c>
    </row>
    <row r="431" spans="1:8" x14ac:dyDescent="0.2">
      <c r="A431" s="594">
        <v>484</v>
      </c>
      <c r="B431" s="600">
        <v>14.26</v>
      </c>
      <c r="C431" s="596"/>
      <c r="D431" s="597">
        <v>38100</v>
      </c>
      <c r="E431" s="609"/>
      <c r="F431" s="597">
        <f t="shared" si="19"/>
        <v>44587</v>
      </c>
      <c r="G431" s="598">
        <f t="shared" si="18"/>
        <v>32062</v>
      </c>
      <c r="H431" s="599">
        <v>983</v>
      </c>
    </row>
    <row r="432" spans="1:8" x14ac:dyDescent="0.2">
      <c r="A432" s="594">
        <v>485</v>
      </c>
      <c r="B432" s="600">
        <v>14.26</v>
      </c>
      <c r="C432" s="596"/>
      <c r="D432" s="597">
        <v>38100</v>
      </c>
      <c r="E432" s="609"/>
      <c r="F432" s="597">
        <f t="shared" si="19"/>
        <v>44587</v>
      </c>
      <c r="G432" s="598">
        <f t="shared" si="18"/>
        <v>32062</v>
      </c>
      <c r="H432" s="599">
        <v>983</v>
      </c>
    </row>
    <row r="433" spans="1:8" x14ac:dyDescent="0.2">
      <c r="A433" s="594">
        <v>486</v>
      </c>
      <c r="B433" s="600">
        <v>14.26</v>
      </c>
      <c r="C433" s="596"/>
      <c r="D433" s="597">
        <v>38100</v>
      </c>
      <c r="E433" s="609"/>
      <c r="F433" s="597">
        <f t="shared" si="19"/>
        <v>44587</v>
      </c>
      <c r="G433" s="598">
        <f t="shared" si="18"/>
        <v>32062</v>
      </c>
      <c r="H433" s="599">
        <v>983</v>
      </c>
    </row>
    <row r="434" spans="1:8" x14ac:dyDescent="0.2">
      <c r="A434" s="594">
        <v>487</v>
      </c>
      <c r="B434" s="600">
        <v>14.26</v>
      </c>
      <c r="C434" s="596"/>
      <c r="D434" s="597">
        <v>38100</v>
      </c>
      <c r="E434" s="609"/>
      <c r="F434" s="597">
        <f t="shared" si="19"/>
        <v>44587</v>
      </c>
      <c r="G434" s="598">
        <f t="shared" si="18"/>
        <v>32062</v>
      </c>
      <c r="H434" s="599">
        <v>983</v>
      </c>
    </row>
    <row r="435" spans="1:8" x14ac:dyDescent="0.2">
      <c r="A435" s="594">
        <v>488</v>
      </c>
      <c r="B435" s="600">
        <v>14.26</v>
      </c>
      <c r="C435" s="596"/>
      <c r="D435" s="597">
        <v>38100</v>
      </c>
      <c r="E435" s="609"/>
      <c r="F435" s="597">
        <f t="shared" si="19"/>
        <v>44587</v>
      </c>
      <c r="G435" s="598">
        <f t="shared" si="18"/>
        <v>32062</v>
      </c>
      <c r="H435" s="599">
        <v>983</v>
      </c>
    </row>
    <row r="436" spans="1:8" x14ac:dyDescent="0.2">
      <c r="A436" s="594">
        <v>489</v>
      </c>
      <c r="B436" s="600">
        <v>14.26</v>
      </c>
      <c r="C436" s="596"/>
      <c r="D436" s="597">
        <v>38100</v>
      </c>
      <c r="E436" s="609"/>
      <c r="F436" s="597">
        <f t="shared" si="19"/>
        <v>44587</v>
      </c>
      <c r="G436" s="598">
        <f t="shared" si="18"/>
        <v>32062</v>
      </c>
      <c r="H436" s="599">
        <v>983</v>
      </c>
    </row>
    <row r="437" spans="1:8" x14ac:dyDescent="0.2">
      <c r="A437" s="594">
        <v>490</v>
      </c>
      <c r="B437" s="600">
        <v>14.26</v>
      </c>
      <c r="C437" s="596"/>
      <c r="D437" s="597">
        <v>38100</v>
      </c>
      <c r="E437" s="609"/>
      <c r="F437" s="597">
        <f t="shared" si="19"/>
        <v>44587</v>
      </c>
      <c r="G437" s="598">
        <f t="shared" si="18"/>
        <v>32062</v>
      </c>
      <c r="H437" s="599">
        <v>983</v>
      </c>
    </row>
    <row r="438" spans="1:8" x14ac:dyDescent="0.2">
      <c r="A438" s="594">
        <v>491</v>
      </c>
      <c r="B438" s="600">
        <v>14.26</v>
      </c>
      <c r="C438" s="596"/>
      <c r="D438" s="597">
        <v>38100</v>
      </c>
      <c r="E438" s="609"/>
      <c r="F438" s="597">
        <f t="shared" si="19"/>
        <v>44587</v>
      </c>
      <c r="G438" s="598">
        <f t="shared" si="18"/>
        <v>32062</v>
      </c>
      <c r="H438" s="599">
        <v>983</v>
      </c>
    </row>
    <row r="439" spans="1:8" x14ac:dyDescent="0.2">
      <c r="A439" s="594">
        <v>492</v>
      </c>
      <c r="B439" s="600">
        <v>14.26</v>
      </c>
      <c r="C439" s="596"/>
      <c r="D439" s="597">
        <v>38100</v>
      </c>
      <c r="E439" s="609"/>
      <c r="F439" s="597">
        <f t="shared" si="19"/>
        <v>44587</v>
      </c>
      <c r="G439" s="598">
        <f t="shared" si="18"/>
        <v>32062</v>
      </c>
      <c r="H439" s="599">
        <v>983</v>
      </c>
    </row>
    <row r="440" spans="1:8" x14ac:dyDescent="0.2">
      <c r="A440" s="594">
        <v>493</v>
      </c>
      <c r="B440" s="600">
        <v>14.26</v>
      </c>
      <c r="C440" s="596"/>
      <c r="D440" s="597">
        <v>38100</v>
      </c>
      <c r="E440" s="609"/>
      <c r="F440" s="597">
        <f t="shared" si="19"/>
        <v>44587</v>
      </c>
      <c r="G440" s="598">
        <f t="shared" si="18"/>
        <v>32062</v>
      </c>
      <c r="H440" s="599">
        <v>983</v>
      </c>
    </row>
    <row r="441" spans="1:8" x14ac:dyDescent="0.2">
      <c r="A441" s="594">
        <v>494</v>
      </c>
      <c r="B441" s="600">
        <v>14.26</v>
      </c>
      <c r="C441" s="596"/>
      <c r="D441" s="597">
        <v>38100</v>
      </c>
      <c r="E441" s="609"/>
      <c r="F441" s="597">
        <f t="shared" si="19"/>
        <v>44587</v>
      </c>
      <c r="G441" s="598">
        <f t="shared" si="18"/>
        <v>32062</v>
      </c>
      <c r="H441" s="599">
        <v>983</v>
      </c>
    </row>
    <row r="442" spans="1:8" x14ac:dyDescent="0.2">
      <c r="A442" s="594">
        <v>495</v>
      </c>
      <c r="B442" s="600">
        <v>14.26</v>
      </c>
      <c r="C442" s="596"/>
      <c r="D442" s="597">
        <v>38100</v>
      </c>
      <c r="E442" s="609"/>
      <c r="F442" s="597">
        <f t="shared" si="19"/>
        <v>44587</v>
      </c>
      <c r="G442" s="598">
        <f t="shared" si="18"/>
        <v>32062</v>
      </c>
      <c r="H442" s="599">
        <v>983</v>
      </c>
    </row>
    <row r="443" spans="1:8" x14ac:dyDescent="0.2">
      <c r="A443" s="594">
        <v>496</v>
      </c>
      <c r="B443" s="600">
        <v>14.26</v>
      </c>
      <c r="C443" s="596"/>
      <c r="D443" s="597">
        <v>38100</v>
      </c>
      <c r="E443" s="609"/>
      <c r="F443" s="597">
        <f t="shared" si="19"/>
        <v>44587</v>
      </c>
      <c r="G443" s="598">
        <f t="shared" si="18"/>
        <v>32062</v>
      </c>
      <c r="H443" s="599">
        <v>983</v>
      </c>
    </row>
    <row r="444" spans="1:8" x14ac:dyDescent="0.2">
      <c r="A444" s="594">
        <v>497</v>
      </c>
      <c r="B444" s="600">
        <v>14.26</v>
      </c>
      <c r="C444" s="596"/>
      <c r="D444" s="597">
        <v>38100</v>
      </c>
      <c r="E444" s="609"/>
      <c r="F444" s="597">
        <f t="shared" si="19"/>
        <v>44587</v>
      </c>
      <c r="G444" s="598">
        <f t="shared" si="18"/>
        <v>32062</v>
      </c>
      <c r="H444" s="599">
        <v>983</v>
      </c>
    </row>
    <row r="445" spans="1:8" x14ac:dyDescent="0.2">
      <c r="A445" s="594">
        <v>498</v>
      </c>
      <c r="B445" s="600">
        <v>14.26</v>
      </c>
      <c r="C445" s="596"/>
      <c r="D445" s="597">
        <v>38100</v>
      </c>
      <c r="E445" s="609"/>
      <c r="F445" s="597">
        <f t="shared" si="19"/>
        <v>44587</v>
      </c>
      <c r="G445" s="598">
        <f t="shared" si="18"/>
        <v>32062</v>
      </c>
      <c r="H445" s="599">
        <v>983</v>
      </c>
    </row>
    <row r="446" spans="1:8" x14ac:dyDescent="0.2">
      <c r="A446" s="594">
        <v>499</v>
      </c>
      <c r="B446" s="600">
        <v>14.26</v>
      </c>
      <c r="C446" s="596"/>
      <c r="D446" s="597">
        <v>38100</v>
      </c>
      <c r="E446" s="609"/>
      <c r="F446" s="597">
        <f t="shared" si="19"/>
        <v>44587</v>
      </c>
      <c r="G446" s="598">
        <f t="shared" si="18"/>
        <v>32062</v>
      </c>
      <c r="H446" s="599">
        <v>983</v>
      </c>
    </row>
    <row r="447" spans="1:8" x14ac:dyDescent="0.2">
      <c r="A447" s="594">
        <v>500</v>
      </c>
      <c r="B447" s="600">
        <v>14.26</v>
      </c>
      <c r="C447" s="596"/>
      <c r="D447" s="597">
        <v>38100</v>
      </c>
      <c r="E447" s="609"/>
      <c r="F447" s="597">
        <f t="shared" si="19"/>
        <v>44587</v>
      </c>
      <c r="G447" s="598">
        <f t="shared" si="18"/>
        <v>32062</v>
      </c>
      <c r="H447" s="599">
        <v>983</v>
      </c>
    </row>
    <row r="448" spans="1:8" x14ac:dyDescent="0.2">
      <c r="A448" s="594">
        <v>501</v>
      </c>
      <c r="B448" s="600">
        <v>14.26</v>
      </c>
      <c r="C448" s="596"/>
      <c r="D448" s="597">
        <v>38100</v>
      </c>
      <c r="E448" s="609"/>
      <c r="F448" s="597">
        <f t="shared" si="19"/>
        <v>44587</v>
      </c>
      <c r="G448" s="598">
        <f t="shared" si="18"/>
        <v>32062</v>
      </c>
      <c r="H448" s="599">
        <v>983</v>
      </c>
    </row>
    <row r="449" spans="1:8" x14ac:dyDescent="0.2">
      <c r="A449" s="594">
        <v>502</v>
      </c>
      <c r="B449" s="600">
        <v>14.26</v>
      </c>
      <c r="C449" s="596"/>
      <c r="D449" s="597">
        <v>38100</v>
      </c>
      <c r="E449" s="609"/>
      <c r="F449" s="597">
        <f t="shared" si="19"/>
        <v>44587</v>
      </c>
      <c r="G449" s="598">
        <f t="shared" si="18"/>
        <v>32062</v>
      </c>
      <c r="H449" s="599">
        <v>983</v>
      </c>
    </row>
    <row r="450" spans="1:8" x14ac:dyDescent="0.2">
      <c r="A450" s="594">
        <v>503</v>
      </c>
      <c r="B450" s="600">
        <v>14.26</v>
      </c>
      <c r="C450" s="596"/>
      <c r="D450" s="597">
        <v>38100</v>
      </c>
      <c r="E450" s="609"/>
      <c r="F450" s="597">
        <f t="shared" si="19"/>
        <v>44587</v>
      </c>
      <c r="G450" s="598">
        <f t="shared" si="18"/>
        <v>32062</v>
      </c>
      <c r="H450" s="599">
        <v>983</v>
      </c>
    </row>
    <row r="451" spans="1:8" x14ac:dyDescent="0.2">
      <c r="A451" s="594">
        <v>504</v>
      </c>
      <c r="B451" s="600">
        <v>14.26</v>
      </c>
      <c r="C451" s="596"/>
      <c r="D451" s="597">
        <v>38100</v>
      </c>
      <c r="E451" s="609"/>
      <c r="F451" s="597">
        <f t="shared" si="19"/>
        <v>44587</v>
      </c>
      <c r="G451" s="598">
        <f t="shared" si="18"/>
        <v>32062</v>
      </c>
      <c r="H451" s="599">
        <v>983</v>
      </c>
    </row>
    <row r="452" spans="1:8" x14ac:dyDescent="0.2">
      <c r="A452" s="594">
        <v>505</v>
      </c>
      <c r="B452" s="600">
        <v>14.26</v>
      </c>
      <c r="C452" s="596"/>
      <c r="D452" s="597">
        <v>38100</v>
      </c>
      <c r="E452" s="609"/>
      <c r="F452" s="597">
        <f t="shared" si="19"/>
        <v>44587</v>
      </c>
      <c r="G452" s="598">
        <f t="shared" si="18"/>
        <v>32062</v>
      </c>
      <c r="H452" s="599">
        <v>983</v>
      </c>
    </row>
    <row r="453" spans="1:8" x14ac:dyDescent="0.2">
      <c r="A453" s="594">
        <v>506</v>
      </c>
      <c r="B453" s="600">
        <v>14.26</v>
      </c>
      <c r="C453" s="596"/>
      <c r="D453" s="597">
        <v>38100</v>
      </c>
      <c r="E453" s="609"/>
      <c r="F453" s="597">
        <f t="shared" si="19"/>
        <v>44587</v>
      </c>
      <c r="G453" s="598">
        <f t="shared" si="18"/>
        <v>32062</v>
      </c>
      <c r="H453" s="599">
        <v>983</v>
      </c>
    </row>
    <row r="454" spans="1:8" x14ac:dyDescent="0.2">
      <c r="A454" s="594">
        <v>507</v>
      </c>
      <c r="B454" s="600">
        <v>14.26</v>
      </c>
      <c r="C454" s="596"/>
      <c r="D454" s="597">
        <v>38100</v>
      </c>
      <c r="E454" s="609"/>
      <c r="F454" s="597">
        <f t="shared" si="19"/>
        <v>44587</v>
      </c>
      <c r="G454" s="598">
        <f t="shared" si="18"/>
        <v>32062</v>
      </c>
      <c r="H454" s="599">
        <v>983</v>
      </c>
    </row>
    <row r="455" spans="1:8" x14ac:dyDescent="0.2">
      <c r="A455" s="594">
        <v>508</v>
      </c>
      <c r="B455" s="600">
        <v>14.26</v>
      </c>
      <c r="C455" s="596"/>
      <c r="D455" s="597">
        <v>38100</v>
      </c>
      <c r="E455" s="609"/>
      <c r="F455" s="597">
        <f t="shared" si="19"/>
        <v>44587</v>
      </c>
      <c r="G455" s="598">
        <f t="shared" si="18"/>
        <v>32062</v>
      </c>
      <c r="H455" s="599">
        <v>983</v>
      </c>
    </row>
    <row r="456" spans="1:8" x14ac:dyDescent="0.2">
      <c r="A456" s="594">
        <v>509</v>
      </c>
      <c r="B456" s="600">
        <v>14.26</v>
      </c>
      <c r="C456" s="596"/>
      <c r="D456" s="597">
        <v>38100</v>
      </c>
      <c r="E456" s="609"/>
      <c r="F456" s="597">
        <f t="shared" si="19"/>
        <v>44587</v>
      </c>
      <c r="G456" s="598">
        <f t="shared" si="18"/>
        <v>32062</v>
      </c>
      <c r="H456" s="599">
        <v>983</v>
      </c>
    </row>
    <row r="457" spans="1:8" x14ac:dyDescent="0.2">
      <c r="A457" s="594">
        <v>510</v>
      </c>
      <c r="B457" s="600">
        <v>14.26</v>
      </c>
      <c r="C457" s="596"/>
      <c r="D457" s="597">
        <v>38100</v>
      </c>
      <c r="E457" s="609"/>
      <c r="F457" s="597">
        <f t="shared" si="19"/>
        <v>44587</v>
      </c>
      <c r="G457" s="598">
        <f t="shared" si="18"/>
        <v>32062</v>
      </c>
      <c r="H457" s="599">
        <v>983</v>
      </c>
    </row>
    <row r="458" spans="1:8" x14ac:dyDescent="0.2">
      <c r="A458" s="594">
        <v>511</v>
      </c>
      <c r="B458" s="600">
        <v>14.26</v>
      </c>
      <c r="C458" s="596"/>
      <c r="D458" s="597">
        <v>38100</v>
      </c>
      <c r="E458" s="609"/>
      <c r="F458" s="597">
        <f t="shared" si="19"/>
        <v>44587</v>
      </c>
      <c r="G458" s="598">
        <f t="shared" si="18"/>
        <v>32062</v>
      </c>
      <c r="H458" s="599">
        <v>983</v>
      </c>
    </row>
    <row r="459" spans="1:8" x14ac:dyDescent="0.2">
      <c r="A459" s="594">
        <v>512</v>
      </c>
      <c r="B459" s="600">
        <v>14.26</v>
      </c>
      <c r="C459" s="596"/>
      <c r="D459" s="597">
        <v>38100</v>
      </c>
      <c r="E459" s="609"/>
      <c r="F459" s="597">
        <f t="shared" si="19"/>
        <v>44587</v>
      </c>
      <c r="G459" s="598">
        <f t="shared" si="18"/>
        <v>32062</v>
      </c>
      <c r="H459" s="599">
        <v>983</v>
      </c>
    </row>
    <row r="460" spans="1:8" x14ac:dyDescent="0.2">
      <c r="A460" s="594">
        <v>513</v>
      </c>
      <c r="B460" s="600">
        <v>14.26</v>
      </c>
      <c r="C460" s="596"/>
      <c r="D460" s="597">
        <v>38100</v>
      </c>
      <c r="E460" s="609"/>
      <c r="F460" s="597">
        <f t="shared" si="19"/>
        <v>44587</v>
      </c>
      <c r="G460" s="598">
        <f t="shared" si="18"/>
        <v>32062</v>
      </c>
      <c r="H460" s="599">
        <v>983</v>
      </c>
    </row>
    <row r="461" spans="1:8" x14ac:dyDescent="0.2">
      <c r="A461" s="594">
        <v>514</v>
      </c>
      <c r="B461" s="600">
        <v>14.26</v>
      </c>
      <c r="C461" s="596"/>
      <c r="D461" s="597">
        <v>38100</v>
      </c>
      <c r="E461" s="609"/>
      <c r="F461" s="597">
        <f t="shared" si="19"/>
        <v>44587</v>
      </c>
      <c r="G461" s="598">
        <f t="shared" si="18"/>
        <v>32062</v>
      </c>
      <c r="H461" s="599">
        <v>983</v>
      </c>
    </row>
    <row r="462" spans="1:8" x14ac:dyDescent="0.2">
      <c r="A462" s="594">
        <v>515</v>
      </c>
      <c r="B462" s="600">
        <v>14.26</v>
      </c>
      <c r="C462" s="596"/>
      <c r="D462" s="597">
        <v>38100</v>
      </c>
      <c r="E462" s="609"/>
      <c r="F462" s="597">
        <f t="shared" si="19"/>
        <v>44587</v>
      </c>
      <c r="G462" s="598">
        <f t="shared" si="18"/>
        <v>32062</v>
      </c>
      <c r="H462" s="599">
        <v>983</v>
      </c>
    </row>
    <row r="463" spans="1:8" x14ac:dyDescent="0.2">
      <c r="A463" s="594">
        <v>516</v>
      </c>
      <c r="B463" s="600">
        <v>14.26</v>
      </c>
      <c r="C463" s="596"/>
      <c r="D463" s="597">
        <v>38100</v>
      </c>
      <c r="E463" s="609"/>
      <c r="F463" s="597">
        <f t="shared" si="19"/>
        <v>44587</v>
      </c>
      <c r="G463" s="598">
        <f t="shared" si="18"/>
        <v>32062</v>
      </c>
      <c r="H463" s="599">
        <v>983</v>
      </c>
    </row>
    <row r="464" spans="1:8" x14ac:dyDescent="0.2">
      <c r="A464" s="594">
        <v>517</v>
      </c>
      <c r="B464" s="600">
        <v>14.26</v>
      </c>
      <c r="C464" s="596"/>
      <c r="D464" s="597">
        <v>38100</v>
      </c>
      <c r="E464" s="609"/>
      <c r="F464" s="597">
        <f t="shared" si="19"/>
        <v>44587</v>
      </c>
      <c r="G464" s="598">
        <f t="shared" ref="G464:G477" si="20">ROUND(12*(1/B464*D464),0)</f>
        <v>32062</v>
      </c>
      <c r="H464" s="599">
        <v>983</v>
      </c>
    </row>
    <row r="465" spans="1:8" x14ac:dyDescent="0.2">
      <c r="A465" s="594">
        <v>518</v>
      </c>
      <c r="B465" s="600">
        <v>14.26</v>
      </c>
      <c r="C465" s="596"/>
      <c r="D465" s="597">
        <v>38100</v>
      </c>
      <c r="E465" s="609"/>
      <c r="F465" s="597">
        <f t="shared" ref="F465:F477" si="21">ROUND(12*1.36*(1/B465*D465)+H465,0)</f>
        <v>44587</v>
      </c>
      <c r="G465" s="598">
        <f t="shared" si="20"/>
        <v>32062</v>
      </c>
      <c r="H465" s="599">
        <v>983</v>
      </c>
    </row>
    <row r="466" spans="1:8" x14ac:dyDescent="0.2">
      <c r="A466" s="594">
        <v>519</v>
      </c>
      <c r="B466" s="600">
        <v>14.26</v>
      </c>
      <c r="C466" s="596"/>
      <c r="D466" s="597">
        <v>38100</v>
      </c>
      <c r="E466" s="609"/>
      <c r="F466" s="597">
        <f t="shared" si="21"/>
        <v>44587</v>
      </c>
      <c r="G466" s="598">
        <f t="shared" si="20"/>
        <v>32062</v>
      </c>
      <c r="H466" s="599">
        <v>983</v>
      </c>
    </row>
    <row r="467" spans="1:8" x14ac:dyDescent="0.2">
      <c r="A467" s="594">
        <v>520</v>
      </c>
      <c r="B467" s="600">
        <v>14.26</v>
      </c>
      <c r="C467" s="596"/>
      <c r="D467" s="597">
        <v>38100</v>
      </c>
      <c r="E467" s="609"/>
      <c r="F467" s="597">
        <f t="shared" si="21"/>
        <v>44587</v>
      </c>
      <c r="G467" s="598">
        <f t="shared" si="20"/>
        <v>32062</v>
      </c>
      <c r="H467" s="599">
        <v>983</v>
      </c>
    </row>
    <row r="468" spans="1:8" x14ac:dyDescent="0.2">
      <c r="A468" s="594">
        <v>521</v>
      </c>
      <c r="B468" s="600">
        <v>14.26</v>
      </c>
      <c r="C468" s="596"/>
      <c r="D468" s="597">
        <v>38100</v>
      </c>
      <c r="E468" s="609"/>
      <c r="F468" s="597">
        <f t="shared" si="21"/>
        <v>44587</v>
      </c>
      <c r="G468" s="598">
        <f t="shared" si="20"/>
        <v>32062</v>
      </c>
      <c r="H468" s="599">
        <v>983</v>
      </c>
    </row>
    <row r="469" spans="1:8" x14ac:dyDescent="0.2">
      <c r="A469" s="594">
        <v>522</v>
      </c>
      <c r="B469" s="600">
        <v>14.26</v>
      </c>
      <c r="C469" s="596"/>
      <c r="D469" s="597">
        <v>38100</v>
      </c>
      <c r="E469" s="609"/>
      <c r="F469" s="597">
        <f t="shared" si="21"/>
        <v>44587</v>
      </c>
      <c r="G469" s="598">
        <f t="shared" si="20"/>
        <v>32062</v>
      </c>
      <c r="H469" s="599">
        <v>983</v>
      </c>
    </row>
    <row r="470" spans="1:8" x14ac:dyDescent="0.2">
      <c r="A470" s="594">
        <v>523</v>
      </c>
      <c r="B470" s="600">
        <v>14.26</v>
      </c>
      <c r="C470" s="596"/>
      <c r="D470" s="597">
        <v>38100</v>
      </c>
      <c r="E470" s="609"/>
      <c r="F470" s="597">
        <f t="shared" si="21"/>
        <v>44587</v>
      </c>
      <c r="G470" s="598">
        <f t="shared" si="20"/>
        <v>32062</v>
      </c>
      <c r="H470" s="599">
        <v>983</v>
      </c>
    </row>
    <row r="471" spans="1:8" x14ac:dyDescent="0.2">
      <c r="A471" s="594">
        <v>524</v>
      </c>
      <c r="B471" s="600">
        <v>14.26</v>
      </c>
      <c r="C471" s="596"/>
      <c r="D471" s="597">
        <v>38100</v>
      </c>
      <c r="E471" s="609"/>
      <c r="F471" s="597">
        <f t="shared" si="21"/>
        <v>44587</v>
      </c>
      <c r="G471" s="598">
        <f t="shared" si="20"/>
        <v>32062</v>
      </c>
      <c r="H471" s="599">
        <v>983</v>
      </c>
    </row>
    <row r="472" spans="1:8" x14ac:dyDescent="0.2">
      <c r="A472" s="594">
        <v>525</v>
      </c>
      <c r="B472" s="600">
        <v>14.26</v>
      </c>
      <c r="C472" s="596"/>
      <c r="D472" s="597">
        <v>38100</v>
      </c>
      <c r="E472" s="609"/>
      <c r="F472" s="597">
        <f t="shared" si="21"/>
        <v>44587</v>
      </c>
      <c r="G472" s="598">
        <f t="shared" si="20"/>
        <v>32062</v>
      </c>
      <c r="H472" s="599">
        <v>983</v>
      </c>
    </row>
    <row r="473" spans="1:8" x14ac:dyDescent="0.2">
      <c r="A473" s="594">
        <v>526</v>
      </c>
      <c r="B473" s="600">
        <v>14.26</v>
      </c>
      <c r="C473" s="596"/>
      <c r="D473" s="597">
        <v>38100</v>
      </c>
      <c r="E473" s="609"/>
      <c r="F473" s="597">
        <f t="shared" si="21"/>
        <v>44587</v>
      </c>
      <c r="G473" s="598">
        <f t="shared" si="20"/>
        <v>32062</v>
      </c>
      <c r="H473" s="599">
        <v>983</v>
      </c>
    </row>
    <row r="474" spans="1:8" x14ac:dyDescent="0.2">
      <c r="A474" s="594">
        <v>527</v>
      </c>
      <c r="B474" s="600">
        <v>14.26</v>
      </c>
      <c r="C474" s="596"/>
      <c r="D474" s="597">
        <v>38100</v>
      </c>
      <c r="E474" s="609"/>
      <c r="F474" s="597">
        <f t="shared" si="21"/>
        <v>44587</v>
      </c>
      <c r="G474" s="598">
        <f t="shared" si="20"/>
        <v>32062</v>
      </c>
      <c r="H474" s="599">
        <v>983</v>
      </c>
    </row>
    <row r="475" spans="1:8" x14ac:dyDescent="0.2">
      <c r="A475" s="594">
        <v>528</v>
      </c>
      <c r="B475" s="600">
        <v>14.26</v>
      </c>
      <c r="C475" s="596"/>
      <c r="D475" s="597">
        <v>38100</v>
      </c>
      <c r="E475" s="609"/>
      <c r="F475" s="597">
        <f t="shared" si="21"/>
        <v>44587</v>
      </c>
      <c r="G475" s="598">
        <f t="shared" si="20"/>
        <v>32062</v>
      </c>
      <c r="H475" s="599">
        <v>983</v>
      </c>
    </row>
    <row r="476" spans="1:8" x14ac:dyDescent="0.2">
      <c r="A476" s="594">
        <v>529</v>
      </c>
      <c r="B476" s="600">
        <v>14.26</v>
      </c>
      <c r="C476" s="596"/>
      <c r="D476" s="597">
        <v>38100</v>
      </c>
      <c r="E476" s="609"/>
      <c r="F476" s="597">
        <f t="shared" si="21"/>
        <v>44587</v>
      </c>
      <c r="G476" s="598">
        <f t="shared" si="20"/>
        <v>32062</v>
      </c>
      <c r="H476" s="599">
        <v>983</v>
      </c>
    </row>
    <row r="477" spans="1:8" ht="13.5" thickBot="1" x14ac:dyDescent="0.25">
      <c r="A477" s="603">
        <v>530</v>
      </c>
      <c r="B477" s="604">
        <v>14.26</v>
      </c>
      <c r="C477" s="605"/>
      <c r="D477" s="606">
        <v>38100</v>
      </c>
      <c r="E477" s="608"/>
      <c r="F477" s="606">
        <f t="shared" si="21"/>
        <v>44587</v>
      </c>
      <c r="G477" s="607">
        <f t="shared" si="20"/>
        <v>32062</v>
      </c>
      <c r="H477" s="608">
        <v>983</v>
      </c>
    </row>
  </sheetData>
  <mergeCells count="2">
    <mergeCell ref="A13:B13"/>
    <mergeCell ref="G14:H14"/>
  </mergeCells>
  <pageMargins left="0.59055118110236227" right="0.39370078740157483" top="0.98425196850393704" bottom="0.98425196850393704" header="0.51181102362204722" footer="0.51181102362204722"/>
  <pageSetup paperSize="9" fitToHeight="13" orientation="portrait" r:id="rId1"/>
  <headerFooter alignWithMargins="0">
    <oddHeader>&amp;LKrajský úřad Plzeňského kraje&amp;R1. 3. 2019</oddHeader>
    <oddFooter>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1"/>
  <sheetViews>
    <sheetView workbookViewId="0">
      <pane ySplit="12" topLeftCell="A13" activePane="bottomLeft" state="frozenSplit"/>
      <selection activeCell="J36" sqref="J36"/>
      <selection pane="bottomLeft" activeCell="A615" sqref="A615:XFD615"/>
    </sheetView>
  </sheetViews>
  <sheetFormatPr defaultRowHeight="12.75" x14ac:dyDescent="0.2"/>
  <cols>
    <col min="1" max="1" width="11.6640625" style="461" customWidth="1"/>
    <col min="2" max="2" width="11.1640625" style="461" customWidth="1"/>
    <col min="3" max="3" width="12.6640625" style="461" customWidth="1"/>
    <col min="4" max="4" width="15.6640625" style="461" customWidth="1"/>
    <col min="5" max="5" width="15.83203125" style="461" customWidth="1"/>
    <col min="6" max="6" width="15" style="461" customWidth="1"/>
    <col min="7" max="7" width="15.33203125" style="461" customWidth="1"/>
    <col min="8" max="8" width="12.5" style="461" customWidth="1"/>
    <col min="9" max="9" width="18.83203125" style="461" customWidth="1"/>
    <col min="10" max="16384" width="9.33203125" style="461"/>
  </cols>
  <sheetData>
    <row r="1" spans="1:9" x14ac:dyDescent="0.2">
      <c r="H1" s="461" t="s">
        <v>693</v>
      </c>
    </row>
    <row r="2" spans="1:9" ht="4.5" customHeight="1" x14ac:dyDescent="0.2"/>
    <row r="3" spans="1:9" ht="20.25" x14ac:dyDescent="0.3">
      <c r="A3" s="462" t="s">
        <v>642</v>
      </c>
      <c r="C3" s="463"/>
      <c r="D3" s="463"/>
      <c r="E3" s="463"/>
      <c r="F3" s="464"/>
      <c r="G3" s="464"/>
      <c r="H3" s="465"/>
      <c r="I3" s="465"/>
    </row>
    <row r="4" spans="1:9" ht="15" x14ac:dyDescent="0.25">
      <c r="A4" s="466" t="s">
        <v>694</v>
      </c>
      <c r="B4" s="467"/>
      <c r="C4" s="467"/>
      <c r="D4" s="467"/>
      <c r="E4" s="467"/>
      <c r="F4" s="467"/>
      <c r="G4" s="467"/>
      <c r="I4" s="465"/>
    </row>
    <row r="5" spans="1:9" ht="5.25" customHeight="1" x14ac:dyDescent="0.25">
      <c r="A5" s="466"/>
      <c r="B5" s="467"/>
      <c r="C5" s="467"/>
      <c r="D5" s="467"/>
      <c r="E5" s="467"/>
      <c r="F5" s="467"/>
      <c r="G5" s="467"/>
      <c r="I5" s="465"/>
    </row>
    <row r="6" spans="1:9" ht="15.75" x14ac:dyDescent="0.25">
      <c r="A6" s="468"/>
      <c r="B6" s="469"/>
      <c r="C6" s="470" t="s">
        <v>10</v>
      </c>
      <c r="E6" s="471" t="s">
        <v>11</v>
      </c>
      <c r="I6" s="465"/>
    </row>
    <row r="7" spans="1:9" ht="15.75" x14ac:dyDescent="0.25">
      <c r="A7" s="569" t="s">
        <v>695</v>
      </c>
      <c r="B7" s="469"/>
      <c r="C7" s="472"/>
      <c r="D7" s="570"/>
      <c r="E7" s="472">
        <v>42.2</v>
      </c>
      <c r="I7" s="465"/>
    </row>
    <row r="8" spans="1:9" ht="15.75" x14ac:dyDescent="0.25">
      <c r="A8" s="569" t="s">
        <v>696</v>
      </c>
      <c r="B8" s="469"/>
      <c r="C8" s="472"/>
      <c r="D8" s="570"/>
      <c r="E8" s="610" t="s">
        <v>697</v>
      </c>
      <c r="I8" s="465"/>
    </row>
    <row r="9" spans="1:9" ht="15.75" x14ac:dyDescent="0.25">
      <c r="A9" s="569" t="s">
        <v>698</v>
      </c>
      <c r="B9" s="469"/>
      <c r="C9" s="472"/>
      <c r="D9" s="570"/>
      <c r="E9" s="472">
        <v>72</v>
      </c>
      <c r="I9" s="465"/>
    </row>
    <row r="10" spans="1:9" ht="6" customHeight="1" thickBot="1" x14ac:dyDescent="0.25">
      <c r="A10" s="683"/>
      <c r="B10" s="683"/>
      <c r="C10" s="474"/>
      <c r="D10" s="571"/>
      <c r="E10" s="475"/>
      <c r="F10" s="475"/>
      <c r="G10" s="475"/>
      <c r="I10" s="465"/>
    </row>
    <row r="11" spans="1:9" ht="15.75" x14ac:dyDescent="0.2">
      <c r="A11" s="476"/>
      <c r="B11" s="477" t="s">
        <v>2</v>
      </c>
      <c r="C11" s="478"/>
      <c r="D11" s="477" t="s">
        <v>3</v>
      </c>
      <c r="E11" s="478"/>
      <c r="F11" s="480" t="s">
        <v>4</v>
      </c>
      <c r="G11" s="611"/>
      <c r="H11" s="478"/>
    </row>
    <row r="12" spans="1:9" ht="45.75" thickBot="1" x14ac:dyDescent="0.25">
      <c r="A12" s="481" t="s">
        <v>639</v>
      </c>
      <c r="B12" s="482" t="s">
        <v>10</v>
      </c>
      <c r="C12" s="483" t="s">
        <v>11</v>
      </c>
      <c r="D12" s="484" t="s">
        <v>12</v>
      </c>
      <c r="E12" s="573" t="s">
        <v>640</v>
      </c>
      <c r="F12" s="485" t="s">
        <v>4</v>
      </c>
      <c r="G12" s="486" t="s">
        <v>15</v>
      </c>
      <c r="H12" s="487" t="s">
        <v>16</v>
      </c>
    </row>
    <row r="13" spans="1:9" x14ac:dyDescent="0.2">
      <c r="A13" s="579" t="s">
        <v>699</v>
      </c>
      <c r="B13" s="496"/>
      <c r="C13" s="505">
        <v>42.2</v>
      </c>
      <c r="D13" s="612"/>
      <c r="E13" s="492">
        <v>19200</v>
      </c>
      <c r="F13" s="491">
        <f>ROUND(12*1.36*(1/C13*E13)+H13,0)</f>
        <v>7425</v>
      </c>
      <c r="G13" s="493">
        <f t="shared" ref="G13:G76" si="0">ROUND(12*(1/C13*E13),0)</f>
        <v>5460</v>
      </c>
      <c r="H13" s="613"/>
    </row>
    <row r="14" spans="1:9" x14ac:dyDescent="0.2">
      <c r="A14" s="579">
        <v>153</v>
      </c>
      <c r="B14" s="496"/>
      <c r="C14" s="505">
        <f>ROUND((-0.0000491*POWER(A14,2)+0.0818939*A14+34)*0.928,2)</f>
        <v>42.11</v>
      </c>
      <c r="D14" s="614"/>
      <c r="E14" s="499">
        <v>19200</v>
      </c>
      <c r="F14" s="498">
        <f t="shared" ref="F14:F77" si="1">ROUND(12*1.36*(1/C14*E14)+H14,0)</f>
        <v>7441</v>
      </c>
      <c r="G14" s="581">
        <f t="shared" si="0"/>
        <v>5471</v>
      </c>
      <c r="H14" s="615"/>
    </row>
    <row r="15" spans="1:9" x14ac:dyDescent="0.2">
      <c r="A15" s="579">
        <v>154</v>
      </c>
      <c r="B15" s="496"/>
      <c r="C15" s="505">
        <f t="shared" ref="C15:C78" si="2">ROUND((-0.0000491*POWER(A15,2)+0.0818939*A15+34)*0.928,2)</f>
        <v>42.18</v>
      </c>
      <c r="D15" s="614"/>
      <c r="E15" s="499">
        <v>19200</v>
      </c>
      <c r="F15" s="498">
        <f t="shared" si="1"/>
        <v>7429</v>
      </c>
      <c r="G15" s="581">
        <f t="shared" si="0"/>
        <v>5462</v>
      </c>
      <c r="H15" s="615"/>
    </row>
    <row r="16" spans="1:9" x14ac:dyDescent="0.2">
      <c r="A16" s="579">
        <v>155</v>
      </c>
      <c r="B16" s="496"/>
      <c r="C16" s="505">
        <f t="shared" si="2"/>
        <v>42.24</v>
      </c>
      <c r="D16" s="614"/>
      <c r="E16" s="499">
        <v>19200</v>
      </c>
      <c r="F16" s="498">
        <f t="shared" si="1"/>
        <v>7418</v>
      </c>
      <c r="G16" s="581">
        <f t="shared" si="0"/>
        <v>5455</v>
      </c>
      <c r="H16" s="615"/>
    </row>
    <row r="17" spans="1:8" x14ac:dyDescent="0.2">
      <c r="A17" s="579">
        <v>156</v>
      </c>
      <c r="B17" s="496"/>
      <c r="C17" s="505">
        <f t="shared" si="2"/>
        <v>42.3</v>
      </c>
      <c r="D17" s="614"/>
      <c r="E17" s="499">
        <v>19200</v>
      </c>
      <c r="F17" s="498">
        <f t="shared" si="1"/>
        <v>7408</v>
      </c>
      <c r="G17" s="581">
        <f t="shared" si="0"/>
        <v>5447</v>
      </c>
      <c r="H17" s="615"/>
    </row>
    <row r="18" spans="1:8" x14ac:dyDescent="0.2">
      <c r="A18" s="579">
        <v>157</v>
      </c>
      <c r="B18" s="496"/>
      <c r="C18" s="505">
        <f t="shared" si="2"/>
        <v>42.36</v>
      </c>
      <c r="D18" s="614"/>
      <c r="E18" s="499">
        <v>19200</v>
      </c>
      <c r="F18" s="498">
        <f t="shared" si="1"/>
        <v>7397</v>
      </c>
      <c r="G18" s="581">
        <f t="shared" si="0"/>
        <v>5439</v>
      </c>
      <c r="H18" s="615"/>
    </row>
    <row r="19" spans="1:8" x14ac:dyDescent="0.2">
      <c r="A19" s="579">
        <v>158</v>
      </c>
      <c r="B19" s="496"/>
      <c r="C19" s="505">
        <f t="shared" si="2"/>
        <v>42.42</v>
      </c>
      <c r="D19" s="614"/>
      <c r="E19" s="499">
        <v>19200</v>
      </c>
      <c r="F19" s="498">
        <f t="shared" si="1"/>
        <v>7387</v>
      </c>
      <c r="G19" s="581">
        <f t="shared" si="0"/>
        <v>5431</v>
      </c>
      <c r="H19" s="615"/>
    </row>
    <row r="20" spans="1:8" x14ac:dyDescent="0.2">
      <c r="A20" s="579">
        <v>159</v>
      </c>
      <c r="B20" s="496"/>
      <c r="C20" s="505">
        <f t="shared" si="2"/>
        <v>42.48</v>
      </c>
      <c r="D20" s="614"/>
      <c r="E20" s="499">
        <v>19200</v>
      </c>
      <c r="F20" s="498">
        <f t="shared" si="1"/>
        <v>7376</v>
      </c>
      <c r="G20" s="581">
        <f t="shared" si="0"/>
        <v>5424</v>
      </c>
      <c r="H20" s="615"/>
    </row>
    <row r="21" spans="1:8" x14ac:dyDescent="0.2">
      <c r="A21" s="579">
        <v>160</v>
      </c>
      <c r="B21" s="496"/>
      <c r="C21" s="505">
        <f t="shared" si="2"/>
        <v>42.55</v>
      </c>
      <c r="D21" s="614"/>
      <c r="E21" s="499">
        <v>19200</v>
      </c>
      <c r="F21" s="498">
        <f t="shared" si="1"/>
        <v>7364</v>
      </c>
      <c r="G21" s="581">
        <f t="shared" si="0"/>
        <v>5415</v>
      </c>
      <c r="H21" s="615"/>
    </row>
    <row r="22" spans="1:8" x14ac:dyDescent="0.2">
      <c r="A22" s="579">
        <v>161</v>
      </c>
      <c r="B22" s="496"/>
      <c r="C22" s="505">
        <f t="shared" si="2"/>
        <v>42.61</v>
      </c>
      <c r="D22" s="614"/>
      <c r="E22" s="499">
        <v>19200</v>
      </c>
      <c r="F22" s="498">
        <f t="shared" si="1"/>
        <v>7354</v>
      </c>
      <c r="G22" s="581">
        <f t="shared" si="0"/>
        <v>5407</v>
      </c>
      <c r="H22" s="615"/>
    </row>
    <row r="23" spans="1:8" x14ac:dyDescent="0.2">
      <c r="A23" s="579">
        <v>162</v>
      </c>
      <c r="B23" s="496"/>
      <c r="C23" s="505">
        <f t="shared" si="2"/>
        <v>42.67</v>
      </c>
      <c r="D23" s="614"/>
      <c r="E23" s="499">
        <v>19200</v>
      </c>
      <c r="F23" s="498">
        <f t="shared" si="1"/>
        <v>7343</v>
      </c>
      <c r="G23" s="581">
        <f t="shared" si="0"/>
        <v>5400</v>
      </c>
      <c r="H23" s="615"/>
    </row>
    <row r="24" spans="1:8" x14ac:dyDescent="0.2">
      <c r="A24" s="579">
        <v>163</v>
      </c>
      <c r="B24" s="496"/>
      <c r="C24" s="505">
        <f t="shared" si="2"/>
        <v>42.73</v>
      </c>
      <c r="D24" s="614"/>
      <c r="E24" s="499">
        <v>19200</v>
      </c>
      <c r="F24" s="498">
        <f t="shared" si="1"/>
        <v>7333</v>
      </c>
      <c r="G24" s="581">
        <f t="shared" si="0"/>
        <v>5392</v>
      </c>
      <c r="H24" s="615"/>
    </row>
    <row r="25" spans="1:8" x14ac:dyDescent="0.2">
      <c r="A25" s="579">
        <v>164</v>
      </c>
      <c r="B25" s="496"/>
      <c r="C25" s="505">
        <f t="shared" si="2"/>
        <v>42.79</v>
      </c>
      <c r="D25" s="614"/>
      <c r="E25" s="499">
        <v>19200</v>
      </c>
      <c r="F25" s="498">
        <f t="shared" si="1"/>
        <v>7323</v>
      </c>
      <c r="G25" s="581">
        <f t="shared" si="0"/>
        <v>5384</v>
      </c>
      <c r="H25" s="615"/>
    </row>
    <row r="26" spans="1:8" x14ac:dyDescent="0.2">
      <c r="A26" s="579">
        <v>165</v>
      </c>
      <c r="B26" s="496"/>
      <c r="C26" s="505">
        <f t="shared" si="2"/>
        <v>42.85</v>
      </c>
      <c r="D26" s="614"/>
      <c r="E26" s="499">
        <v>19200</v>
      </c>
      <c r="F26" s="498">
        <f t="shared" si="1"/>
        <v>7313</v>
      </c>
      <c r="G26" s="581">
        <f t="shared" si="0"/>
        <v>5377</v>
      </c>
      <c r="H26" s="615"/>
    </row>
    <row r="27" spans="1:8" x14ac:dyDescent="0.2">
      <c r="A27" s="579">
        <v>166</v>
      </c>
      <c r="B27" s="496"/>
      <c r="C27" s="505">
        <f t="shared" si="2"/>
        <v>42.91</v>
      </c>
      <c r="D27" s="614"/>
      <c r="E27" s="499">
        <v>19200</v>
      </c>
      <c r="F27" s="498">
        <f t="shared" si="1"/>
        <v>7302</v>
      </c>
      <c r="G27" s="581">
        <f t="shared" si="0"/>
        <v>5369</v>
      </c>
      <c r="H27" s="615"/>
    </row>
    <row r="28" spans="1:8" x14ac:dyDescent="0.2">
      <c r="A28" s="579">
        <v>167</v>
      </c>
      <c r="B28" s="496"/>
      <c r="C28" s="505">
        <f t="shared" si="2"/>
        <v>42.97</v>
      </c>
      <c r="D28" s="614"/>
      <c r="E28" s="499">
        <v>19200</v>
      </c>
      <c r="F28" s="498">
        <f t="shared" si="1"/>
        <v>7292</v>
      </c>
      <c r="G28" s="581">
        <f t="shared" si="0"/>
        <v>5362</v>
      </c>
      <c r="H28" s="615"/>
    </row>
    <row r="29" spans="1:8" x14ac:dyDescent="0.2">
      <c r="A29" s="579">
        <v>168</v>
      </c>
      <c r="B29" s="496"/>
      <c r="C29" s="505">
        <f t="shared" si="2"/>
        <v>43.03</v>
      </c>
      <c r="D29" s="614"/>
      <c r="E29" s="499">
        <v>19200</v>
      </c>
      <c r="F29" s="498">
        <f t="shared" si="1"/>
        <v>7282</v>
      </c>
      <c r="G29" s="581">
        <f t="shared" si="0"/>
        <v>5354</v>
      </c>
      <c r="H29" s="615"/>
    </row>
    <row r="30" spans="1:8" x14ac:dyDescent="0.2">
      <c r="A30" s="579">
        <v>169</v>
      </c>
      <c r="B30" s="496"/>
      <c r="C30" s="505">
        <f t="shared" si="2"/>
        <v>43.09</v>
      </c>
      <c r="D30" s="614"/>
      <c r="E30" s="499">
        <v>19200</v>
      </c>
      <c r="F30" s="498">
        <f t="shared" si="1"/>
        <v>7272</v>
      </c>
      <c r="G30" s="581">
        <f t="shared" si="0"/>
        <v>5347</v>
      </c>
      <c r="H30" s="615"/>
    </row>
    <row r="31" spans="1:8" x14ac:dyDescent="0.2">
      <c r="A31" s="579">
        <v>170</v>
      </c>
      <c r="B31" s="496"/>
      <c r="C31" s="505">
        <f t="shared" si="2"/>
        <v>43.15</v>
      </c>
      <c r="D31" s="614"/>
      <c r="E31" s="499">
        <v>19200</v>
      </c>
      <c r="F31" s="498">
        <f t="shared" si="1"/>
        <v>7262</v>
      </c>
      <c r="G31" s="581">
        <f t="shared" si="0"/>
        <v>5340</v>
      </c>
      <c r="H31" s="615"/>
    </row>
    <row r="32" spans="1:8" x14ac:dyDescent="0.2">
      <c r="A32" s="579">
        <v>171</v>
      </c>
      <c r="B32" s="496"/>
      <c r="C32" s="505">
        <f t="shared" si="2"/>
        <v>43.22</v>
      </c>
      <c r="D32" s="614"/>
      <c r="E32" s="499">
        <v>19200</v>
      </c>
      <c r="F32" s="498">
        <f t="shared" si="1"/>
        <v>7250</v>
      </c>
      <c r="G32" s="581">
        <f t="shared" si="0"/>
        <v>5331</v>
      </c>
      <c r="H32" s="615"/>
    </row>
    <row r="33" spans="1:8" x14ac:dyDescent="0.2">
      <c r="A33" s="579">
        <v>172</v>
      </c>
      <c r="B33" s="496"/>
      <c r="C33" s="505">
        <f t="shared" si="2"/>
        <v>43.28</v>
      </c>
      <c r="D33" s="614"/>
      <c r="E33" s="499">
        <v>19200</v>
      </c>
      <c r="F33" s="498">
        <f t="shared" si="1"/>
        <v>7240</v>
      </c>
      <c r="G33" s="581">
        <f t="shared" si="0"/>
        <v>5323</v>
      </c>
      <c r="H33" s="615"/>
    </row>
    <row r="34" spans="1:8" x14ac:dyDescent="0.2">
      <c r="A34" s="579">
        <v>173</v>
      </c>
      <c r="B34" s="496"/>
      <c r="C34" s="505">
        <f t="shared" si="2"/>
        <v>43.34</v>
      </c>
      <c r="D34" s="614"/>
      <c r="E34" s="499">
        <v>19200</v>
      </c>
      <c r="F34" s="498">
        <f t="shared" si="1"/>
        <v>7230</v>
      </c>
      <c r="G34" s="581">
        <f t="shared" si="0"/>
        <v>5316</v>
      </c>
      <c r="H34" s="615"/>
    </row>
    <row r="35" spans="1:8" x14ac:dyDescent="0.2">
      <c r="A35" s="579">
        <v>174</v>
      </c>
      <c r="B35" s="496"/>
      <c r="C35" s="505">
        <f t="shared" si="2"/>
        <v>43.4</v>
      </c>
      <c r="D35" s="614"/>
      <c r="E35" s="499">
        <v>19200</v>
      </c>
      <c r="F35" s="498">
        <f t="shared" si="1"/>
        <v>7220</v>
      </c>
      <c r="G35" s="581">
        <f t="shared" si="0"/>
        <v>5309</v>
      </c>
      <c r="H35" s="615"/>
    </row>
    <row r="36" spans="1:8" x14ac:dyDescent="0.2">
      <c r="A36" s="579">
        <v>175</v>
      </c>
      <c r="B36" s="496"/>
      <c r="C36" s="505">
        <f t="shared" si="2"/>
        <v>43.46</v>
      </c>
      <c r="D36" s="614"/>
      <c r="E36" s="499">
        <v>19200</v>
      </c>
      <c r="F36" s="498">
        <f t="shared" si="1"/>
        <v>7210</v>
      </c>
      <c r="G36" s="581">
        <f t="shared" si="0"/>
        <v>5301</v>
      </c>
      <c r="H36" s="615"/>
    </row>
    <row r="37" spans="1:8" x14ac:dyDescent="0.2">
      <c r="A37" s="579">
        <v>176</v>
      </c>
      <c r="B37" s="496"/>
      <c r="C37" s="505">
        <f t="shared" si="2"/>
        <v>43.52</v>
      </c>
      <c r="D37" s="614"/>
      <c r="E37" s="499">
        <v>19200</v>
      </c>
      <c r="F37" s="498">
        <f t="shared" si="1"/>
        <v>7200</v>
      </c>
      <c r="G37" s="581">
        <f t="shared" si="0"/>
        <v>5294</v>
      </c>
      <c r="H37" s="615"/>
    </row>
    <row r="38" spans="1:8" x14ac:dyDescent="0.2">
      <c r="A38" s="579">
        <v>177</v>
      </c>
      <c r="B38" s="496"/>
      <c r="C38" s="505">
        <f t="shared" si="2"/>
        <v>43.58</v>
      </c>
      <c r="D38" s="614"/>
      <c r="E38" s="499">
        <v>19200</v>
      </c>
      <c r="F38" s="498">
        <f t="shared" si="1"/>
        <v>7190</v>
      </c>
      <c r="G38" s="581">
        <f t="shared" si="0"/>
        <v>5287</v>
      </c>
      <c r="H38" s="615"/>
    </row>
    <row r="39" spans="1:8" x14ac:dyDescent="0.2">
      <c r="A39" s="579">
        <v>178</v>
      </c>
      <c r="B39" s="496"/>
      <c r="C39" s="505">
        <f t="shared" si="2"/>
        <v>43.64</v>
      </c>
      <c r="D39" s="614"/>
      <c r="E39" s="499">
        <v>19200</v>
      </c>
      <c r="F39" s="498">
        <f t="shared" si="1"/>
        <v>7180</v>
      </c>
      <c r="G39" s="581">
        <f t="shared" si="0"/>
        <v>5280</v>
      </c>
      <c r="H39" s="615"/>
    </row>
    <row r="40" spans="1:8" x14ac:dyDescent="0.2">
      <c r="A40" s="579">
        <v>179</v>
      </c>
      <c r="B40" s="496"/>
      <c r="C40" s="505">
        <f t="shared" si="2"/>
        <v>43.7</v>
      </c>
      <c r="D40" s="614"/>
      <c r="E40" s="499">
        <v>19200</v>
      </c>
      <c r="F40" s="498">
        <f t="shared" si="1"/>
        <v>7170</v>
      </c>
      <c r="G40" s="581">
        <f t="shared" si="0"/>
        <v>5272</v>
      </c>
      <c r="H40" s="615"/>
    </row>
    <row r="41" spans="1:8" x14ac:dyDescent="0.2">
      <c r="A41" s="579">
        <v>180</v>
      </c>
      <c r="B41" s="496"/>
      <c r="C41" s="505">
        <f t="shared" si="2"/>
        <v>43.76</v>
      </c>
      <c r="D41" s="614"/>
      <c r="E41" s="499">
        <v>19200</v>
      </c>
      <c r="F41" s="498">
        <f t="shared" si="1"/>
        <v>7161</v>
      </c>
      <c r="G41" s="581">
        <f t="shared" si="0"/>
        <v>5265</v>
      </c>
      <c r="H41" s="615"/>
    </row>
    <row r="42" spans="1:8" x14ac:dyDescent="0.2">
      <c r="A42" s="579">
        <v>181</v>
      </c>
      <c r="B42" s="496"/>
      <c r="C42" s="505">
        <f t="shared" si="2"/>
        <v>43.81</v>
      </c>
      <c r="D42" s="614"/>
      <c r="E42" s="499">
        <v>19200</v>
      </c>
      <c r="F42" s="498">
        <f t="shared" si="1"/>
        <v>7152</v>
      </c>
      <c r="G42" s="581">
        <f t="shared" si="0"/>
        <v>5259</v>
      </c>
      <c r="H42" s="615"/>
    </row>
    <row r="43" spans="1:8" x14ac:dyDescent="0.2">
      <c r="A43" s="579">
        <v>182</v>
      </c>
      <c r="B43" s="496"/>
      <c r="C43" s="505">
        <f t="shared" si="2"/>
        <v>43.87</v>
      </c>
      <c r="D43" s="614"/>
      <c r="E43" s="499">
        <v>19200</v>
      </c>
      <c r="F43" s="498">
        <f t="shared" si="1"/>
        <v>7143</v>
      </c>
      <c r="G43" s="581">
        <f t="shared" si="0"/>
        <v>5252</v>
      </c>
      <c r="H43" s="615"/>
    </row>
    <row r="44" spans="1:8" x14ac:dyDescent="0.2">
      <c r="A44" s="579">
        <v>183</v>
      </c>
      <c r="B44" s="496"/>
      <c r="C44" s="505">
        <f t="shared" si="2"/>
        <v>43.93</v>
      </c>
      <c r="D44" s="614"/>
      <c r="E44" s="499">
        <v>19200</v>
      </c>
      <c r="F44" s="498">
        <f t="shared" si="1"/>
        <v>7133</v>
      </c>
      <c r="G44" s="581">
        <f t="shared" si="0"/>
        <v>5245</v>
      </c>
      <c r="H44" s="615"/>
    </row>
    <row r="45" spans="1:8" x14ac:dyDescent="0.2">
      <c r="A45" s="579">
        <v>184</v>
      </c>
      <c r="B45" s="496"/>
      <c r="C45" s="505">
        <f t="shared" si="2"/>
        <v>43.99</v>
      </c>
      <c r="D45" s="614"/>
      <c r="E45" s="499">
        <v>19200</v>
      </c>
      <c r="F45" s="498">
        <f t="shared" si="1"/>
        <v>7123</v>
      </c>
      <c r="G45" s="581">
        <f t="shared" si="0"/>
        <v>5238</v>
      </c>
      <c r="H45" s="615"/>
    </row>
    <row r="46" spans="1:8" x14ac:dyDescent="0.2">
      <c r="A46" s="579">
        <v>185</v>
      </c>
      <c r="B46" s="496"/>
      <c r="C46" s="505">
        <f t="shared" si="2"/>
        <v>44.05</v>
      </c>
      <c r="D46" s="614"/>
      <c r="E46" s="499">
        <v>19200</v>
      </c>
      <c r="F46" s="498">
        <f t="shared" si="1"/>
        <v>7113</v>
      </c>
      <c r="G46" s="581">
        <f t="shared" si="0"/>
        <v>5230</v>
      </c>
      <c r="H46" s="615"/>
    </row>
    <row r="47" spans="1:8" x14ac:dyDescent="0.2">
      <c r="A47" s="579">
        <v>186</v>
      </c>
      <c r="B47" s="496"/>
      <c r="C47" s="505">
        <f t="shared" si="2"/>
        <v>44.11</v>
      </c>
      <c r="D47" s="614"/>
      <c r="E47" s="499">
        <v>19200</v>
      </c>
      <c r="F47" s="498">
        <f t="shared" si="1"/>
        <v>7104</v>
      </c>
      <c r="G47" s="581">
        <f t="shared" si="0"/>
        <v>5223</v>
      </c>
      <c r="H47" s="615"/>
    </row>
    <row r="48" spans="1:8" x14ac:dyDescent="0.2">
      <c r="A48" s="579">
        <v>187</v>
      </c>
      <c r="B48" s="496"/>
      <c r="C48" s="505">
        <f t="shared" si="2"/>
        <v>44.17</v>
      </c>
      <c r="D48" s="614"/>
      <c r="E48" s="499">
        <v>19200</v>
      </c>
      <c r="F48" s="498">
        <f t="shared" si="1"/>
        <v>7094</v>
      </c>
      <c r="G48" s="581">
        <f t="shared" si="0"/>
        <v>5216</v>
      </c>
      <c r="H48" s="615"/>
    </row>
    <row r="49" spans="1:8" x14ac:dyDescent="0.2">
      <c r="A49" s="579">
        <v>188</v>
      </c>
      <c r="B49" s="496"/>
      <c r="C49" s="505">
        <f t="shared" si="2"/>
        <v>44.23</v>
      </c>
      <c r="D49" s="614"/>
      <c r="E49" s="499">
        <v>19200</v>
      </c>
      <c r="F49" s="498">
        <f t="shared" si="1"/>
        <v>7084</v>
      </c>
      <c r="G49" s="581">
        <f t="shared" si="0"/>
        <v>5209</v>
      </c>
      <c r="H49" s="615"/>
    </row>
    <row r="50" spans="1:8" x14ac:dyDescent="0.2">
      <c r="A50" s="579">
        <v>189</v>
      </c>
      <c r="B50" s="496"/>
      <c r="C50" s="505">
        <f t="shared" si="2"/>
        <v>44.29</v>
      </c>
      <c r="D50" s="614"/>
      <c r="E50" s="499">
        <v>19200</v>
      </c>
      <c r="F50" s="498">
        <f t="shared" si="1"/>
        <v>7075</v>
      </c>
      <c r="G50" s="581">
        <f t="shared" si="0"/>
        <v>5202</v>
      </c>
      <c r="H50" s="615"/>
    </row>
    <row r="51" spans="1:8" x14ac:dyDescent="0.2">
      <c r="A51" s="579">
        <v>190</v>
      </c>
      <c r="B51" s="496"/>
      <c r="C51" s="505">
        <f t="shared" si="2"/>
        <v>44.35</v>
      </c>
      <c r="D51" s="614"/>
      <c r="E51" s="499">
        <v>19200</v>
      </c>
      <c r="F51" s="498">
        <f t="shared" si="1"/>
        <v>7065</v>
      </c>
      <c r="G51" s="581">
        <f t="shared" si="0"/>
        <v>5195</v>
      </c>
      <c r="H51" s="615"/>
    </row>
    <row r="52" spans="1:8" x14ac:dyDescent="0.2">
      <c r="A52" s="579">
        <v>191</v>
      </c>
      <c r="B52" s="496"/>
      <c r="C52" s="505">
        <f t="shared" si="2"/>
        <v>44.41</v>
      </c>
      <c r="D52" s="614"/>
      <c r="E52" s="499">
        <v>19200</v>
      </c>
      <c r="F52" s="498">
        <f t="shared" si="1"/>
        <v>7056</v>
      </c>
      <c r="G52" s="581">
        <f t="shared" si="0"/>
        <v>5188</v>
      </c>
      <c r="H52" s="615"/>
    </row>
    <row r="53" spans="1:8" x14ac:dyDescent="0.2">
      <c r="A53" s="579">
        <v>192</v>
      </c>
      <c r="B53" s="496"/>
      <c r="C53" s="505">
        <f t="shared" si="2"/>
        <v>44.46</v>
      </c>
      <c r="D53" s="614"/>
      <c r="E53" s="499">
        <v>19200</v>
      </c>
      <c r="F53" s="498">
        <f t="shared" si="1"/>
        <v>7048</v>
      </c>
      <c r="G53" s="581">
        <f t="shared" si="0"/>
        <v>5182</v>
      </c>
      <c r="H53" s="615"/>
    </row>
    <row r="54" spans="1:8" x14ac:dyDescent="0.2">
      <c r="A54" s="579">
        <v>193</v>
      </c>
      <c r="B54" s="496"/>
      <c r="C54" s="505">
        <f t="shared" si="2"/>
        <v>44.52</v>
      </c>
      <c r="D54" s="614"/>
      <c r="E54" s="499">
        <v>19200</v>
      </c>
      <c r="F54" s="498">
        <f t="shared" si="1"/>
        <v>7038</v>
      </c>
      <c r="G54" s="581">
        <f t="shared" si="0"/>
        <v>5175</v>
      </c>
      <c r="H54" s="615"/>
    </row>
    <row r="55" spans="1:8" x14ac:dyDescent="0.2">
      <c r="A55" s="579">
        <v>194</v>
      </c>
      <c r="B55" s="496"/>
      <c r="C55" s="505">
        <f t="shared" si="2"/>
        <v>44.58</v>
      </c>
      <c r="D55" s="614"/>
      <c r="E55" s="499">
        <v>19200</v>
      </c>
      <c r="F55" s="498">
        <f t="shared" si="1"/>
        <v>7029</v>
      </c>
      <c r="G55" s="581">
        <f t="shared" si="0"/>
        <v>5168</v>
      </c>
      <c r="H55" s="615"/>
    </row>
    <row r="56" spans="1:8" x14ac:dyDescent="0.2">
      <c r="A56" s="579">
        <v>195</v>
      </c>
      <c r="B56" s="496"/>
      <c r="C56" s="505">
        <f t="shared" si="2"/>
        <v>44.64</v>
      </c>
      <c r="D56" s="614"/>
      <c r="E56" s="499">
        <v>19200</v>
      </c>
      <c r="F56" s="498">
        <f t="shared" si="1"/>
        <v>7019</v>
      </c>
      <c r="G56" s="581">
        <f t="shared" si="0"/>
        <v>5161</v>
      </c>
      <c r="H56" s="615"/>
    </row>
    <row r="57" spans="1:8" x14ac:dyDescent="0.2">
      <c r="A57" s="579">
        <v>196</v>
      </c>
      <c r="B57" s="496"/>
      <c r="C57" s="505">
        <f t="shared" si="2"/>
        <v>44.7</v>
      </c>
      <c r="D57" s="614"/>
      <c r="E57" s="499">
        <v>19200</v>
      </c>
      <c r="F57" s="498">
        <f t="shared" si="1"/>
        <v>7010</v>
      </c>
      <c r="G57" s="581">
        <f t="shared" si="0"/>
        <v>5154</v>
      </c>
      <c r="H57" s="615"/>
    </row>
    <row r="58" spans="1:8" x14ac:dyDescent="0.2">
      <c r="A58" s="579">
        <v>197</v>
      </c>
      <c r="B58" s="496"/>
      <c r="C58" s="505">
        <f t="shared" si="2"/>
        <v>44.76</v>
      </c>
      <c r="D58" s="614"/>
      <c r="E58" s="499">
        <v>19200</v>
      </c>
      <c r="F58" s="498">
        <f t="shared" si="1"/>
        <v>7001</v>
      </c>
      <c r="G58" s="581">
        <f t="shared" si="0"/>
        <v>5147</v>
      </c>
      <c r="H58" s="615"/>
    </row>
    <row r="59" spans="1:8" x14ac:dyDescent="0.2">
      <c r="A59" s="579">
        <v>198</v>
      </c>
      <c r="B59" s="496"/>
      <c r="C59" s="505">
        <f t="shared" si="2"/>
        <v>44.81</v>
      </c>
      <c r="D59" s="614"/>
      <c r="E59" s="499">
        <v>19200</v>
      </c>
      <c r="F59" s="498">
        <f t="shared" si="1"/>
        <v>6993</v>
      </c>
      <c r="G59" s="581">
        <f t="shared" si="0"/>
        <v>5142</v>
      </c>
      <c r="H59" s="615"/>
    </row>
    <row r="60" spans="1:8" x14ac:dyDescent="0.2">
      <c r="A60" s="579">
        <v>199</v>
      </c>
      <c r="B60" s="496"/>
      <c r="C60" s="505">
        <f t="shared" si="2"/>
        <v>44.87</v>
      </c>
      <c r="D60" s="614"/>
      <c r="E60" s="499">
        <v>19200</v>
      </c>
      <c r="F60" s="498">
        <f t="shared" si="1"/>
        <v>6983</v>
      </c>
      <c r="G60" s="581">
        <f t="shared" si="0"/>
        <v>5135</v>
      </c>
      <c r="H60" s="615"/>
    </row>
    <row r="61" spans="1:8" x14ac:dyDescent="0.2">
      <c r="A61" s="579">
        <v>200</v>
      </c>
      <c r="B61" s="496"/>
      <c r="C61" s="505">
        <f t="shared" si="2"/>
        <v>44.93</v>
      </c>
      <c r="D61" s="614"/>
      <c r="E61" s="499">
        <v>19200</v>
      </c>
      <c r="F61" s="498">
        <f t="shared" si="1"/>
        <v>6974</v>
      </c>
      <c r="G61" s="581">
        <f t="shared" si="0"/>
        <v>5128</v>
      </c>
      <c r="H61" s="615"/>
    </row>
    <row r="62" spans="1:8" x14ac:dyDescent="0.2">
      <c r="A62" s="579">
        <v>201</v>
      </c>
      <c r="B62" s="496"/>
      <c r="C62" s="505">
        <f t="shared" si="2"/>
        <v>44.99</v>
      </c>
      <c r="D62" s="614"/>
      <c r="E62" s="499">
        <v>19200</v>
      </c>
      <c r="F62" s="498">
        <f t="shared" si="1"/>
        <v>6965</v>
      </c>
      <c r="G62" s="581">
        <f t="shared" si="0"/>
        <v>5121</v>
      </c>
      <c r="H62" s="615"/>
    </row>
    <row r="63" spans="1:8" x14ac:dyDescent="0.2">
      <c r="A63" s="579">
        <v>202</v>
      </c>
      <c r="B63" s="496"/>
      <c r="C63" s="505">
        <f t="shared" si="2"/>
        <v>45.04</v>
      </c>
      <c r="D63" s="614"/>
      <c r="E63" s="499">
        <v>19200</v>
      </c>
      <c r="F63" s="498">
        <f t="shared" si="1"/>
        <v>6957</v>
      </c>
      <c r="G63" s="581">
        <f t="shared" si="0"/>
        <v>5115</v>
      </c>
      <c r="H63" s="615"/>
    </row>
    <row r="64" spans="1:8" x14ac:dyDescent="0.2">
      <c r="A64" s="579">
        <v>203</v>
      </c>
      <c r="B64" s="496"/>
      <c r="C64" s="505">
        <f t="shared" si="2"/>
        <v>45.1</v>
      </c>
      <c r="D64" s="614"/>
      <c r="E64" s="499">
        <v>19200</v>
      </c>
      <c r="F64" s="498">
        <f t="shared" si="1"/>
        <v>6948</v>
      </c>
      <c r="G64" s="581">
        <f t="shared" si="0"/>
        <v>5109</v>
      </c>
      <c r="H64" s="615"/>
    </row>
    <row r="65" spans="1:8" x14ac:dyDescent="0.2">
      <c r="A65" s="579">
        <v>204</v>
      </c>
      <c r="B65" s="496"/>
      <c r="C65" s="505">
        <f t="shared" si="2"/>
        <v>45.16</v>
      </c>
      <c r="D65" s="614"/>
      <c r="E65" s="499">
        <v>19200</v>
      </c>
      <c r="F65" s="498">
        <f t="shared" si="1"/>
        <v>6939</v>
      </c>
      <c r="G65" s="581">
        <f t="shared" si="0"/>
        <v>5102</v>
      </c>
      <c r="H65" s="615"/>
    </row>
    <row r="66" spans="1:8" x14ac:dyDescent="0.2">
      <c r="A66" s="579">
        <v>205</v>
      </c>
      <c r="B66" s="496"/>
      <c r="C66" s="505">
        <f t="shared" si="2"/>
        <v>45.22</v>
      </c>
      <c r="D66" s="614"/>
      <c r="E66" s="499">
        <v>19200</v>
      </c>
      <c r="F66" s="498">
        <f t="shared" si="1"/>
        <v>6929</v>
      </c>
      <c r="G66" s="581">
        <f t="shared" si="0"/>
        <v>5095</v>
      </c>
      <c r="H66" s="615"/>
    </row>
    <row r="67" spans="1:8" x14ac:dyDescent="0.2">
      <c r="A67" s="579">
        <v>206</v>
      </c>
      <c r="B67" s="496"/>
      <c r="C67" s="505">
        <f t="shared" si="2"/>
        <v>45.27</v>
      </c>
      <c r="D67" s="614"/>
      <c r="E67" s="499">
        <v>19200</v>
      </c>
      <c r="F67" s="498">
        <f t="shared" si="1"/>
        <v>6922</v>
      </c>
      <c r="G67" s="581">
        <f t="shared" si="0"/>
        <v>5089</v>
      </c>
      <c r="H67" s="615"/>
    </row>
    <row r="68" spans="1:8" x14ac:dyDescent="0.2">
      <c r="A68" s="579">
        <v>207</v>
      </c>
      <c r="B68" s="496"/>
      <c r="C68" s="505">
        <f t="shared" si="2"/>
        <v>45.33</v>
      </c>
      <c r="D68" s="614"/>
      <c r="E68" s="499">
        <v>19200</v>
      </c>
      <c r="F68" s="498">
        <f t="shared" si="1"/>
        <v>6913</v>
      </c>
      <c r="G68" s="581">
        <f t="shared" si="0"/>
        <v>5083</v>
      </c>
      <c r="H68" s="615"/>
    </row>
    <row r="69" spans="1:8" x14ac:dyDescent="0.2">
      <c r="A69" s="579">
        <v>208</v>
      </c>
      <c r="B69" s="496"/>
      <c r="C69" s="505">
        <f t="shared" si="2"/>
        <v>45.39</v>
      </c>
      <c r="D69" s="614"/>
      <c r="E69" s="499">
        <v>19200</v>
      </c>
      <c r="F69" s="498">
        <f t="shared" si="1"/>
        <v>6903</v>
      </c>
      <c r="G69" s="581">
        <f t="shared" si="0"/>
        <v>5076</v>
      </c>
      <c r="H69" s="615"/>
    </row>
    <row r="70" spans="1:8" x14ac:dyDescent="0.2">
      <c r="A70" s="579">
        <v>209</v>
      </c>
      <c r="B70" s="496"/>
      <c r="C70" s="505">
        <f t="shared" si="2"/>
        <v>45.45</v>
      </c>
      <c r="D70" s="614"/>
      <c r="E70" s="499">
        <v>19200</v>
      </c>
      <c r="F70" s="498">
        <f t="shared" si="1"/>
        <v>6894</v>
      </c>
      <c r="G70" s="581">
        <f t="shared" si="0"/>
        <v>5069</v>
      </c>
      <c r="H70" s="615"/>
    </row>
    <row r="71" spans="1:8" x14ac:dyDescent="0.2">
      <c r="A71" s="579">
        <v>210</v>
      </c>
      <c r="B71" s="496"/>
      <c r="C71" s="505">
        <f t="shared" si="2"/>
        <v>45.5</v>
      </c>
      <c r="D71" s="614"/>
      <c r="E71" s="499">
        <v>19200</v>
      </c>
      <c r="F71" s="498">
        <f t="shared" si="1"/>
        <v>6887</v>
      </c>
      <c r="G71" s="581">
        <f t="shared" si="0"/>
        <v>5064</v>
      </c>
      <c r="H71" s="615"/>
    </row>
    <row r="72" spans="1:8" x14ac:dyDescent="0.2">
      <c r="A72" s="579">
        <v>211</v>
      </c>
      <c r="B72" s="496"/>
      <c r="C72" s="505">
        <f t="shared" si="2"/>
        <v>45.56</v>
      </c>
      <c r="D72" s="614"/>
      <c r="E72" s="499">
        <v>19200</v>
      </c>
      <c r="F72" s="498">
        <f t="shared" si="1"/>
        <v>6878</v>
      </c>
      <c r="G72" s="581">
        <f t="shared" si="0"/>
        <v>5057</v>
      </c>
      <c r="H72" s="615"/>
    </row>
    <row r="73" spans="1:8" x14ac:dyDescent="0.2">
      <c r="A73" s="579">
        <v>212</v>
      </c>
      <c r="B73" s="496"/>
      <c r="C73" s="505">
        <f t="shared" si="2"/>
        <v>45.62</v>
      </c>
      <c r="D73" s="614"/>
      <c r="E73" s="499">
        <v>19200</v>
      </c>
      <c r="F73" s="498">
        <f t="shared" si="1"/>
        <v>6869</v>
      </c>
      <c r="G73" s="581">
        <f t="shared" si="0"/>
        <v>5050</v>
      </c>
      <c r="H73" s="615"/>
    </row>
    <row r="74" spans="1:8" x14ac:dyDescent="0.2">
      <c r="A74" s="579">
        <v>213</v>
      </c>
      <c r="B74" s="496"/>
      <c r="C74" s="505">
        <f t="shared" si="2"/>
        <v>45.67</v>
      </c>
      <c r="D74" s="614"/>
      <c r="E74" s="499">
        <v>19200</v>
      </c>
      <c r="F74" s="498">
        <f t="shared" si="1"/>
        <v>6861</v>
      </c>
      <c r="G74" s="581">
        <f t="shared" si="0"/>
        <v>5045</v>
      </c>
      <c r="H74" s="615"/>
    </row>
    <row r="75" spans="1:8" x14ac:dyDescent="0.2">
      <c r="A75" s="579">
        <v>214</v>
      </c>
      <c r="B75" s="496"/>
      <c r="C75" s="505">
        <f t="shared" si="2"/>
        <v>45.73</v>
      </c>
      <c r="D75" s="614"/>
      <c r="E75" s="499">
        <v>19200</v>
      </c>
      <c r="F75" s="498">
        <f t="shared" si="1"/>
        <v>6852</v>
      </c>
      <c r="G75" s="581">
        <f t="shared" si="0"/>
        <v>5038</v>
      </c>
      <c r="H75" s="615"/>
    </row>
    <row r="76" spans="1:8" x14ac:dyDescent="0.2">
      <c r="A76" s="579">
        <v>215</v>
      </c>
      <c r="B76" s="496"/>
      <c r="C76" s="505">
        <f t="shared" si="2"/>
        <v>45.79</v>
      </c>
      <c r="D76" s="614"/>
      <c r="E76" s="499">
        <v>19200</v>
      </c>
      <c r="F76" s="498">
        <f t="shared" si="1"/>
        <v>6843</v>
      </c>
      <c r="G76" s="581">
        <f t="shared" si="0"/>
        <v>5032</v>
      </c>
      <c r="H76" s="615"/>
    </row>
    <row r="77" spans="1:8" x14ac:dyDescent="0.2">
      <c r="A77" s="579">
        <v>216</v>
      </c>
      <c r="B77" s="496"/>
      <c r="C77" s="505">
        <f t="shared" si="2"/>
        <v>45.84</v>
      </c>
      <c r="D77" s="614"/>
      <c r="E77" s="499">
        <v>19200</v>
      </c>
      <c r="F77" s="498">
        <f t="shared" si="1"/>
        <v>6836</v>
      </c>
      <c r="G77" s="581">
        <f t="shared" ref="G77:G140" si="3">ROUND(12*(1/C77*E77),0)</f>
        <v>5026</v>
      </c>
      <c r="H77" s="615"/>
    </row>
    <row r="78" spans="1:8" x14ac:dyDescent="0.2">
      <c r="A78" s="579">
        <v>217</v>
      </c>
      <c r="B78" s="496"/>
      <c r="C78" s="505">
        <f t="shared" si="2"/>
        <v>45.9</v>
      </c>
      <c r="D78" s="614"/>
      <c r="E78" s="499">
        <v>19200</v>
      </c>
      <c r="F78" s="498">
        <f t="shared" ref="F78:F141" si="4">ROUND(12*1.36*(1/C78*E78)+H78,0)</f>
        <v>6827</v>
      </c>
      <c r="G78" s="581">
        <f t="shared" si="3"/>
        <v>5020</v>
      </c>
      <c r="H78" s="615"/>
    </row>
    <row r="79" spans="1:8" x14ac:dyDescent="0.2">
      <c r="A79" s="579">
        <v>218</v>
      </c>
      <c r="B79" s="496"/>
      <c r="C79" s="505">
        <f t="shared" ref="C79:C142" si="5">ROUND((-0.0000491*POWER(A79,2)+0.0818939*A79+34)*0.928,2)</f>
        <v>45.95</v>
      </c>
      <c r="D79" s="614"/>
      <c r="E79" s="499">
        <v>19200</v>
      </c>
      <c r="F79" s="498">
        <f t="shared" si="4"/>
        <v>6819</v>
      </c>
      <c r="G79" s="581">
        <f t="shared" si="3"/>
        <v>5014</v>
      </c>
      <c r="H79" s="615"/>
    </row>
    <row r="80" spans="1:8" x14ac:dyDescent="0.2">
      <c r="A80" s="579">
        <v>219</v>
      </c>
      <c r="B80" s="496"/>
      <c r="C80" s="505">
        <f t="shared" si="5"/>
        <v>46.01</v>
      </c>
      <c r="D80" s="614"/>
      <c r="E80" s="499">
        <v>19200</v>
      </c>
      <c r="F80" s="498">
        <f t="shared" si="4"/>
        <v>6810</v>
      </c>
      <c r="G80" s="581">
        <f t="shared" si="3"/>
        <v>5008</v>
      </c>
      <c r="H80" s="615"/>
    </row>
    <row r="81" spans="1:8" x14ac:dyDescent="0.2">
      <c r="A81" s="579">
        <v>220</v>
      </c>
      <c r="B81" s="496"/>
      <c r="C81" s="505">
        <f t="shared" si="5"/>
        <v>46.07</v>
      </c>
      <c r="D81" s="614"/>
      <c r="E81" s="499">
        <v>19200</v>
      </c>
      <c r="F81" s="498">
        <f t="shared" si="4"/>
        <v>6801</v>
      </c>
      <c r="G81" s="581">
        <f t="shared" si="3"/>
        <v>5001</v>
      </c>
      <c r="H81" s="615"/>
    </row>
    <row r="82" spans="1:8" x14ac:dyDescent="0.2">
      <c r="A82" s="579">
        <v>221</v>
      </c>
      <c r="B82" s="496"/>
      <c r="C82" s="505">
        <f t="shared" si="5"/>
        <v>46.12</v>
      </c>
      <c r="D82" s="614"/>
      <c r="E82" s="499">
        <v>19200</v>
      </c>
      <c r="F82" s="498">
        <f t="shared" si="4"/>
        <v>6794</v>
      </c>
      <c r="G82" s="581">
        <f t="shared" si="3"/>
        <v>4996</v>
      </c>
      <c r="H82" s="615"/>
    </row>
    <row r="83" spans="1:8" x14ac:dyDescent="0.2">
      <c r="A83" s="579">
        <v>222</v>
      </c>
      <c r="B83" s="496"/>
      <c r="C83" s="505">
        <f t="shared" si="5"/>
        <v>46.18</v>
      </c>
      <c r="D83" s="614"/>
      <c r="E83" s="499">
        <v>19200</v>
      </c>
      <c r="F83" s="498">
        <f t="shared" si="4"/>
        <v>6785</v>
      </c>
      <c r="G83" s="581">
        <f t="shared" si="3"/>
        <v>4989</v>
      </c>
      <c r="H83" s="615"/>
    </row>
    <row r="84" spans="1:8" x14ac:dyDescent="0.2">
      <c r="A84" s="579">
        <v>223</v>
      </c>
      <c r="B84" s="496"/>
      <c r="C84" s="505">
        <f t="shared" si="5"/>
        <v>46.23</v>
      </c>
      <c r="D84" s="614"/>
      <c r="E84" s="499">
        <v>19200</v>
      </c>
      <c r="F84" s="498">
        <f t="shared" si="4"/>
        <v>6778</v>
      </c>
      <c r="G84" s="581">
        <f t="shared" si="3"/>
        <v>4984</v>
      </c>
      <c r="H84" s="615"/>
    </row>
    <row r="85" spans="1:8" x14ac:dyDescent="0.2">
      <c r="A85" s="579">
        <v>224</v>
      </c>
      <c r="B85" s="496"/>
      <c r="C85" s="505">
        <f t="shared" si="5"/>
        <v>46.29</v>
      </c>
      <c r="D85" s="614"/>
      <c r="E85" s="499">
        <v>19200</v>
      </c>
      <c r="F85" s="498">
        <f t="shared" si="4"/>
        <v>6769</v>
      </c>
      <c r="G85" s="581">
        <f t="shared" si="3"/>
        <v>4977</v>
      </c>
      <c r="H85" s="615"/>
    </row>
    <row r="86" spans="1:8" x14ac:dyDescent="0.2">
      <c r="A86" s="579">
        <v>225</v>
      </c>
      <c r="B86" s="496"/>
      <c r="C86" s="505">
        <f t="shared" si="5"/>
        <v>46.34</v>
      </c>
      <c r="D86" s="614"/>
      <c r="E86" s="499">
        <v>19200</v>
      </c>
      <c r="F86" s="498">
        <f t="shared" si="4"/>
        <v>6762</v>
      </c>
      <c r="G86" s="581">
        <f t="shared" si="3"/>
        <v>4972</v>
      </c>
      <c r="H86" s="615"/>
    </row>
    <row r="87" spans="1:8" x14ac:dyDescent="0.2">
      <c r="A87" s="579">
        <v>226</v>
      </c>
      <c r="B87" s="496"/>
      <c r="C87" s="505">
        <f t="shared" si="5"/>
        <v>46.4</v>
      </c>
      <c r="D87" s="614"/>
      <c r="E87" s="499">
        <v>19200</v>
      </c>
      <c r="F87" s="498">
        <f t="shared" si="4"/>
        <v>6753</v>
      </c>
      <c r="G87" s="581">
        <f t="shared" si="3"/>
        <v>4966</v>
      </c>
      <c r="H87" s="615"/>
    </row>
    <row r="88" spans="1:8" x14ac:dyDescent="0.2">
      <c r="A88" s="579">
        <v>227</v>
      </c>
      <c r="B88" s="496"/>
      <c r="C88" s="505">
        <f t="shared" si="5"/>
        <v>46.46</v>
      </c>
      <c r="D88" s="614"/>
      <c r="E88" s="499">
        <v>19200</v>
      </c>
      <c r="F88" s="498">
        <f t="shared" si="4"/>
        <v>6744</v>
      </c>
      <c r="G88" s="581">
        <f t="shared" si="3"/>
        <v>4959</v>
      </c>
      <c r="H88" s="615"/>
    </row>
    <row r="89" spans="1:8" x14ac:dyDescent="0.2">
      <c r="A89" s="579">
        <v>228</v>
      </c>
      <c r="B89" s="496"/>
      <c r="C89" s="505">
        <f t="shared" si="5"/>
        <v>46.51</v>
      </c>
      <c r="D89" s="614"/>
      <c r="E89" s="499">
        <v>19200</v>
      </c>
      <c r="F89" s="498">
        <f t="shared" si="4"/>
        <v>6737</v>
      </c>
      <c r="G89" s="581">
        <f t="shared" si="3"/>
        <v>4954</v>
      </c>
      <c r="H89" s="615"/>
    </row>
    <row r="90" spans="1:8" x14ac:dyDescent="0.2">
      <c r="A90" s="579">
        <v>229</v>
      </c>
      <c r="B90" s="496"/>
      <c r="C90" s="505">
        <f t="shared" si="5"/>
        <v>46.57</v>
      </c>
      <c r="D90" s="614"/>
      <c r="E90" s="499">
        <v>19200</v>
      </c>
      <c r="F90" s="498">
        <f t="shared" si="4"/>
        <v>6728</v>
      </c>
      <c r="G90" s="581">
        <f t="shared" si="3"/>
        <v>4947</v>
      </c>
      <c r="H90" s="615"/>
    </row>
    <row r="91" spans="1:8" x14ac:dyDescent="0.2">
      <c r="A91" s="579">
        <v>230</v>
      </c>
      <c r="B91" s="496"/>
      <c r="C91" s="505">
        <f t="shared" si="5"/>
        <v>46.62</v>
      </c>
      <c r="D91" s="614"/>
      <c r="E91" s="499">
        <v>19200</v>
      </c>
      <c r="F91" s="498">
        <f t="shared" si="4"/>
        <v>6721</v>
      </c>
      <c r="G91" s="581">
        <f t="shared" si="3"/>
        <v>4942</v>
      </c>
      <c r="H91" s="615"/>
    </row>
    <row r="92" spans="1:8" x14ac:dyDescent="0.2">
      <c r="A92" s="579">
        <v>231</v>
      </c>
      <c r="B92" s="496"/>
      <c r="C92" s="505">
        <f t="shared" si="5"/>
        <v>46.68</v>
      </c>
      <c r="D92" s="614"/>
      <c r="E92" s="499">
        <v>19200</v>
      </c>
      <c r="F92" s="498">
        <f t="shared" si="4"/>
        <v>6713</v>
      </c>
      <c r="G92" s="581">
        <f t="shared" si="3"/>
        <v>4936</v>
      </c>
      <c r="H92" s="615"/>
    </row>
    <row r="93" spans="1:8" x14ac:dyDescent="0.2">
      <c r="A93" s="579">
        <v>232</v>
      </c>
      <c r="B93" s="496"/>
      <c r="C93" s="505">
        <f t="shared" si="5"/>
        <v>46.73</v>
      </c>
      <c r="D93" s="614"/>
      <c r="E93" s="499">
        <v>19200</v>
      </c>
      <c r="F93" s="498">
        <f t="shared" si="4"/>
        <v>6705</v>
      </c>
      <c r="G93" s="581">
        <f t="shared" si="3"/>
        <v>4930</v>
      </c>
      <c r="H93" s="615"/>
    </row>
    <row r="94" spans="1:8" x14ac:dyDescent="0.2">
      <c r="A94" s="579">
        <v>233</v>
      </c>
      <c r="B94" s="496"/>
      <c r="C94" s="505">
        <f t="shared" si="5"/>
        <v>46.79</v>
      </c>
      <c r="D94" s="614"/>
      <c r="E94" s="499">
        <v>19200</v>
      </c>
      <c r="F94" s="498">
        <f t="shared" si="4"/>
        <v>6697</v>
      </c>
      <c r="G94" s="581">
        <f t="shared" si="3"/>
        <v>4924</v>
      </c>
      <c r="H94" s="615"/>
    </row>
    <row r="95" spans="1:8" x14ac:dyDescent="0.2">
      <c r="A95" s="579">
        <v>234</v>
      </c>
      <c r="B95" s="496"/>
      <c r="C95" s="505">
        <f t="shared" si="5"/>
        <v>46.84</v>
      </c>
      <c r="D95" s="614"/>
      <c r="E95" s="499">
        <v>19200</v>
      </c>
      <c r="F95" s="498">
        <f t="shared" si="4"/>
        <v>6690</v>
      </c>
      <c r="G95" s="581">
        <f t="shared" si="3"/>
        <v>4919</v>
      </c>
      <c r="H95" s="615"/>
    </row>
    <row r="96" spans="1:8" x14ac:dyDescent="0.2">
      <c r="A96" s="579">
        <v>235</v>
      </c>
      <c r="B96" s="496"/>
      <c r="C96" s="505">
        <f t="shared" si="5"/>
        <v>46.9</v>
      </c>
      <c r="D96" s="614"/>
      <c r="E96" s="499">
        <v>19200</v>
      </c>
      <c r="F96" s="498">
        <f t="shared" si="4"/>
        <v>6681</v>
      </c>
      <c r="G96" s="581">
        <f t="shared" si="3"/>
        <v>4913</v>
      </c>
      <c r="H96" s="615"/>
    </row>
    <row r="97" spans="1:8" x14ac:dyDescent="0.2">
      <c r="A97" s="579">
        <v>236</v>
      </c>
      <c r="B97" s="496"/>
      <c r="C97" s="505">
        <f t="shared" si="5"/>
        <v>46.95</v>
      </c>
      <c r="D97" s="614"/>
      <c r="E97" s="499">
        <v>19200</v>
      </c>
      <c r="F97" s="498">
        <f t="shared" si="4"/>
        <v>6674</v>
      </c>
      <c r="G97" s="581">
        <f t="shared" si="3"/>
        <v>4907</v>
      </c>
      <c r="H97" s="615"/>
    </row>
    <row r="98" spans="1:8" x14ac:dyDescent="0.2">
      <c r="A98" s="579">
        <v>237</v>
      </c>
      <c r="B98" s="496"/>
      <c r="C98" s="505">
        <f t="shared" si="5"/>
        <v>47</v>
      </c>
      <c r="D98" s="614"/>
      <c r="E98" s="499">
        <v>19200</v>
      </c>
      <c r="F98" s="498">
        <f t="shared" si="4"/>
        <v>6667</v>
      </c>
      <c r="G98" s="581">
        <f t="shared" si="3"/>
        <v>4902</v>
      </c>
      <c r="H98" s="615"/>
    </row>
    <row r="99" spans="1:8" x14ac:dyDescent="0.2">
      <c r="A99" s="579">
        <v>238</v>
      </c>
      <c r="B99" s="496"/>
      <c r="C99" s="505">
        <f t="shared" si="5"/>
        <v>47.06</v>
      </c>
      <c r="D99" s="614"/>
      <c r="E99" s="499">
        <v>19200</v>
      </c>
      <c r="F99" s="498">
        <f t="shared" si="4"/>
        <v>6658</v>
      </c>
      <c r="G99" s="581">
        <f t="shared" si="3"/>
        <v>4896</v>
      </c>
      <c r="H99" s="615"/>
    </row>
    <row r="100" spans="1:8" x14ac:dyDescent="0.2">
      <c r="A100" s="579">
        <v>239</v>
      </c>
      <c r="B100" s="496"/>
      <c r="C100" s="505">
        <f t="shared" si="5"/>
        <v>47.11</v>
      </c>
      <c r="D100" s="614"/>
      <c r="E100" s="499">
        <v>19200</v>
      </c>
      <c r="F100" s="498">
        <f t="shared" si="4"/>
        <v>6651</v>
      </c>
      <c r="G100" s="581">
        <f t="shared" si="3"/>
        <v>4891</v>
      </c>
      <c r="H100" s="615"/>
    </row>
    <row r="101" spans="1:8" x14ac:dyDescent="0.2">
      <c r="A101" s="579">
        <v>240</v>
      </c>
      <c r="B101" s="496"/>
      <c r="C101" s="505">
        <f t="shared" si="5"/>
        <v>47.17</v>
      </c>
      <c r="D101" s="614"/>
      <c r="E101" s="499">
        <v>19200</v>
      </c>
      <c r="F101" s="498">
        <f t="shared" si="4"/>
        <v>6643</v>
      </c>
      <c r="G101" s="581">
        <f t="shared" si="3"/>
        <v>4884</v>
      </c>
      <c r="H101" s="615"/>
    </row>
    <row r="102" spans="1:8" x14ac:dyDescent="0.2">
      <c r="A102" s="579">
        <v>241</v>
      </c>
      <c r="B102" s="496"/>
      <c r="C102" s="505">
        <f t="shared" si="5"/>
        <v>47.22</v>
      </c>
      <c r="D102" s="614"/>
      <c r="E102" s="499">
        <v>19200</v>
      </c>
      <c r="F102" s="498">
        <f t="shared" si="4"/>
        <v>6636</v>
      </c>
      <c r="G102" s="581">
        <f t="shared" si="3"/>
        <v>4879</v>
      </c>
      <c r="H102" s="615"/>
    </row>
    <row r="103" spans="1:8" x14ac:dyDescent="0.2">
      <c r="A103" s="579">
        <v>242</v>
      </c>
      <c r="B103" s="496"/>
      <c r="C103" s="505">
        <f t="shared" si="5"/>
        <v>47.27</v>
      </c>
      <c r="D103" s="614"/>
      <c r="E103" s="499">
        <v>19200</v>
      </c>
      <c r="F103" s="498">
        <f t="shared" si="4"/>
        <v>6629</v>
      </c>
      <c r="G103" s="581">
        <f t="shared" si="3"/>
        <v>4874</v>
      </c>
      <c r="H103" s="615"/>
    </row>
    <row r="104" spans="1:8" x14ac:dyDescent="0.2">
      <c r="A104" s="579">
        <v>243</v>
      </c>
      <c r="B104" s="496"/>
      <c r="C104" s="505">
        <f t="shared" si="5"/>
        <v>47.33</v>
      </c>
      <c r="D104" s="614"/>
      <c r="E104" s="499">
        <v>19200</v>
      </c>
      <c r="F104" s="498">
        <f t="shared" si="4"/>
        <v>6620</v>
      </c>
      <c r="G104" s="581">
        <f t="shared" si="3"/>
        <v>4868</v>
      </c>
      <c r="H104" s="615"/>
    </row>
    <row r="105" spans="1:8" x14ac:dyDescent="0.2">
      <c r="A105" s="579">
        <v>244</v>
      </c>
      <c r="B105" s="496"/>
      <c r="C105" s="505">
        <f t="shared" si="5"/>
        <v>47.38</v>
      </c>
      <c r="D105" s="614"/>
      <c r="E105" s="499">
        <v>19200</v>
      </c>
      <c r="F105" s="498">
        <f t="shared" si="4"/>
        <v>6613</v>
      </c>
      <c r="G105" s="581">
        <f t="shared" si="3"/>
        <v>4863</v>
      </c>
      <c r="H105" s="615"/>
    </row>
    <row r="106" spans="1:8" x14ac:dyDescent="0.2">
      <c r="A106" s="579">
        <v>245</v>
      </c>
      <c r="B106" s="496"/>
      <c r="C106" s="505">
        <f t="shared" si="5"/>
        <v>47.44</v>
      </c>
      <c r="D106" s="614"/>
      <c r="E106" s="499">
        <v>19200</v>
      </c>
      <c r="F106" s="498">
        <f t="shared" si="4"/>
        <v>6605</v>
      </c>
      <c r="G106" s="581">
        <f t="shared" si="3"/>
        <v>4857</v>
      </c>
      <c r="H106" s="615"/>
    </row>
    <row r="107" spans="1:8" x14ac:dyDescent="0.2">
      <c r="A107" s="579">
        <v>246</v>
      </c>
      <c r="B107" s="496"/>
      <c r="C107" s="505">
        <f t="shared" si="5"/>
        <v>47.49</v>
      </c>
      <c r="D107" s="614"/>
      <c r="E107" s="499">
        <v>19200</v>
      </c>
      <c r="F107" s="498">
        <f t="shared" si="4"/>
        <v>6598</v>
      </c>
      <c r="G107" s="581">
        <f t="shared" si="3"/>
        <v>4852</v>
      </c>
      <c r="H107" s="615"/>
    </row>
    <row r="108" spans="1:8" x14ac:dyDescent="0.2">
      <c r="A108" s="579">
        <v>247</v>
      </c>
      <c r="B108" s="496"/>
      <c r="C108" s="505">
        <f t="shared" si="5"/>
        <v>47.54</v>
      </c>
      <c r="D108" s="614"/>
      <c r="E108" s="499">
        <v>19200</v>
      </c>
      <c r="F108" s="498">
        <f t="shared" si="4"/>
        <v>6591</v>
      </c>
      <c r="G108" s="581">
        <f t="shared" si="3"/>
        <v>4846</v>
      </c>
      <c r="H108" s="615"/>
    </row>
    <row r="109" spans="1:8" x14ac:dyDescent="0.2">
      <c r="A109" s="579">
        <v>248</v>
      </c>
      <c r="B109" s="496"/>
      <c r="C109" s="505">
        <f t="shared" si="5"/>
        <v>47.6</v>
      </c>
      <c r="D109" s="614"/>
      <c r="E109" s="499">
        <v>19200</v>
      </c>
      <c r="F109" s="498">
        <f t="shared" si="4"/>
        <v>6583</v>
      </c>
      <c r="G109" s="581">
        <f t="shared" si="3"/>
        <v>4840</v>
      </c>
      <c r="H109" s="615"/>
    </row>
    <row r="110" spans="1:8" x14ac:dyDescent="0.2">
      <c r="A110" s="579">
        <v>249</v>
      </c>
      <c r="B110" s="496"/>
      <c r="C110" s="505">
        <f t="shared" si="5"/>
        <v>47.65</v>
      </c>
      <c r="D110" s="614"/>
      <c r="E110" s="499">
        <v>19200</v>
      </c>
      <c r="F110" s="498">
        <f t="shared" si="4"/>
        <v>6576</v>
      </c>
      <c r="G110" s="581">
        <f t="shared" si="3"/>
        <v>4835</v>
      </c>
      <c r="H110" s="615"/>
    </row>
    <row r="111" spans="1:8" x14ac:dyDescent="0.2">
      <c r="A111" s="579">
        <v>250</v>
      </c>
      <c r="B111" s="496"/>
      <c r="C111" s="505">
        <f t="shared" si="5"/>
        <v>47.7</v>
      </c>
      <c r="D111" s="614"/>
      <c r="E111" s="499">
        <v>19200</v>
      </c>
      <c r="F111" s="498">
        <f t="shared" si="4"/>
        <v>6569</v>
      </c>
      <c r="G111" s="581">
        <f t="shared" si="3"/>
        <v>4830</v>
      </c>
      <c r="H111" s="615"/>
    </row>
    <row r="112" spans="1:8" x14ac:dyDescent="0.2">
      <c r="A112" s="579">
        <v>251</v>
      </c>
      <c r="B112" s="496"/>
      <c r="C112" s="505">
        <f t="shared" si="5"/>
        <v>47.76</v>
      </c>
      <c r="D112" s="614"/>
      <c r="E112" s="499">
        <v>19200</v>
      </c>
      <c r="F112" s="498">
        <f t="shared" si="4"/>
        <v>6561</v>
      </c>
      <c r="G112" s="581">
        <f t="shared" si="3"/>
        <v>4824</v>
      </c>
      <c r="H112" s="615"/>
    </row>
    <row r="113" spans="1:8" x14ac:dyDescent="0.2">
      <c r="A113" s="579">
        <v>252</v>
      </c>
      <c r="B113" s="496"/>
      <c r="C113" s="505">
        <f t="shared" si="5"/>
        <v>47.81</v>
      </c>
      <c r="D113" s="614"/>
      <c r="E113" s="499">
        <v>19200</v>
      </c>
      <c r="F113" s="498">
        <f t="shared" si="4"/>
        <v>6554</v>
      </c>
      <c r="G113" s="581">
        <f t="shared" si="3"/>
        <v>4819</v>
      </c>
      <c r="H113" s="615"/>
    </row>
    <row r="114" spans="1:8" x14ac:dyDescent="0.2">
      <c r="A114" s="579">
        <v>253</v>
      </c>
      <c r="B114" s="496"/>
      <c r="C114" s="505">
        <f t="shared" si="5"/>
        <v>47.86</v>
      </c>
      <c r="D114" s="614"/>
      <c r="E114" s="499">
        <v>19200</v>
      </c>
      <c r="F114" s="498">
        <f t="shared" si="4"/>
        <v>6547</v>
      </c>
      <c r="G114" s="581">
        <f t="shared" si="3"/>
        <v>4814</v>
      </c>
      <c r="H114" s="615"/>
    </row>
    <row r="115" spans="1:8" x14ac:dyDescent="0.2">
      <c r="A115" s="579">
        <v>254</v>
      </c>
      <c r="B115" s="496"/>
      <c r="C115" s="505">
        <f t="shared" si="5"/>
        <v>47.92</v>
      </c>
      <c r="D115" s="614"/>
      <c r="E115" s="499">
        <v>19200</v>
      </c>
      <c r="F115" s="498">
        <f t="shared" si="4"/>
        <v>6539</v>
      </c>
      <c r="G115" s="581">
        <f t="shared" si="3"/>
        <v>4808</v>
      </c>
      <c r="H115" s="615"/>
    </row>
    <row r="116" spans="1:8" x14ac:dyDescent="0.2">
      <c r="A116" s="579">
        <v>255</v>
      </c>
      <c r="B116" s="496"/>
      <c r="C116" s="505">
        <f t="shared" si="5"/>
        <v>47.97</v>
      </c>
      <c r="D116" s="614"/>
      <c r="E116" s="499">
        <v>19200</v>
      </c>
      <c r="F116" s="498">
        <f t="shared" si="4"/>
        <v>6532</v>
      </c>
      <c r="G116" s="581">
        <f t="shared" si="3"/>
        <v>4803</v>
      </c>
      <c r="H116" s="615"/>
    </row>
    <row r="117" spans="1:8" x14ac:dyDescent="0.2">
      <c r="A117" s="579">
        <v>256</v>
      </c>
      <c r="B117" s="496"/>
      <c r="C117" s="505">
        <f t="shared" si="5"/>
        <v>48.02</v>
      </c>
      <c r="D117" s="614"/>
      <c r="E117" s="499">
        <v>19200</v>
      </c>
      <c r="F117" s="498">
        <f t="shared" si="4"/>
        <v>6525</v>
      </c>
      <c r="G117" s="581">
        <f t="shared" si="3"/>
        <v>4798</v>
      </c>
      <c r="H117" s="615"/>
    </row>
    <row r="118" spans="1:8" x14ac:dyDescent="0.2">
      <c r="A118" s="579">
        <v>257</v>
      </c>
      <c r="B118" s="496"/>
      <c r="C118" s="505">
        <f t="shared" si="5"/>
        <v>48.07</v>
      </c>
      <c r="D118" s="614"/>
      <c r="E118" s="499">
        <v>19200</v>
      </c>
      <c r="F118" s="498">
        <f t="shared" si="4"/>
        <v>6518</v>
      </c>
      <c r="G118" s="581">
        <f t="shared" si="3"/>
        <v>4793</v>
      </c>
      <c r="H118" s="615"/>
    </row>
    <row r="119" spans="1:8" x14ac:dyDescent="0.2">
      <c r="A119" s="579">
        <v>258</v>
      </c>
      <c r="B119" s="496"/>
      <c r="C119" s="505">
        <f t="shared" si="5"/>
        <v>48.13</v>
      </c>
      <c r="D119" s="614"/>
      <c r="E119" s="499">
        <v>19200</v>
      </c>
      <c r="F119" s="498">
        <f t="shared" si="4"/>
        <v>6510</v>
      </c>
      <c r="G119" s="581">
        <f t="shared" si="3"/>
        <v>4787</v>
      </c>
      <c r="H119" s="615"/>
    </row>
    <row r="120" spans="1:8" x14ac:dyDescent="0.2">
      <c r="A120" s="579">
        <v>259</v>
      </c>
      <c r="B120" s="496"/>
      <c r="C120" s="505">
        <f t="shared" si="5"/>
        <v>48.18</v>
      </c>
      <c r="D120" s="614"/>
      <c r="E120" s="499">
        <v>19200</v>
      </c>
      <c r="F120" s="498">
        <f t="shared" si="4"/>
        <v>6504</v>
      </c>
      <c r="G120" s="581">
        <f t="shared" si="3"/>
        <v>4782</v>
      </c>
      <c r="H120" s="615"/>
    </row>
    <row r="121" spans="1:8" x14ac:dyDescent="0.2">
      <c r="A121" s="579">
        <v>260</v>
      </c>
      <c r="B121" s="496"/>
      <c r="C121" s="505">
        <f t="shared" si="5"/>
        <v>48.23</v>
      </c>
      <c r="D121" s="614"/>
      <c r="E121" s="499">
        <v>19200</v>
      </c>
      <c r="F121" s="498">
        <f t="shared" si="4"/>
        <v>6497</v>
      </c>
      <c r="G121" s="581">
        <f t="shared" si="3"/>
        <v>4777</v>
      </c>
      <c r="H121" s="615"/>
    </row>
    <row r="122" spans="1:8" x14ac:dyDescent="0.2">
      <c r="A122" s="579">
        <v>261</v>
      </c>
      <c r="B122" s="496"/>
      <c r="C122" s="505">
        <f t="shared" si="5"/>
        <v>48.28</v>
      </c>
      <c r="D122" s="614"/>
      <c r="E122" s="499">
        <v>19200</v>
      </c>
      <c r="F122" s="498">
        <f t="shared" si="4"/>
        <v>6490</v>
      </c>
      <c r="G122" s="581">
        <f t="shared" si="3"/>
        <v>4772</v>
      </c>
      <c r="H122" s="615"/>
    </row>
    <row r="123" spans="1:8" x14ac:dyDescent="0.2">
      <c r="A123" s="579">
        <v>262</v>
      </c>
      <c r="B123" s="496"/>
      <c r="C123" s="505">
        <f t="shared" si="5"/>
        <v>48.34</v>
      </c>
      <c r="D123" s="614"/>
      <c r="E123" s="499">
        <v>19200</v>
      </c>
      <c r="F123" s="498">
        <f t="shared" si="4"/>
        <v>6482</v>
      </c>
      <c r="G123" s="581">
        <f t="shared" si="3"/>
        <v>4766</v>
      </c>
      <c r="H123" s="615"/>
    </row>
    <row r="124" spans="1:8" x14ac:dyDescent="0.2">
      <c r="A124" s="579">
        <v>263</v>
      </c>
      <c r="B124" s="496"/>
      <c r="C124" s="505">
        <f t="shared" si="5"/>
        <v>48.39</v>
      </c>
      <c r="D124" s="614"/>
      <c r="E124" s="499">
        <v>19200</v>
      </c>
      <c r="F124" s="498">
        <f t="shared" si="4"/>
        <v>6475</v>
      </c>
      <c r="G124" s="581">
        <f t="shared" si="3"/>
        <v>4761</v>
      </c>
      <c r="H124" s="615"/>
    </row>
    <row r="125" spans="1:8" x14ac:dyDescent="0.2">
      <c r="A125" s="579">
        <v>264</v>
      </c>
      <c r="B125" s="496"/>
      <c r="C125" s="505">
        <f t="shared" si="5"/>
        <v>48.44</v>
      </c>
      <c r="D125" s="614"/>
      <c r="E125" s="499">
        <v>19200</v>
      </c>
      <c r="F125" s="498">
        <f t="shared" si="4"/>
        <v>6469</v>
      </c>
      <c r="G125" s="581">
        <f t="shared" si="3"/>
        <v>4756</v>
      </c>
      <c r="H125" s="615"/>
    </row>
    <row r="126" spans="1:8" x14ac:dyDescent="0.2">
      <c r="A126" s="579">
        <v>265</v>
      </c>
      <c r="B126" s="496"/>
      <c r="C126" s="505">
        <f t="shared" si="5"/>
        <v>48.49</v>
      </c>
      <c r="D126" s="614"/>
      <c r="E126" s="499">
        <v>19200</v>
      </c>
      <c r="F126" s="498">
        <f t="shared" si="4"/>
        <v>6462</v>
      </c>
      <c r="G126" s="581">
        <f t="shared" si="3"/>
        <v>4751</v>
      </c>
      <c r="H126" s="615"/>
    </row>
    <row r="127" spans="1:8" x14ac:dyDescent="0.2">
      <c r="A127" s="579">
        <v>266</v>
      </c>
      <c r="B127" s="496"/>
      <c r="C127" s="505">
        <f t="shared" si="5"/>
        <v>48.54</v>
      </c>
      <c r="D127" s="614"/>
      <c r="E127" s="499">
        <v>19200</v>
      </c>
      <c r="F127" s="498">
        <f t="shared" si="4"/>
        <v>6455</v>
      </c>
      <c r="G127" s="581">
        <f t="shared" si="3"/>
        <v>4747</v>
      </c>
      <c r="H127" s="615"/>
    </row>
    <row r="128" spans="1:8" x14ac:dyDescent="0.2">
      <c r="A128" s="579">
        <v>267</v>
      </c>
      <c r="B128" s="496"/>
      <c r="C128" s="505">
        <f t="shared" si="5"/>
        <v>48.6</v>
      </c>
      <c r="D128" s="614"/>
      <c r="E128" s="499">
        <v>19200</v>
      </c>
      <c r="F128" s="498">
        <f t="shared" si="4"/>
        <v>6447</v>
      </c>
      <c r="G128" s="581">
        <f t="shared" si="3"/>
        <v>4741</v>
      </c>
      <c r="H128" s="615"/>
    </row>
    <row r="129" spans="1:8" x14ac:dyDescent="0.2">
      <c r="A129" s="579">
        <v>268</v>
      </c>
      <c r="B129" s="496"/>
      <c r="C129" s="505">
        <f t="shared" si="5"/>
        <v>48.65</v>
      </c>
      <c r="D129" s="614"/>
      <c r="E129" s="499">
        <v>19200</v>
      </c>
      <c r="F129" s="498">
        <f t="shared" si="4"/>
        <v>6441</v>
      </c>
      <c r="G129" s="581">
        <f t="shared" si="3"/>
        <v>4736</v>
      </c>
      <c r="H129" s="615"/>
    </row>
    <row r="130" spans="1:8" x14ac:dyDescent="0.2">
      <c r="A130" s="579">
        <v>269</v>
      </c>
      <c r="B130" s="496"/>
      <c r="C130" s="505">
        <f t="shared" si="5"/>
        <v>48.7</v>
      </c>
      <c r="D130" s="614"/>
      <c r="E130" s="499">
        <v>19200</v>
      </c>
      <c r="F130" s="498">
        <f t="shared" si="4"/>
        <v>6434</v>
      </c>
      <c r="G130" s="581">
        <f t="shared" si="3"/>
        <v>4731</v>
      </c>
      <c r="H130" s="615"/>
    </row>
    <row r="131" spans="1:8" x14ac:dyDescent="0.2">
      <c r="A131" s="579">
        <v>270</v>
      </c>
      <c r="B131" s="496"/>
      <c r="C131" s="505">
        <f t="shared" si="5"/>
        <v>48.75</v>
      </c>
      <c r="D131" s="614"/>
      <c r="E131" s="499">
        <v>19200</v>
      </c>
      <c r="F131" s="498">
        <f t="shared" si="4"/>
        <v>6428</v>
      </c>
      <c r="G131" s="581">
        <f t="shared" si="3"/>
        <v>4726</v>
      </c>
      <c r="H131" s="615"/>
    </row>
    <row r="132" spans="1:8" x14ac:dyDescent="0.2">
      <c r="A132" s="579">
        <v>271</v>
      </c>
      <c r="B132" s="496"/>
      <c r="C132" s="505">
        <f t="shared" si="5"/>
        <v>48.8</v>
      </c>
      <c r="D132" s="614"/>
      <c r="E132" s="499">
        <v>19200</v>
      </c>
      <c r="F132" s="498">
        <f t="shared" si="4"/>
        <v>6421</v>
      </c>
      <c r="G132" s="581">
        <f t="shared" si="3"/>
        <v>4721</v>
      </c>
      <c r="H132" s="615"/>
    </row>
    <row r="133" spans="1:8" x14ac:dyDescent="0.2">
      <c r="A133" s="579">
        <v>272</v>
      </c>
      <c r="B133" s="496"/>
      <c r="C133" s="505">
        <f t="shared" si="5"/>
        <v>48.85</v>
      </c>
      <c r="D133" s="614"/>
      <c r="E133" s="499">
        <v>19200</v>
      </c>
      <c r="F133" s="498">
        <f t="shared" si="4"/>
        <v>6414</v>
      </c>
      <c r="G133" s="581">
        <f t="shared" si="3"/>
        <v>4716</v>
      </c>
      <c r="H133" s="615"/>
    </row>
    <row r="134" spans="1:8" x14ac:dyDescent="0.2">
      <c r="A134" s="579">
        <v>273</v>
      </c>
      <c r="B134" s="496"/>
      <c r="C134" s="505">
        <f t="shared" si="5"/>
        <v>48.9</v>
      </c>
      <c r="D134" s="614"/>
      <c r="E134" s="499">
        <v>19200</v>
      </c>
      <c r="F134" s="498">
        <f t="shared" si="4"/>
        <v>6408</v>
      </c>
      <c r="G134" s="581">
        <f t="shared" si="3"/>
        <v>4712</v>
      </c>
      <c r="H134" s="615"/>
    </row>
    <row r="135" spans="1:8" x14ac:dyDescent="0.2">
      <c r="A135" s="579">
        <v>274</v>
      </c>
      <c r="B135" s="496"/>
      <c r="C135" s="505">
        <f t="shared" si="5"/>
        <v>48.95</v>
      </c>
      <c r="D135" s="614"/>
      <c r="E135" s="499">
        <v>19200</v>
      </c>
      <c r="F135" s="498">
        <f t="shared" si="4"/>
        <v>6401</v>
      </c>
      <c r="G135" s="581">
        <f t="shared" si="3"/>
        <v>4707</v>
      </c>
      <c r="H135" s="615"/>
    </row>
    <row r="136" spans="1:8" x14ac:dyDescent="0.2">
      <c r="A136" s="579">
        <v>275</v>
      </c>
      <c r="B136" s="496"/>
      <c r="C136" s="505">
        <f t="shared" si="5"/>
        <v>49.01</v>
      </c>
      <c r="D136" s="614"/>
      <c r="E136" s="499">
        <v>19200</v>
      </c>
      <c r="F136" s="498">
        <f t="shared" si="4"/>
        <v>6393</v>
      </c>
      <c r="G136" s="581">
        <f t="shared" si="3"/>
        <v>4701</v>
      </c>
      <c r="H136" s="615"/>
    </row>
    <row r="137" spans="1:8" x14ac:dyDescent="0.2">
      <c r="A137" s="579">
        <v>276</v>
      </c>
      <c r="B137" s="496"/>
      <c r="C137" s="505">
        <f t="shared" si="5"/>
        <v>49.06</v>
      </c>
      <c r="D137" s="614"/>
      <c r="E137" s="499">
        <v>19200</v>
      </c>
      <c r="F137" s="498">
        <f t="shared" si="4"/>
        <v>6387</v>
      </c>
      <c r="G137" s="581">
        <f t="shared" si="3"/>
        <v>4696</v>
      </c>
      <c r="H137" s="615"/>
    </row>
    <row r="138" spans="1:8" x14ac:dyDescent="0.2">
      <c r="A138" s="579">
        <v>277</v>
      </c>
      <c r="B138" s="496"/>
      <c r="C138" s="505">
        <f t="shared" si="5"/>
        <v>49.11</v>
      </c>
      <c r="D138" s="614"/>
      <c r="E138" s="499">
        <v>19200</v>
      </c>
      <c r="F138" s="498">
        <f t="shared" si="4"/>
        <v>6380</v>
      </c>
      <c r="G138" s="581">
        <f t="shared" si="3"/>
        <v>4692</v>
      </c>
      <c r="H138" s="615"/>
    </row>
    <row r="139" spans="1:8" x14ac:dyDescent="0.2">
      <c r="A139" s="579">
        <v>278</v>
      </c>
      <c r="B139" s="496"/>
      <c r="C139" s="505">
        <f t="shared" si="5"/>
        <v>49.16</v>
      </c>
      <c r="D139" s="614"/>
      <c r="E139" s="499">
        <v>19200</v>
      </c>
      <c r="F139" s="498">
        <f t="shared" si="4"/>
        <v>6374</v>
      </c>
      <c r="G139" s="581">
        <f t="shared" si="3"/>
        <v>4687</v>
      </c>
      <c r="H139" s="615"/>
    </row>
    <row r="140" spans="1:8" x14ac:dyDescent="0.2">
      <c r="A140" s="579">
        <v>279</v>
      </c>
      <c r="B140" s="496"/>
      <c r="C140" s="505">
        <f t="shared" si="5"/>
        <v>49.21</v>
      </c>
      <c r="D140" s="614"/>
      <c r="E140" s="499">
        <v>19200</v>
      </c>
      <c r="F140" s="498">
        <f t="shared" si="4"/>
        <v>6367</v>
      </c>
      <c r="G140" s="581">
        <f t="shared" si="3"/>
        <v>4682</v>
      </c>
      <c r="H140" s="615"/>
    </row>
    <row r="141" spans="1:8" x14ac:dyDescent="0.2">
      <c r="A141" s="579">
        <v>280</v>
      </c>
      <c r="B141" s="496"/>
      <c r="C141" s="505">
        <f t="shared" si="5"/>
        <v>49.26</v>
      </c>
      <c r="D141" s="614"/>
      <c r="E141" s="499">
        <v>19200</v>
      </c>
      <c r="F141" s="498">
        <f t="shared" si="4"/>
        <v>6361</v>
      </c>
      <c r="G141" s="581">
        <f t="shared" ref="G141:G204" si="6">ROUND(12*(1/C141*E141),0)</f>
        <v>4677</v>
      </c>
      <c r="H141" s="615"/>
    </row>
    <row r="142" spans="1:8" x14ac:dyDescent="0.2">
      <c r="A142" s="579">
        <v>281</v>
      </c>
      <c r="B142" s="496"/>
      <c r="C142" s="505">
        <f t="shared" si="5"/>
        <v>49.31</v>
      </c>
      <c r="D142" s="614"/>
      <c r="E142" s="499">
        <v>19200</v>
      </c>
      <c r="F142" s="498">
        <f t="shared" ref="F142:F205" si="7">ROUND(12*1.36*(1/C142*E142)+H142,0)</f>
        <v>6355</v>
      </c>
      <c r="G142" s="581">
        <f t="shared" si="6"/>
        <v>4672</v>
      </c>
      <c r="H142" s="615"/>
    </row>
    <row r="143" spans="1:8" x14ac:dyDescent="0.2">
      <c r="A143" s="579">
        <v>282</v>
      </c>
      <c r="B143" s="496"/>
      <c r="C143" s="505">
        <f t="shared" ref="C143:C206" si="8">ROUND((-0.0000491*POWER(A143,2)+0.0818939*A143+34)*0.928,2)</f>
        <v>49.36</v>
      </c>
      <c r="D143" s="614"/>
      <c r="E143" s="499">
        <v>19200</v>
      </c>
      <c r="F143" s="498">
        <f t="shared" si="7"/>
        <v>6348</v>
      </c>
      <c r="G143" s="581">
        <f t="shared" si="6"/>
        <v>4668</v>
      </c>
      <c r="H143" s="615"/>
    </row>
    <row r="144" spans="1:8" x14ac:dyDescent="0.2">
      <c r="A144" s="579">
        <v>283</v>
      </c>
      <c r="B144" s="496"/>
      <c r="C144" s="505">
        <f t="shared" si="8"/>
        <v>49.41</v>
      </c>
      <c r="D144" s="614"/>
      <c r="E144" s="499">
        <v>19200</v>
      </c>
      <c r="F144" s="498">
        <f t="shared" si="7"/>
        <v>6342</v>
      </c>
      <c r="G144" s="581">
        <f t="shared" si="6"/>
        <v>4663</v>
      </c>
      <c r="H144" s="615"/>
    </row>
    <row r="145" spans="1:8" x14ac:dyDescent="0.2">
      <c r="A145" s="579">
        <v>284</v>
      </c>
      <c r="B145" s="496"/>
      <c r="C145" s="505">
        <f t="shared" si="8"/>
        <v>49.46</v>
      </c>
      <c r="D145" s="614"/>
      <c r="E145" s="499">
        <v>19200</v>
      </c>
      <c r="F145" s="498">
        <f t="shared" si="7"/>
        <v>6335</v>
      </c>
      <c r="G145" s="581">
        <f t="shared" si="6"/>
        <v>4658</v>
      </c>
      <c r="H145" s="615"/>
    </row>
    <row r="146" spans="1:8" x14ac:dyDescent="0.2">
      <c r="A146" s="579">
        <v>285</v>
      </c>
      <c r="B146" s="496"/>
      <c r="C146" s="505">
        <f t="shared" si="8"/>
        <v>49.51</v>
      </c>
      <c r="D146" s="614"/>
      <c r="E146" s="499">
        <v>19200</v>
      </c>
      <c r="F146" s="498">
        <f t="shared" si="7"/>
        <v>6329</v>
      </c>
      <c r="G146" s="581">
        <f t="shared" si="6"/>
        <v>4654</v>
      </c>
      <c r="H146" s="615"/>
    </row>
    <row r="147" spans="1:8" x14ac:dyDescent="0.2">
      <c r="A147" s="579">
        <v>286</v>
      </c>
      <c r="B147" s="496"/>
      <c r="C147" s="505">
        <f t="shared" si="8"/>
        <v>49.56</v>
      </c>
      <c r="D147" s="614"/>
      <c r="E147" s="499">
        <v>19200</v>
      </c>
      <c r="F147" s="498">
        <f t="shared" si="7"/>
        <v>6323</v>
      </c>
      <c r="G147" s="581">
        <f t="shared" si="6"/>
        <v>4649</v>
      </c>
      <c r="H147" s="615"/>
    </row>
    <row r="148" spans="1:8" x14ac:dyDescent="0.2">
      <c r="A148" s="579">
        <v>287</v>
      </c>
      <c r="B148" s="496"/>
      <c r="C148" s="505">
        <f t="shared" si="8"/>
        <v>49.61</v>
      </c>
      <c r="D148" s="614"/>
      <c r="E148" s="499">
        <v>19200</v>
      </c>
      <c r="F148" s="498">
        <f t="shared" si="7"/>
        <v>6316</v>
      </c>
      <c r="G148" s="581">
        <f t="shared" si="6"/>
        <v>4644</v>
      </c>
      <c r="H148" s="615"/>
    </row>
    <row r="149" spans="1:8" x14ac:dyDescent="0.2">
      <c r="A149" s="579">
        <v>288</v>
      </c>
      <c r="B149" s="496"/>
      <c r="C149" s="505">
        <f t="shared" si="8"/>
        <v>49.66</v>
      </c>
      <c r="D149" s="614"/>
      <c r="E149" s="499">
        <v>19200</v>
      </c>
      <c r="F149" s="498">
        <f t="shared" si="7"/>
        <v>6310</v>
      </c>
      <c r="G149" s="581">
        <f t="shared" si="6"/>
        <v>4640</v>
      </c>
      <c r="H149" s="615"/>
    </row>
    <row r="150" spans="1:8" x14ac:dyDescent="0.2">
      <c r="A150" s="579">
        <v>289</v>
      </c>
      <c r="B150" s="496"/>
      <c r="C150" s="505">
        <f t="shared" si="8"/>
        <v>49.71</v>
      </c>
      <c r="D150" s="614"/>
      <c r="E150" s="499">
        <v>19200</v>
      </c>
      <c r="F150" s="498">
        <f t="shared" si="7"/>
        <v>6303</v>
      </c>
      <c r="G150" s="581">
        <f t="shared" si="6"/>
        <v>4635</v>
      </c>
      <c r="H150" s="615"/>
    </row>
    <row r="151" spans="1:8" x14ac:dyDescent="0.2">
      <c r="A151" s="579">
        <v>290</v>
      </c>
      <c r="B151" s="496"/>
      <c r="C151" s="505">
        <f t="shared" si="8"/>
        <v>49.76</v>
      </c>
      <c r="D151" s="614"/>
      <c r="E151" s="499">
        <v>19200</v>
      </c>
      <c r="F151" s="498">
        <f t="shared" si="7"/>
        <v>6297</v>
      </c>
      <c r="G151" s="581">
        <f t="shared" si="6"/>
        <v>4630</v>
      </c>
      <c r="H151" s="615"/>
    </row>
    <row r="152" spans="1:8" x14ac:dyDescent="0.2">
      <c r="A152" s="579">
        <v>291</v>
      </c>
      <c r="B152" s="496"/>
      <c r="C152" s="505">
        <f t="shared" si="8"/>
        <v>49.81</v>
      </c>
      <c r="D152" s="614"/>
      <c r="E152" s="499">
        <v>19200</v>
      </c>
      <c r="F152" s="498">
        <f t="shared" si="7"/>
        <v>6291</v>
      </c>
      <c r="G152" s="581">
        <f t="shared" si="6"/>
        <v>4626</v>
      </c>
      <c r="H152" s="615"/>
    </row>
    <row r="153" spans="1:8" x14ac:dyDescent="0.2">
      <c r="A153" s="579">
        <v>292</v>
      </c>
      <c r="B153" s="496"/>
      <c r="C153" s="505">
        <f t="shared" si="8"/>
        <v>49.86</v>
      </c>
      <c r="D153" s="614"/>
      <c r="E153" s="499">
        <v>19200</v>
      </c>
      <c r="F153" s="498">
        <f t="shared" si="7"/>
        <v>6284</v>
      </c>
      <c r="G153" s="581">
        <f t="shared" si="6"/>
        <v>4621</v>
      </c>
      <c r="H153" s="615"/>
    </row>
    <row r="154" spans="1:8" x14ac:dyDescent="0.2">
      <c r="A154" s="579">
        <v>293</v>
      </c>
      <c r="B154" s="496"/>
      <c r="C154" s="505">
        <f t="shared" si="8"/>
        <v>49.91</v>
      </c>
      <c r="D154" s="614"/>
      <c r="E154" s="499">
        <v>19200</v>
      </c>
      <c r="F154" s="498">
        <f t="shared" si="7"/>
        <v>6278</v>
      </c>
      <c r="G154" s="581">
        <f t="shared" si="6"/>
        <v>4616</v>
      </c>
      <c r="H154" s="615"/>
    </row>
    <row r="155" spans="1:8" x14ac:dyDescent="0.2">
      <c r="A155" s="579">
        <v>294</v>
      </c>
      <c r="B155" s="496"/>
      <c r="C155" s="505">
        <f t="shared" si="8"/>
        <v>49.96</v>
      </c>
      <c r="D155" s="614"/>
      <c r="E155" s="499">
        <v>19200</v>
      </c>
      <c r="F155" s="498">
        <f t="shared" si="7"/>
        <v>6272</v>
      </c>
      <c r="G155" s="581">
        <f t="shared" si="6"/>
        <v>4612</v>
      </c>
      <c r="H155" s="615"/>
    </row>
    <row r="156" spans="1:8" x14ac:dyDescent="0.2">
      <c r="A156" s="579">
        <v>295</v>
      </c>
      <c r="B156" s="496"/>
      <c r="C156" s="505">
        <f t="shared" si="8"/>
        <v>50.01</v>
      </c>
      <c r="D156" s="614"/>
      <c r="E156" s="499">
        <v>19200</v>
      </c>
      <c r="F156" s="498">
        <f t="shared" si="7"/>
        <v>6266</v>
      </c>
      <c r="G156" s="581">
        <f t="shared" si="6"/>
        <v>4607</v>
      </c>
      <c r="H156" s="615"/>
    </row>
    <row r="157" spans="1:8" x14ac:dyDescent="0.2">
      <c r="A157" s="579">
        <v>296</v>
      </c>
      <c r="B157" s="496"/>
      <c r="C157" s="505">
        <f t="shared" si="8"/>
        <v>50.06</v>
      </c>
      <c r="D157" s="614"/>
      <c r="E157" s="499">
        <v>19200</v>
      </c>
      <c r="F157" s="498">
        <f t="shared" si="7"/>
        <v>6259</v>
      </c>
      <c r="G157" s="581">
        <f t="shared" si="6"/>
        <v>4602</v>
      </c>
      <c r="H157" s="615"/>
    </row>
    <row r="158" spans="1:8" x14ac:dyDescent="0.2">
      <c r="A158" s="579">
        <v>297</v>
      </c>
      <c r="B158" s="496"/>
      <c r="C158" s="505">
        <f t="shared" si="8"/>
        <v>50.1</v>
      </c>
      <c r="D158" s="614"/>
      <c r="E158" s="499">
        <v>19200</v>
      </c>
      <c r="F158" s="498">
        <f t="shared" si="7"/>
        <v>6254</v>
      </c>
      <c r="G158" s="581">
        <f t="shared" si="6"/>
        <v>4599</v>
      </c>
      <c r="H158" s="615"/>
    </row>
    <row r="159" spans="1:8" x14ac:dyDescent="0.2">
      <c r="A159" s="579">
        <v>298</v>
      </c>
      <c r="B159" s="496"/>
      <c r="C159" s="505">
        <f t="shared" si="8"/>
        <v>50.15</v>
      </c>
      <c r="D159" s="614"/>
      <c r="E159" s="499">
        <v>19200</v>
      </c>
      <c r="F159" s="498">
        <f t="shared" si="7"/>
        <v>6248</v>
      </c>
      <c r="G159" s="581">
        <f t="shared" si="6"/>
        <v>4594</v>
      </c>
      <c r="H159" s="615"/>
    </row>
    <row r="160" spans="1:8" x14ac:dyDescent="0.2">
      <c r="A160" s="579">
        <v>299</v>
      </c>
      <c r="B160" s="496"/>
      <c r="C160" s="505">
        <f t="shared" si="8"/>
        <v>50.2</v>
      </c>
      <c r="D160" s="614"/>
      <c r="E160" s="499">
        <v>19200</v>
      </c>
      <c r="F160" s="498">
        <f t="shared" si="7"/>
        <v>6242</v>
      </c>
      <c r="G160" s="581">
        <f t="shared" si="6"/>
        <v>4590</v>
      </c>
      <c r="H160" s="615"/>
    </row>
    <row r="161" spans="1:8" x14ac:dyDescent="0.2">
      <c r="A161" s="579">
        <v>300</v>
      </c>
      <c r="B161" s="496"/>
      <c r="C161" s="505">
        <f t="shared" si="8"/>
        <v>50.25</v>
      </c>
      <c r="D161" s="614"/>
      <c r="E161" s="499">
        <v>19200</v>
      </c>
      <c r="F161" s="498">
        <f t="shared" si="7"/>
        <v>6236</v>
      </c>
      <c r="G161" s="581">
        <f t="shared" si="6"/>
        <v>4585</v>
      </c>
      <c r="H161" s="615"/>
    </row>
    <row r="162" spans="1:8" x14ac:dyDescent="0.2">
      <c r="A162" s="579">
        <v>301</v>
      </c>
      <c r="B162" s="496"/>
      <c r="C162" s="505">
        <f t="shared" si="8"/>
        <v>50.3</v>
      </c>
      <c r="D162" s="614"/>
      <c r="E162" s="499">
        <v>19200</v>
      </c>
      <c r="F162" s="498">
        <f t="shared" si="7"/>
        <v>6230</v>
      </c>
      <c r="G162" s="581">
        <f t="shared" si="6"/>
        <v>4581</v>
      </c>
      <c r="H162" s="615"/>
    </row>
    <row r="163" spans="1:8" x14ac:dyDescent="0.2">
      <c r="A163" s="579">
        <v>302</v>
      </c>
      <c r="B163" s="496"/>
      <c r="C163" s="505">
        <f t="shared" si="8"/>
        <v>50.35</v>
      </c>
      <c r="D163" s="614"/>
      <c r="E163" s="499">
        <v>19200</v>
      </c>
      <c r="F163" s="498">
        <f t="shared" si="7"/>
        <v>6223</v>
      </c>
      <c r="G163" s="581">
        <f t="shared" si="6"/>
        <v>4576</v>
      </c>
      <c r="H163" s="615"/>
    </row>
    <row r="164" spans="1:8" x14ac:dyDescent="0.2">
      <c r="A164" s="579">
        <v>303</v>
      </c>
      <c r="B164" s="496"/>
      <c r="C164" s="505">
        <f t="shared" si="8"/>
        <v>50.4</v>
      </c>
      <c r="D164" s="614"/>
      <c r="E164" s="499">
        <v>19200</v>
      </c>
      <c r="F164" s="498">
        <f t="shared" si="7"/>
        <v>6217</v>
      </c>
      <c r="G164" s="581">
        <f t="shared" si="6"/>
        <v>4571</v>
      </c>
      <c r="H164" s="615"/>
    </row>
    <row r="165" spans="1:8" x14ac:dyDescent="0.2">
      <c r="A165" s="579">
        <v>304</v>
      </c>
      <c r="B165" s="496"/>
      <c r="C165" s="505">
        <f t="shared" si="8"/>
        <v>50.44</v>
      </c>
      <c r="D165" s="614"/>
      <c r="E165" s="499">
        <v>19200</v>
      </c>
      <c r="F165" s="498">
        <f t="shared" si="7"/>
        <v>6212</v>
      </c>
      <c r="G165" s="581">
        <f t="shared" si="6"/>
        <v>4568</v>
      </c>
      <c r="H165" s="615"/>
    </row>
    <row r="166" spans="1:8" x14ac:dyDescent="0.2">
      <c r="A166" s="579">
        <v>305</v>
      </c>
      <c r="B166" s="496"/>
      <c r="C166" s="505">
        <f t="shared" si="8"/>
        <v>50.49</v>
      </c>
      <c r="D166" s="614"/>
      <c r="E166" s="499">
        <v>19200</v>
      </c>
      <c r="F166" s="498">
        <f t="shared" si="7"/>
        <v>6206</v>
      </c>
      <c r="G166" s="581">
        <f t="shared" si="6"/>
        <v>4563</v>
      </c>
      <c r="H166" s="615"/>
    </row>
    <row r="167" spans="1:8" x14ac:dyDescent="0.2">
      <c r="A167" s="579">
        <v>306</v>
      </c>
      <c r="B167" s="496"/>
      <c r="C167" s="505">
        <f t="shared" si="8"/>
        <v>50.54</v>
      </c>
      <c r="D167" s="614"/>
      <c r="E167" s="499">
        <v>19200</v>
      </c>
      <c r="F167" s="498">
        <f t="shared" si="7"/>
        <v>6200</v>
      </c>
      <c r="G167" s="581">
        <f t="shared" si="6"/>
        <v>4559</v>
      </c>
      <c r="H167" s="615"/>
    </row>
    <row r="168" spans="1:8" x14ac:dyDescent="0.2">
      <c r="A168" s="579">
        <v>307</v>
      </c>
      <c r="B168" s="496"/>
      <c r="C168" s="505">
        <f t="shared" si="8"/>
        <v>50.59</v>
      </c>
      <c r="D168" s="614"/>
      <c r="E168" s="499">
        <v>19200</v>
      </c>
      <c r="F168" s="498">
        <f t="shared" si="7"/>
        <v>6194</v>
      </c>
      <c r="G168" s="581">
        <f t="shared" si="6"/>
        <v>4554</v>
      </c>
      <c r="H168" s="615"/>
    </row>
    <row r="169" spans="1:8" x14ac:dyDescent="0.2">
      <c r="A169" s="579">
        <v>308</v>
      </c>
      <c r="B169" s="496"/>
      <c r="C169" s="505">
        <f t="shared" si="8"/>
        <v>50.64</v>
      </c>
      <c r="D169" s="614"/>
      <c r="E169" s="499">
        <v>19200</v>
      </c>
      <c r="F169" s="498">
        <f t="shared" si="7"/>
        <v>6188</v>
      </c>
      <c r="G169" s="581">
        <f t="shared" si="6"/>
        <v>4550</v>
      </c>
      <c r="H169" s="615"/>
    </row>
    <row r="170" spans="1:8" x14ac:dyDescent="0.2">
      <c r="A170" s="579">
        <v>309</v>
      </c>
      <c r="B170" s="496"/>
      <c r="C170" s="505">
        <f t="shared" si="8"/>
        <v>50.68</v>
      </c>
      <c r="D170" s="614"/>
      <c r="E170" s="499">
        <v>19200</v>
      </c>
      <c r="F170" s="498">
        <f t="shared" si="7"/>
        <v>6183</v>
      </c>
      <c r="G170" s="581">
        <f t="shared" si="6"/>
        <v>4546</v>
      </c>
      <c r="H170" s="615"/>
    </row>
    <row r="171" spans="1:8" x14ac:dyDescent="0.2">
      <c r="A171" s="579">
        <v>310</v>
      </c>
      <c r="B171" s="496"/>
      <c r="C171" s="505">
        <f t="shared" si="8"/>
        <v>50.73</v>
      </c>
      <c r="D171" s="614"/>
      <c r="E171" s="499">
        <v>19200</v>
      </c>
      <c r="F171" s="498">
        <f t="shared" si="7"/>
        <v>6177</v>
      </c>
      <c r="G171" s="581">
        <f t="shared" si="6"/>
        <v>4542</v>
      </c>
      <c r="H171" s="615"/>
    </row>
    <row r="172" spans="1:8" x14ac:dyDescent="0.2">
      <c r="A172" s="579">
        <v>311</v>
      </c>
      <c r="B172" s="496"/>
      <c r="C172" s="505">
        <f t="shared" si="8"/>
        <v>50.78</v>
      </c>
      <c r="D172" s="614"/>
      <c r="E172" s="499">
        <v>19200</v>
      </c>
      <c r="F172" s="498">
        <f t="shared" si="7"/>
        <v>6171</v>
      </c>
      <c r="G172" s="581">
        <f t="shared" si="6"/>
        <v>4537</v>
      </c>
      <c r="H172" s="615"/>
    </row>
    <row r="173" spans="1:8" x14ac:dyDescent="0.2">
      <c r="A173" s="579">
        <v>312</v>
      </c>
      <c r="B173" s="496"/>
      <c r="C173" s="505">
        <f t="shared" si="8"/>
        <v>50.83</v>
      </c>
      <c r="D173" s="614"/>
      <c r="E173" s="499">
        <v>19200</v>
      </c>
      <c r="F173" s="498">
        <f t="shared" si="7"/>
        <v>6165</v>
      </c>
      <c r="G173" s="581">
        <f t="shared" si="6"/>
        <v>4533</v>
      </c>
      <c r="H173" s="615"/>
    </row>
    <row r="174" spans="1:8" x14ac:dyDescent="0.2">
      <c r="A174" s="579">
        <v>313</v>
      </c>
      <c r="B174" s="496"/>
      <c r="C174" s="505">
        <f t="shared" si="8"/>
        <v>50.88</v>
      </c>
      <c r="D174" s="614"/>
      <c r="E174" s="499">
        <v>19200</v>
      </c>
      <c r="F174" s="498">
        <f t="shared" si="7"/>
        <v>6158</v>
      </c>
      <c r="G174" s="581">
        <f t="shared" si="6"/>
        <v>4528</v>
      </c>
      <c r="H174" s="615"/>
    </row>
    <row r="175" spans="1:8" x14ac:dyDescent="0.2">
      <c r="A175" s="579">
        <v>314</v>
      </c>
      <c r="B175" s="496"/>
      <c r="C175" s="505">
        <f t="shared" si="8"/>
        <v>50.92</v>
      </c>
      <c r="D175" s="614"/>
      <c r="E175" s="499">
        <v>19200</v>
      </c>
      <c r="F175" s="498">
        <f t="shared" si="7"/>
        <v>6154</v>
      </c>
      <c r="G175" s="581">
        <f t="shared" si="6"/>
        <v>4525</v>
      </c>
      <c r="H175" s="615"/>
    </row>
    <row r="176" spans="1:8" x14ac:dyDescent="0.2">
      <c r="A176" s="579">
        <v>315</v>
      </c>
      <c r="B176" s="496"/>
      <c r="C176" s="505">
        <f t="shared" si="8"/>
        <v>50.97</v>
      </c>
      <c r="D176" s="614"/>
      <c r="E176" s="499">
        <v>19200</v>
      </c>
      <c r="F176" s="498">
        <f t="shared" si="7"/>
        <v>6148</v>
      </c>
      <c r="G176" s="581">
        <f t="shared" si="6"/>
        <v>4520</v>
      </c>
      <c r="H176" s="615"/>
    </row>
    <row r="177" spans="1:8" x14ac:dyDescent="0.2">
      <c r="A177" s="579">
        <v>316</v>
      </c>
      <c r="B177" s="496"/>
      <c r="C177" s="505">
        <f t="shared" si="8"/>
        <v>51.02</v>
      </c>
      <c r="D177" s="614"/>
      <c r="E177" s="499">
        <v>19200</v>
      </c>
      <c r="F177" s="498">
        <f t="shared" si="7"/>
        <v>6142</v>
      </c>
      <c r="G177" s="581">
        <f t="shared" si="6"/>
        <v>4516</v>
      </c>
      <c r="H177" s="615"/>
    </row>
    <row r="178" spans="1:8" x14ac:dyDescent="0.2">
      <c r="A178" s="579">
        <v>317</v>
      </c>
      <c r="B178" s="496"/>
      <c r="C178" s="505">
        <f t="shared" si="8"/>
        <v>51.06</v>
      </c>
      <c r="D178" s="614"/>
      <c r="E178" s="499">
        <v>19200</v>
      </c>
      <c r="F178" s="498">
        <f t="shared" si="7"/>
        <v>6137</v>
      </c>
      <c r="G178" s="581">
        <f t="shared" si="6"/>
        <v>4512</v>
      </c>
      <c r="H178" s="615"/>
    </row>
    <row r="179" spans="1:8" x14ac:dyDescent="0.2">
      <c r="A179" s="579">
        <v>318</v>
      </c>
      <c r="B179" s="496"/>
      <c r="C179" s="505">
        <f t="shared" si="8"/>
        <v>51.11</v>
      </c>
      <c r="D179" s="614"/>
      <c r="E179" s="499">
        <v>19200</v>
      </c>
      <c r="F179" s="498">
        <f t="shared" si="7"/>
        <v>6131</v>
      </c>
      <c r="G179" s="581">
        <f t="shared" si="6"/>
        <v>4508</v>
      </c>
      <c r="H179" s="615"/>
    </row>
    <row r="180" spans="1:8" x14ac:dyDescent="0.2">
      <c r="A180" s="579">
        <v>319</v>
      </c>
      <c r="B180" s="496"/>
      <c r="C180" s="505">
        <f t="shared" si="8"/>
        <v>51.16</v>
      </c>
      <c r="D180" s="614"/>
      <c r="E180" s="499">
        <v>19200</v>
      </c>
      <c r="F180" s="498">
        <f t="shared" si="7"/>
        <v>6125</v>
      </c>
      <c r="G180" s="581">
        <f t="shared" si="6"/>
        <v>4504</v>
      </c>
      <c r="H180" s="615"/>
    </row>
    <row r="181" spans="1:8" x14ac:dyDescent="0.2">
      <c r="A181" s="579">
        <v>320</v>
      </c>
      <c r="B181" s="496"/>
      <c r="C181" s="505">
        <f t="shared" si="8"/>
        <v>51.21</v>
      </c>
      <c r="D181" s="614"/>
      <c r="E181" s="499">
        <v>19200</v>
      </c>
      <c r="F181" s="498">
        <f t="shared" si="7"/>
        <v>6119</v>
      </c>
      <c r="G181" s="581">
        <f t="shared" si="6"/>
        <v>4499</v>
      </c>
      <c r="H181" s="615"/>
    </row>
    <row r="182" spans="1:8" x14ac:dyDescent="0.2">
      <c r="A182" s="579">
        <v>321</v>
      </c>
      <c r="B182" s="496"/>
      <c r="C182" s="505">
        <f t="shared" si="8"/>
        <v>51.25</v>
      </c>
      <c r="D182" s="614"/>
      <c r="E182" s="499">
        <v>19200</v>
      </c>
      <c r="F182" s="498">
        <f t="shared" si="7"/>
        <v>6114</v>
      </c>
      <c r="G182" s="581">
        <f t="shared" si="6"/>
        <v>4496</v>
      </c>
      <c r="H182" s="615"/>
    </row>
    <row r="183" spans="1:8" x14ac:dyDescent="0.2">
      <c r="A183" s="579">
        <v>322</v>
      </c>
      <c r="B183" s="496"/>
      <c r="C183" s="505">
        <f t="shared" si="8"/>
        <v>51.3</v>
      </c>
      <c r="D183" s="614"/>
      <c r="E183" s="499">
        <v>19200</v>
      </c>
      <c r="F183" s="498">
        <f t="shared" si="7"/>
        <v>6108</v>
      </c>
      <c r="G183" s="581">
        <f t="shared" si="6"/>
        <v>4491</v>
      </c>
      <c r="H183" s="615"/>
    </row>
    <row r="184" spans="1:8" x14ac:dyDescent="0.2">
      <c r="A184" s="579">
        <v>323</v>
      </c>
      <c r="B184" s="496"/>
      <c r="C184" s="505">
        <f t="shared" si="8"/>
        <v>51.35</v>
      </c>
      <c r="D184" s="614"/>
      <c r="E184" s="499">
        <v>19200</v>
      </c>
      <c r="F184" s="498">
        <f t="shared" si="7"/>
        <v>6102</v>
      </c>
      <c r="G184" s="581">
        <f t="shared" si="6"/>
        <v>4487</v>
      </c>
      <c r="H184" s="615"/>
    </row>
    <row r="185" spans="1:8" x14ac:dyDescent="0.2">
      <c r="A185" s="579">
        <v>324</v>
      </c>
      <c r="B185" s="496"/>
      <c r="C185" s="505">
        <f t="shared" si="8"/>
        <v>51.39</v>
      </c>
      <c r="D185" s="614"/>
      <c r="E185" s="499">
        <v>19200</v>
      </c>
      <c r="F185" s="498">
        <f t="shared" si="7"/>
        <v>6097</v>
      </c>
      <c r="G185" s="581">
        <f t="shared" si="6"/>
        <v>4483</v>
      </c>
      <c r="H185" s="615"/>
    </row>
    <row r="186" spans="1:8" x14ac:dyDescent="0.2">
      <c r="A186" s="579">
        <v>325</v>
      </c>
      <c r="B186" s="496"/>
      <c r="C186" s="505">
        <f t="shared" si="8"/>
        <v>51.44</v>
      </c>
      <c r="D186" s="614"/>
      <c r="E186" s="499">
        <v>19200</v>
      </c>
      <c r="F186" s="498">
        <f t="shared" si="7"/>
        <v>6091</v>
      </c>
      <c r="G186" s="581">
        <f t="shared" si="6"/>
        <v>4479</v>
      </c>
      <c r="H186" s="615"/>
    </row>
    <row r="187" spans="1:8" x14ac:dyDescent="0.2">
      <c r="A187" s="579">
        <v>326</v>
      </c>
      <c r="B187" s="496"/>
      <c r="C187" s="505">
        <f t="shared" si="8"/>
        <v>51.48</v>
      </c>
      <c r="D187" s="614"/>
      <c r="E187" s="499">
        <v>19200</v>
      </c>
      <c r="F187" s="498">
        <f t="shared" si="7"/>
        <v>6087</v>
      </c>
      <c r="G187" s="581">
        <f t="shared" si="6"/>
        <v>4476</v>
      </c>
      <c r="H187" s="615"/>
    </row>
    <row r="188" spans="1:8" x14ac:dyDescent="0.2">
      <c r="A188" s="579">
        <v>327</v>
      </c>
      <c r="B188" s="496"/>
      <c r="C188" s="505">
        <f t="shared" si="8"/>
        <v>51.53</v>
      </c>
      <c r="D188" s="614"/>
      <c r="E188" s="499">
        <v>19200</v>
      </c>
      <c r="F188" s="498">
        <f t="shared" si="7"/>
        <v>6081</v>
      </c>
      <c r="G188" s="581">
        <f t="shared" si="6"/>
        <v>4471</v>
      </c>
      <c r="H188" s="615"/>
    </row>
    <row r="189" spans="1:8" x14ac:dyDescent="0.2">
      <c r="A189" s="579">
        <v>328</v>
      </c>
      <c r="B189" s="496"/>
      <c r="C189" s="505">
        <f t="shared" si="8"/>
        <v>51.58</v>
      </c>
      <c r="D189" s="614"/>
      <c r="E189" s="499">
        <v>19200</v>
      </c>
      <c r="F189" s="498">
        <f t="shared" si="7"/>
        <v>6075</v>
      </c>
      <c r="G189" s="581">
        <f t="shared" si="6"/>
        <v>4467</v>
      </c>
      <c r="H189" s="615"/>
    </row>
    <row r="190" spans="1:8" x14ac:dyDescent="0.2">
      <c r="A190" s="579">
        <v>329</v>
      </c>
      <c r="B190" s="496"/>
      <c r="C190" s="505">
        <f t="shared" si="8"/>
        <v>51.62</v>
      </c>
      <c r="D190" s="614"/>
      <c r="E190" s="499">
        <v>19200</v>
      </c>
      <c r="F190" s="498">
        <f t="shared" si="7"/>
        <v>6070</v>
      </c>
      <c r="G190" s="581">
        <f t="shared" si="6"/>
        <v>4463</v>
      </c>
      <c r="H190" s="615"/>
    </row>
    <row r="191" spans="1:8" x14ac:dyDescent="0.2">
      <c r="A191" s="579">
        <v>330</v>
      </c>
      <c r="B191" s="496"/>
      <c r="C191" s="505">
        <f t="shared" si="8"/>
        <v>51.67</v>
      </c>
      <c r="D191" s="614"/>
      <c r="E191" s="499">
        <v>19200</v>
      </c>
      <c r="F191" s="498">
        <f t="shared" si="7"/>
        <v>6064</v>
      </c>
      <c r="G191" s="581">
        <f t="shared" si="6"/>
        <v>4459</v>
      </c>
      <c r="H191" s="615"/>
    </row>
    <row r="192" spans="1:8" x14ac:dyDescent="0.2">
      <c r="A192" s="579">
        <v>331</v>
      </c>
      <c r="B192" s="496"/>
      <c r="C192" s="505">
        <f t="shared" si="8"/>
        <v>51.72</v>
      </c>
      <c r="D192" s="614"/>
      <c r="E192" s="499">
        <v>19200</v>
      </c>
      <c r="F192" s="498">
        <f t="shared" si="7"/>
        <v>6058</v>
      </c>
      <c r="G192" s="581">
        <f t="shared" si="6"/>
        <v>4455</v>
      </c>
      <c r="H192" s="615"/>
    </row>
    <row r="193" spans="1:8" x14ac:dyDescent="0.2">
      <c r="A193" s="579">
        <v>332</v>
      </c>
      <c r="B193" s="496"/>
      <c r="C193" s="505">
        <f t="shared" si="8"/>
        <v>51.76</v>
      </c>
      <c r="D193" s="614"/>
      <c r="E193" s="499">
        <v>19200</v>
      </c>
      <c r="F193" s="498">
        <f t="shared" si="7"/>
        <v>6054</v>
      </c>
      <c r="G193" s="581">
        <f t="shared" si="6"/>
        <v>4451</v>
      </c>
      <c r="H193" s="615"/>
    </row>
    <row r="194" spans="1:8" x14ac:dyDescent="0.2">
      <c r="A194" s="579">
        <v>333</v>
      </c>
      <c r="B194" s="496"/>
      <c r="C194" s="505">
        <f t="shared" si="8"/>
        <v>51.81</v>
      </c>
      <c r="D194" s="614"/>
      <c r="E194" s="499">
        <v>19200</v>
      </c>
      <c r="F194" s="498">
        <f t="shared" si="7"/>
        <v>6048</v>
      </c>
      <c r="G194" s="581">
        <f t="shared" si="6"/>
        <v>4447</v>
      </c>
      <c r="H194" s="615"/>
    </row>
    <row r="195" spans="1:8" x14ac:dyDescent="0.2">
      <c r="A195" s="579">
        <v>334</v>
      </c>
      <c r="B195" s="496"/>
      <c r="C195" s="505">
        <f t="shared" si="8"/>
        <v>51.85</v>
      </c>
      <c r="D195" s="614"/>
      <c r="E195" s="499">
        <v>19200</v>
      </c>
      <c r="F195" s="498">
        <f t="shared" si="7"/>
        <v>6043</v>
      </c>
      <c r="G195" s="581">
        <f t="shared" si="6"/>
        <v>4444</v>
      </c>
      <c r="H195" s="615"/>
    </row>
    <row r="196" spans="1:8" x14ac:dyDescent="0.2">
      <c r="A196" s="579">
        <v>335</v>
      </c>
      <c r="B196" s="496"/>
      <c r="C196" s="505">
        <f t="shared" si="8"/>
        <v>51.9</v>
      </c>
      <c r="D196" s="614"/>
      <c r="E196" s="499">
        <v>19200</v>
      </c>
      <c r="F196" s="498">
        <f t="shared" si="7"/>
        <v>6037</v>
      </c>
      <c r="G196" s="581">
        <f t="shared" si="6"/>
        <v>4439</v>
      </c>
      <c r="H196" s="615"/>
    </row>
    <row r="197" spans="1:8" x14ac:dyDescent="0.2">
      <c r="A197" s="579">
        <v>336</v>
      </c>
      <c r="B197" s="496"/>
      <c r="C197" s="505">
        <f t="shared" si="8"/>
        <v>51.94</v>
      </c>
      <c r="D197" s="614"/>
      <c r="E197" s="499">
        <v>19200</v>
      </c>
      <c r="F197" s="498">
        <f t="shared" si="7"/>
        <v>6033</v>
      </c>
      <c r="G197" s="581">
        <f t="shared" si="6"/>
        <v>4436</v>
      </c>
      <c r="H197" s="615"/>
    </row>
    <row r="198" spans="1:8" x14ac:dyDescent="0.2">
      <c r="A198" s="579">
        <v>337</v>
      </c>
      <c r="B198" s="496"/>
      <c r="C198" s="505">
        <f t="shared" si="8"/>
        <v>51.99</v>
      </c>
      <c r="D198" s="614"/>
      <c r="E198" s="499">
        <v>19200</v>
      </c>
      <c r="F198" s="498">
        <f t="shared" si="7"/>
        <v>6027</v>
      </c>
      <c r="G198" s="581">
        <f t="shared" si="6"/>
        <v>4432</v>
      </c>
      <c r="H198" s="615"/>
    </row>
    <row r="199" spans="1:8" x14ac:dyDescent="0.2">
      <c r="A199" s="579">
        <v>338</v>
      </c>
      <c r="B199" s="496"/>
      <c r="C199" s="505">
        <f t="shared" si="8"/>
        <v>52.03</v>
      </c>
      <c r="D199" s="614"/>
      <c r="E199" s="499">
        <v>19200</v>
      </c>
      <c r="F199" s="498">
        <f t="shared" si="7"/>
        <v>6022</v>
      </c>
      <c r="G199" s="581">
        <f t="shared" si="6"/>
        <v>4428</v>
      </c>
      <c r="H199" s="615"/>
    </row>
    <row r="200" spans="1:8" x14ac:dyDescent="0.2">
      <c r="A200" s="579">
        <v>339</v>
      </c>
      <c r="B200" s="496"/>
      <c r="C200" s="505">
        <f t="shared" si="8"/>
        <v>52.08</v>
      </c>
      <c r="D200" s="614"/>
      <c r="E200" s="499">
        <v>19200</v>
      </c>
      <c r="F200" s="498">
        <f t="shared" si="7"/>
        <v>6017</v>
      </c>
      <c r="G200" s="581">
        <f t="shared" si="6"/>
        <v>4424</v>
      </c>
      <c r="H200" s="615"/>
    </row>
    <row r="201" spans="1:8" x14ac:dyDescent="0.2">
      <c r="A201" s="579">
        <v>340</v>
      </c>
      <c r="B201" s="496"/>
      <c r="C201" s="505">
        <f t="shared" si="8"/>
        <v>52.12</v>
      </c>
      <c r="D201" s="614"/>
      <c r="E201" s="499">
        <v>19200</v>
      </c>
      <c r="F201" s="498">
        <f t="shared" si="7"/>
        <v>6012</v>
      </c>
      <c r="G201" s="581">
        <f t="shared" si="6"/>
        <v>4421</v>
      </c>
      <c r="H201" s="615"/>
    </row>
    <row r="202" spans="1:8" x14ac:dyDescent="0.2">
      <c r="A202" s="579">
        <v>341</v>
      </c>
      <c r="B202" s="496"/>
      <c r="C202" s="505">
        <f t="shared" si="8"/>
        <v>52.17</v>
      </c>
      <c r="D202" s="614"/>
      <c r="E202" s="499">
        <v>19200</v>
      </c>
      <c r="F202" s="498">
        <f t="shared" si="7"/>
        <v>6006</v>
      </c>
      <c r="G202" s="581">
        <f t="shared" si="6"/>
        <v>4416</v>
      </c>
      <c r="H202" s="615"/>
    </row>
    <row r="203" spans="1:8" x14ac:dyDescent="0.2">
      <c r="A203" s="579">
        <v>342</v>
      </c>
      <c r="B203" s="496"/>
      <c r="C203" s="505">
        <f t="shared" si="8"/>
        <v>52.21</v>
      </c>
      <c r="D203" s="614"/>
      <c r="E203" s="499">
        <v>19200</v>
      </c>
      <c r="F203" s="498">
        <f t="shared" si="7"/>
        <v>6002</v>
      </c>
      <c r="G203" s="581">
        <f t="shared" si="6"/>
        <v>4413</v>
      </c>
      <c r="H203" s="615"/>
    </row>
    <row r="204" spans="1:8" x14ac:dyDescent="0.2">
      <c r="A204" s="579">
        <v>343</v>
      </c>
      <c r="B204" s="496"/>
      <c r="C204" s="505">
        <f t="shared" si="8"/>
        <v>52.26</v>
      </c>
      <c r="D204" s="614"/>
      <c r="E204" s="499">
        <v>19200</v>
      </c>
      <c r="F204" s="498">
        <f t="shared" si="7"/>
        <v>5996</v>
      </c>
      <c r="G204" s="581">
        <f t="shared" si="6"/>
        <v>4409</v>
      </c>
      <c r="H204" s="615"/>
    </row>
    <row r="205" spans="1:8" x14ac:dyDescent="0.2">
      <c r="A205" s="579">
        <v>344</v>
      </c>
      <c r="B205" s="496"/>
      <c r="C205" s="505">
        <f t="shared" si="8"/>
        <v>52.3</v>
      </c>
      <c r="D205" s="614"/>
      <c r="E205" s="499">
        <v>19200</v>
      </c>
      <c r="F205" s="498">
        <f t="shared" si="7"/>
        <v>5991</v>
      </c>
      <c r="G205" s="581">
        <f t="shared" ref="G205:G268" si="9">ROUND(12*(1/C205*E205),0)</f>
        <v>4405</v>
      </c>
      <c r="H205" s="615"/>
    </row>
    <row r="206" spans="1:8" x14ac:dyDescent="0.2">
      <c r="A206" s="579">
        <v>345</v>
      </c>
      <c r="B206" s="496"/>
      <c r="C206" s="505">
        <f t="shared" si="8"/>
        <v>52.35</v>
      </c>
      <c r="D206" s="614"/>
      <c r="E206" s="499">
        <v>19200</v>
      </c>
      <c r="F206" s="498">
        <f t="shared" ref="F206:F269" si="10">ROUND(12*1.36*(1/C206*E206)+H206,0)</f>
        <v>5986</v>
      </c>
      <c r="G206" s="581">
        <f t="shared" si="9"/>
        <v>4401</v>
      </c>
      <c r="H206" s="615"/>
    </row>
    <row r="207" spans="1:8" x14ac:dyDescent="0.2">
      <c r="A207" s="579">
        <v>346</v>
      </c>
      <c r="B207" s="496"/>
      <c r="C207" s="505">
        <f t="shared" ref="C207:C270" si="11">ROUND((-0.0000491*POWER(A207,2)+0.0818939*A207+34)*0.928,2)</f>
        <v>52.39</v>
      </c>
      <c r="D207" s="614"/>
      <c r="E207" s="499">
        <v>19200</v>
      </c>
      <c r="F207" s="498">
        <f t="shared" si="10"/>
        <v>5981</v>
      </c>
      <c r="G207" s="581">
        <f t="shared" si="9"/>
        <v>4398</v>
      </c>
      <c r="H207" s="615"/>
    </row>
    <row r="208" spans="1:8" x14ac:dyDescent="0.2">
      <c r="A208" s="579">
        <v>347</v>
      </c>
      <c r="B208" s="496"/>
      <c r="C208" s="505">
        <f t="shared" si="11"/>
        <v>52.44</v>
      </c>
      <c r="D208" s="614"/>
      <c r="E208" s="499">
        <v>19200</v>
      </c>
      <c r="F208" s="498">
        <f t="shared" si="10"/>
        <v>5975</v>
      </c>
      <c r="G208" s="581">
        <f t="shared" si="9"/>
        <v>4394</v>
      </c>
      <c r="H208" s="615"/>
    </row>
    <row r="209" spans="1:8" x14ac:dyDescent="0.2">
      <c r="A209" s="579">
        <v>348</v>
      </c>
      <c r="B209" s="496"/>
      <c r="C209" s="505">
        <f t="shared" si="11"/>
        <v>52.48</v>
      </c>
      <c r="D209" s="614"/>
      <c r="E209" s="499">
        <v>19200</v>
      </c>
      <c r="F209" s="498">
        <f t="shared" si="10"/>
        <v>5971</v>
      </c>
      <c r="G209" s="581">
        <f t="shared" si="9"/>
        <v>4390</v>
      </c>
      <c r="H209" s="615"/>
    </row>
    <row r="210" spans="1:8" x14ac:dyDescent="0.2">
      <c r="A210" s="579">
        <v>349</v>
      </c>
      <c r="B210" s="496"/>
      <c r="C210" s="505">
        <f t="shared" si="11"/>
        <v>52.53</v>
      </c>
      <c r="D210" s="614"/>
      <c r="E210" s="499">
        <v>19200</v>
      </c>
      <c r="F210" s="498">
        <f t="shared" si="10"/>
        <v>5965</v>
      </c>
      <c r="G210" s="581">
        <f t="shared" si="9"/>
        <v>4386</v>
      </c>
      <c r="H210" s="615"/>
    </row>
    <row r="211" spans="1:8" x14ac:dyDescent="0.2">
      <c r="A211" s="579">
        <v>350</v>
      </c>
      <c r="B211" s="496"/>
      <c r="C211" s="505">
        <f t="shared" si="11"/>
        <v>52.57</v>
      </c>
      <c r="D211" s="614"/>
      <c r="E211" s="499">
        <v>19200</v>
      </c>
      <c r="F211" s="498">
        <f t="shared" si="10"/>
        <v>5961</v>
      </c>
      <c r="G211" s="581">
        <f t="shared" si="9"/>
        <v>4383</v>
      </c>
      <c r="H211" s="615"/>
    </row>
    <row r="212" spans="1:8" x14ac:dyDescent="0.2">
      <c r="A212" s="579">
        <v>351</v>
      </c>
      <c r="B212" s="496"/>
      <c r="C212" s="505">
        <f t="shared" si="11"/>
        <v>52.61</v>
      </c>
      <c r="D212" s="614"/>
      <c r="E212" s="499">
        <v>19200</v>
      </c>
      <c r="F212" s="498">
        <f t="shared" si="10"/>
        <v>5956</v>
      </c>
      <c r="G212" s="581">
        <f t="shared" si="9"/>
        <v>4379</v>
      </c>
      <c r="H212" s="615"/>
    </row>
    <row r="213" spans="1:8" x14ac:dyDescent="0.2">
      <c r="A213" s="579">
        <v>352</v>
      </c>
      <c r="B213" s="496"/>
      <c r="C213" s="505">
        <f t="shared" si="11"/>
        <v>52.66</v>
      </c>
      <c r="D213" s="614"/>
      <c r="E213" s="499">
        <v>19200</v>
      </c>
      <c r="F213" s="498">
        <f t="shared" si="10"/>
        <v>5950</v>
      </c>
      <c r="G213" s="581">
        <f t="shared" si="9"/>
        <v>4375</v>
      </c>
      <c r="H213" s="615"/>
    </row>
    <row r="214" spans="1:8" x14ac:dyDescent="0.2">
      <c r="A214" s="579">
        <v>353</v>
      </c>
      <c r="B214" s="496"/>
      <c r="C214" s="505">
        <f t="shared" si="11"/>
        <v>52.7</v>
      </c>
      <c r="D214" s="614"/>
      <c r="E214" s="499">
        <v>19200</v>
      </c>
      <c r="F214" s="498">
        <f t="shared" si="10"/>
        <v>5946</v>
      </c>
      <c r="G214" s="581">
        <f t="shared" si="9"/>
        <v>4372</v>
      </c>
      <c r="H214" s="615"/>
    </row>
    <row r="215" spans="1:8" x14ac:dyDescent="0.2">
      <c r="A215" s="579">
        <v>354</v>
      </c>
      <c r="B215" s="496"/>
      <c r="C215" s="505">
        <f t="shared" si="11"/>
        <v>52.75</v>
      </c>
      <c r="D215" s="614"/>
      <c r="E215" s="499">
        <v>19200</v>
      </c>
      <c r="F215" s="498">
        <f t="shared" si="10"/>
        <v>5940</v>
      </c>
      <c r="G215" s="581">
        <f t="shared" si="9"/>
        <v>4368</v>
      </c>
      <c r="H215" s="615"/>
    </row>
    <row r="216" spans="1:8" x14ac:dyDescent="0.2">
      <c r="A216" s="579">
        <v>355</v>
      </c>
      <c r="B216" s="496"/>
      <c r="C216" s="505">
        <f t="shared" si="11"/>
        <v>52.79</v>
      </c>
      <c r="D216" s="614"/>
      <c r="E216" s="499">
        <v>19200</v>
      </c>
      <c r="F216" s="498">
        <f t="shared" si="10"/>
        <v>5936</v>
      </c>
      <c r="G216" s="581">
        <f t="shared" si="9"/>
        <v>4364</v>
      </c>
      <c r="H216" s="615"/>
    </row>
    <row r="217" spans="1:8" x14ac:dyDescent="0.2">
      <c r="A217" s="579">
        <v>356</v>
      </c>
      <c r="B217" s="496"/>
      <c r="C217" s="505">
        <f t="shared" si="11"/>
        <v>52.83</v>
      </c>
      <c r="D217" s="614"/>
      <c r="E217" s="499">
        <v>19200</v>
      </c>
      <c r="F217" s="498">
        <f t="shared" si="10"/>
        <v>5931</v>
      </c>
      <c r="G217" s="581">
        <f t="shared" si="9"/>
        <v>4361</v>
      </c>
      <c r="H217" s="615"/>
    </row>
    <row r="218" spans="1:8" x14ac:dyDescent="0.2">
      <c r="A218" s="579">
        <v>357</v>
      </c>
      <c r="B218" s="496"/>
      <c r="C218" s="505">
        <f t="shared" si="11"/>
        <v>52.88</v>
      </c>
      <c r="D218" s="614"/>
      <c r="E218" s="499">
        <v>19200</v>
      </c>
      <c r="F218" s="498">
        <f t="shared" si="10"/>
        <v>5926</v>
      </c>
      <c r="G218" s="581">
        <f t="shared" si="9"/>
        <v>4357</v>
      </c>
      <c r="H218" s="615"/>
    </row>
    <row r="219" spans="1:8" x14ac:dyDescent="0.2">
      <c r="A219" s="579">
        <v>358</v>
      </c>
      <c r="B219" s="496"/>
      <c r="C219" s="505">
        <f t="shared" si="11"/>
        <v>52.92</v>
      </c>
      <c r="D219" s="614"/>
      <c r="E219" s="499">
        <v>19200</v>
      </c>
      <c r="F219" s="498">
        <f t="shared" si="10"/>
        <v>5921</v>
      </c>
      <c r="G219" s="581">
        <f t="shared" si="9"/>
        <v>4354</v>
      </c>
      <c r="H219" s="615"/>
    </row>
    <row r="220" spans="1:8" x14ac:dyDescent="0.2">
      <c r="A220" s="579">
        <v>359</v>
      </c>
      <c r="B220" s="496"/>
      <c r="C220" s="505">
        <f t="shared" si="11"/>
        <v>52.96</v>
      </c>
      <c r="D220" s="614"/>
      <c r="E220" s="499">
        <v>19200</v>
      </c>
      <c r="F220" s="498">
        <f t="shared" si="10"/>
        <v>5917</v>
      </c>
      <c r="G220" s="581">
        <f t="shared" si="9"/>
        <v>4350</v>
      </c>
      <c r="H220" s="615"/>
    </row>
    <row r="221" spans="1:8" x14ac:dyDescent="0.2">
      <c r="A221" s="579">
        <v>360</v>
      </c>
      <c r="B221" s="496"/>
      <c r="C221" s="505">
        <f t="shared" si="11"/>
        <v>53.01</v>
      </c>
      <c r="D221" s="614"/>
      <c r="E221" s="499">
        <v>19200</v>
      </c>
      <c r="F221" s="498">
        <f t="shared" si="10"/>
        <v>5911</v>
      </c>
      <c r="G221" s="581">
        <f t="shared" si="9"/>
        <v>4346</v>
      </c>
      <c r="H221" s="615"/>
    </row>
    <row r="222" spans="1:8" x14ac:dyDescent="0.2">
      <c r="A222" s="579">
        <v>361</v>
      </c>
      <c r="B222" s="496"/>
      <c r="C222" s="505">
        <f t="shared" si="11"/>
        <v>53.05</v>
      </c>
      <c r="D222" s="614"/>
      <c r="E222" s="499">
        <v>19200</v>
      </c>
      <c r="F222" s="498">
        <f t="shared" si="10"/>
        <v>5907</v>
      </c>
      <c r="G222" s="581">
        <f t="shared" si="9"/>
        <v>4343</v>
      </c>
      <c r="H222" s="615"/>
    </row>
    <row r="223" spans="1:8" x14ac:dyDescent="0.2">
      <c r="A223" s="579">
        <v>362</v>
      </c>
      <c r="B223" s="496"/>
      <c r="C223" s="505">
        <f t="shared" si="11"/>
        <v>53.09</v>
      </c>
      <c r="D223" s="614"/>
      <c r="E223" s="499">
        <v>19200</v>
      </c>
      <c r="F223" s="498">
        <f t="shared" si="10"/>
        <v>5902</v>
      </c>
      <c r="G223" s="581">
        <f t="shared" si="9"/>
        <v>4340</v>
      </c>
      <c r="H223" s="615"/>
    </row>
    <row r="224" spans="1:8" x14ac:dyDescent="0.2">
      <c r="A224" s="579">
        <v>363</v>
      </c>
      <c r="B224" s="496"/>
      <c r="C224" s="505">
        <f t="shared" si="11"/>
        <v>53.14</v>
      </c>
      <c r="D224" s="614"/>
      <c r="E224" s="499">
        <v>19200</v>
      </c>
      <c r="F224" s="498">
        <f t="shared" si="10"/>
        <v>5897</v>
      </c>
      <c r="G224" s="581">
        <f t="shared" si="9"/>
        <v>4336</v>
      </c>
      <c r="H224" s="615"/>
    </row>
    <row r="225" spans="1:8" x14ac:dyDescent="0.2">
      <c r="A225" s="579">
        <v>364</v>
      </c>
      <c r="B225" s="496"/>
      <c r="C225" s="505">
        <f t="shared" si="11"/>
        <v>53.18</v>
      </c>
      <c r="D225" s="614"/>
      <c r="E225" s="499">
        <v>19200</v>
      </c>
      <c r="F225" s="498">
        <f t="shared" si="10"/>
        <v>5892</v>
      </c>
      <c r="G225" s="581">
        <f t="shared" si="9"/>
        <v>4332</v>
      </c>
      <c r="H225" s="615"/>
    </row>
    <row r="226" spans="1:8" x14ac:dyDescent="0.2">
      <c r="A226" s="579">
        <v>365</v>
      </c>
      <c r="B226" s="496"/>
      <c r="C226" s="505">
        <f t="shared" si="11"/>
        <v>53.22</v>
      </c>
      <c r="D226" s="614"/>
      <c r="E226" s="499">
        <v>19200</v>
      </c>
      <c r="F226" s="498">
        <f t="shared" si="10"/>
        <v>5888</v>
      </c>
      <c r="G226" s="581">
        <f t="shared" si="9"/>
        <v>4329</v>
      </c>
      <c r="H226" s="615"/>
    </row>
    <row r="227" spans="1:8" x14ac:dyDescent="0.2">
      <c r="A227" s="579">
        <v>366</v>
      </c>
      <c r="B227" s="496"/>
      <c r="C227" s="505">
        <f t="shared" si="11"/>
        <v>53.26</v>
      </c>
      <c r="D227" s="614"/>
      <c r="E227" s="499">
        <v>19200</v>
      </c>
      <c r="F227" s="498">
        <f t="shared" si="10"/>
        <v>5883</v>
      </c>
      <c r="G227" s="581">
        <f t="shared" si="9"/>
        <v>4326</v>
      </c>
      <c r="H227" s="615"/>
    </row>
    <row r="228" spans="1:8" x14ac:dyDescent="0.2">
      <c r="A228" s="579">
        <v>367</v>
      </c>
      <c r="B228" s="496"/>
      <c r="C228" s="505">
        <f t="shared" si="11"/>
        <v>53.31</v>
      </c>
      <c r="D228" s="614"/>
      <c r="E228" s="499">
        <v>19200</v>
      </c>
      <c r="F228" s="498">
        <f t="shared" si="10"/>
        <v>5878</v>
      </c>
      <c r="G228" s="581">
        <f t="shared" si="9"/>
        <v>4322</v>
      </c>
      <c r="H228" s="615"/>
    </row>
    <row r="229" spans="1:8" x14ac:dyDescent="0.2">
      <c r="A229" s="579">
        <v>368</v>
      </c>
      <c r="B229" s="496"/>
      <c r="C229" s="505">
        <f t="shared" si="11"/>
        <v>53.35</v>
      </c>
      <c r="D229" s="614"/>
      <c r="E229" s="499">
        <v>19200</v>
      </c>
      <c r="F229" s="498">
        <f t="shared" si="10"/>
        <v>5873</v>
      </c>
      <c r="G229" s="581">
        <f t="shared" si="9"/>
        <v>4319</v>
      </c>
      <c r="H229" s="615"/>
    </row>
    <row r="230" spans="1:8" x14ac:dyDescent="0.2">
      <c r="A230" s="579">
        <v>369</v>
      </c>
      <c r="B230" s="496"/>
      <c r="C230" s="505">
        <f t="shared" si="11"/>
        <v>53.39</v>
      </c>
      <c r="D230" s="614"/>
      <c r="E230" s="499">
        <v>19200</v>
      </c>
      <c r="F230" s="498">
        <f t="shared" si="10"/>
        <v>5869</v>
      </c>
      <c r="G230" s="581">
        <f t="shared" si="9"/>
        <v>4315</v>
      </c>
      <c r="H230" s="615"/>
    </row>
    <row r="231" spans="1:8" x14ac:dyDescent="0.2">
      <c r="A231" s="579">
        <v>370</v>
      </c>
      <c r="B231" s="496"/>
      <c r="C231" s="505">
        <f t="shared" si="11"/>
        <v>53.43</v>
      </c>
      <c r="D231" s="614"/>
      <c r="E231" s="499">
        <v>19200</v>
      </c>
      <c r="F231" s="498">
        <f t="shared" si="10"/>
        <v>5865</v>
      </c>
      <c r="G231" s="581">
        <f t="shared" si="9"/>
        <v>4312</v>
      </c>
      <c r="H231" s="615"/>
    </row>
    <row r="232" spans="1:8" x14ac:dyDescent="0.2">
      <c r="A232" s="579">
        <v>371</v>
      </c>
      <c r="B232" s="496"/>
      <c r="C232" s="505">
        <f t="shared" si="11"/>
        <v>53.48</v>
      </c>
      <c r="D232" s="614"/>
      <c r="E232" s="499">
        <v>19200</v>
      </c>
      <c r="F232" s="498">
        <f t="shared" si="10"/>
        <v>5859</v>
      </c>
      <c r="G232" s="581">
        <f t="shared" si="9"/>
        <v>4308</v>
      </c>
      <c r="H232" s="615"/>
    </row>
    <row r="233" spans="1:8" x14ac:dyDescent="0.2">
      <c r="A233" s="579">
        <v>372</v>
      </c>
      <c r="B233" s="496"/>
      <c r="C233" s="505">
        <f t="shared" si="11"/>
        <v>53.52</v>
      </c>
      <c r="D233" s="614"/>
      <c r="E233" s="499">
        <v>19200</v>
      </c>
      <c r="F233" s="498">
        <f t="shared" si="10"/>
        <v>5855</v>
      </c>
      <c r="G233" s="581">
        <f t="shared" si="9"/>
        <v>4305</v>
      </c>
      <c r="H233" s="615"/>
    </row>
    <row r="234" spans="1:8" x14ac:dyDescent="0.2">
      <c r="A234" s="579">
        <v>373</v>
      </c>
      <c r="B234" s="496"/>
      <c r="C234" s="505">
        <f t="shared" si="11"/>
        <v>53.56</v>
      </c>
      <c r="D234" s="614"/>
      <c r="E234" s="499">
        <v>19200</v>
      </c>
      <c r="F234" s="498">
        <f t="shared" si="10"/>
        <v>5850</v>
      </c>
      <c r="G234" s="581">
        <f t="shared" si="9"/>
        <v>4302</v>
      </c>
      <c r="H234" s="615"/>
    </row>
    <row r="235" spans="1:8" x14ac:dyDescent="0.2">
      <c r="A235" s="579">
        <v>374</v>
      </c>
      <c r="B235" s="496"/>
      <c r="C235" s="505">
        <f t="shared" si="11"/>
        <v>53.6</v>
      </c>
      <c r="D235" s="614"/>
      <c r="E235" s="499">
        <v>19200</v>
      </c>
      <c r="F235" s="498">
        <f t="shared" si="10"/>
        <v>5846</v>
      </c>
      <c r="G235" s="581">
        <f t="shared" si="9"/>
        <v>4299</v>
      </c>
      <c r="H235" s="615"/>
    </row>
    <row r="236" spans="1:8" x14ac:dyDescent="0.2">
      <c r="A236" s="579">
        <v>375</v>
      </c>
      <c r="B236" s="496"/>
      <c r="C236" s="505">
        <f t="shared" si="11"/>
        <v>53.64</v>
      </c>
      <c r="D236" s="614"/>
      <c r="E236" s="499">
        <v>19200</v>
      </c>
      <c r="F236" s="498">
        <f t="shared" si="10"/>
        <v>5842</v>
      </c>
      <c r="G236" s="581">
        <f t="shared" si="9"/>
        <v>4295</v>
      </c>
      <c r="H236" s="615"/>
    </row>
    <row r="237" spans="1:8" x14ac:dyDescent="0.2">
      <c r="A237" s="579">
        <v>376</v>
      </c>
      <c r="B237" s="496"/>
      <c r="C237" s="505">
        <f t="shared" si="11"/>
        <v>53.69</v>
      </c>
      <c r="D237" s="614"/>
      <c r="E237" s="499">
        <v>19200</v>
      </c>
      <c r="F237" s="498">
        <f t="shared" si="10"/>
        <v>5836</v>
      </c>
      <c r="G237" s="581">
        <f t="shared" si="9"/>
        <v>4291</v>
      </c>
      <c r="H237" s="615"/>
    </row>
    <row r="238" spans="1:8" x14ac:dyDescent="0.2">
      <c r="A238" s="579">
        <v>377</v>
      </c>
      <c r="B238" s="496"/>
      <c r="C238" s="505">
        <f t="shared" si="11"/>
        <v>53.73</v>
      </c>
      <c r="D238" s="614"/>
      <c r="E238" s="499">
        <v>19200</v>
      </c>
      <c r="F238" s="498">
        <f t="shared" si="10"/>
        <v>5832</v>
      </c>
      <c r="G238" s="581">
        <f t="shared" si="9"/>
        <v>4288</v>
      </c>
      <c r="H238" s="615"/>
    </row>
    <row r="239" spans="1:8" x14ac:dyDescent="0.2">
      <c r="A239" s="579">
        <v>378</v>
      </c>
      <c r="B239" s="496"/>
      <c r="C239" s="505">
        <f t="shared" si="11"/>
        <v>53.77</v>
      </c>
      <c r="D239" s="614"/>
      <c r="E239" s="499">
        <v>19200</v>
      </c>
      <c r="F239" s="498">
        <f t="shared" si="10"/>
        <v>5827</v>
      </c>
      <c r="G239" s="581">
        <f t="shared" si="9"/>
        <v>4285</v>
      </c>
      <c r="H239" s="615"/>
    </row>
    <row r="240" spans="1:8" x14ac:dyDescent="0.2">
      <c r="A240" s="579">
        <v>379</v>
      </c>
      <c r="B240" s="496"/>
      <c r="C240" s="505">
        <f t="shared" si="11"/>
        <v>53.81</v>
      </c>
      <c r="D240" s="614"/>
      <c r="E240" s="499">
        <v>19200</v>
      </c>
      <c r="F240" s="498">
        <f t="shared" si="10"/>
        <v>5823</v>
      </c>
      <c r="G240" s="581">
        <f t="shared" si="9"/>
        <v>4282</v>
      </c>
      <c r="H240" s="615"/>
    </row>
    <row r="241" spans="1:8" x14ac:dyDescent="0.2">
      <c r="A241" s="579">
        <v>380</v>
      </c>
      <c r="B241" s="496"/>
      <c r="C241" s="505">
        <f t="shared" si="11"/>
        <v>53.85</v>
      </c>
      <c r="D241" s="614"/>
      <c r="E241" s="499">
        <v>19200</v>
      </c>
      <c r="F241" s="498">
        <f t="shared" si="10"/>
        <v>5819</v>
      </c>
      <c r="G241" s="581">
        <f t="shared" si="9"/>
        <v>4279</v>
      </c>
      <c r="H241" s="615"/>
    </row>
    <row r="242" spans="1:8" x14ac:dyDescent="0.2">
      <c r="A242" s="579">
        <v>381</v>
      </c>
      <c r="B242" s="496"/>
      <c r="C242" s="505">
        <f t="shared" si="11"/>
        <v>53.89</v>
      </c>
      <c r="D242" s="614"/>
      <c r="E242" s="499">
        <v>19200</v>
      </c>
      <c r="F242" s="498">
        <f t="shared" si="10"/>
        <v>5815</v>
      </c>
      <c r="G242" s="581">
        <f t="shared" si="9"/>
        <v>4275</v>
      </c>
      <c r="H242" s="615"/>
    </row>
    <row r="243" spans="1:8" x14ac:dyDescent="0.2">
      <c r="A243" s="579">
        <v>382</v>
      </c>
      <c r="B243" s="496"/>
      <c r="C243" s="505">
        <f t="shared" si="11"/>
        <v>53.93</v>
      </c>
      <c r="D243" s="614"/>
      <c r="E243" s="499">
        <v>19200</v>
      </c>
      <c r="F243" s="498">
        <f t="shared" si="10"/>
        <v>5810</v>
      </c>
      <c r="G243" s="581">
        <f t="shared" si="9"/>
        <v>4272</v>
      </c>
      <c r="H243" s="615"/>
    </row>
    <row r="244" spans="1:8" x14ac:dyDescent="0.2">
      <c r="A244" s="579">
        <v>383</v>
      </c>
      <c r="B244" s="496"/>
      <c r="C244" s="505">
        <f t="shared" si="11"/>
        <v>53.98</v>
      </c>
      <c r="D244" s="614"/>
      <c r="E244" s="499">
        <v>19200</v>
      </c>
      <c r="F244" s="498">
        <f t="shared" si="10"/>
        <v>5805</v>
      </c>
      <c r="G244" s="581">
        <f t="shared" si="9"/>
        <v>4268</v>
      </c>
      <c r="H244" s="615"/>
    </row>
    <row r="245" spans="1:8" x14ac:dyDescent="0.2">
      <c r="A245" s="579">
        <v>384</v>
      </c>
      <c r="B245" s="496"/>
      <c r="C245" s="505">
        <f t="shared" si="11"/>
        <v>54.02</v>
      </c>
      <c r="D245" s="614"/>
      <c r="E245" s="499">
        <v>19200</v>
      </c>
      <c r="F245" s="498">
        <f t="shared" si="10"/>
        <v>5801</v>
      </c>
      <c r="G245" s="581">
        <f t="shared" si="9"/>
        <v>4265</v>
      </c>
      <c r="H245" s="615"/>
    </row>
    <row r="246" spans="1:8" x14ac:dyDescent="0.2">
      <c r="A246" s="579">
        <v>385</v>
      </c>
      <c r="B246" s="496"/>
      <c r="C246" s="505">
        <f t="shared" si="11"/>
        <v>54.06</v>
      </c>
      <c r="D246" s="614"/>
      <c r="E246" s="499">
        <v>19200</v>
      </c>
      <c r="F246" s="498">
        <f t="shared" si="10"/>
        <v>5796</v>
      </c>
      <c r="G246" s="581">
        <f t="shared" si="9"/>
        <v>4262</v>
      </c>
      <c r="H246" s="615"/>
    </row>
    <row r="247" spans="1:8" x14ac:dyDescent="0.2">
      <c r="A247" s="579">
        <v>386</v>
      </c>
      <c r="B247" s="496"/>
      <c r="C247" s="505">
        <f t="shared" si="11"/>
        <v>54.1</v>
      </c>
      <c r="D247" s="614"/>
      <c r="E247" s="499">
        <v>19200</v>
      </c>
      <c r="F247" s="498">
        <f t="shared" si="10"/>
        <v>5792</v>
      </c>
      <c r="G247" s="581">
        <f t="shared" si="9"/>
        <v>4259</v>
      </c>
      <c r="H247" s="615"/>
    </row>
    <row r="248" spans="1:8" x14ac:dyDescent="0.2">
      <c r="A248" s="579">
        <v>387</v>
      </c>
      <c r="B248" s="496"/>
      <c r="C248" s="505">
        <f t="shared" si="11"/>
        <v>54.14</v>
      </c>
      <c r="D248" s="614"/>
      <c r="E248" s="499">
        <v>19200</v>
      </c>
      <c r="F248" s="498">
        <f t="shared" si="10"/>
        <v>5788</v>
      </c>
      <c r="G248" s="581">
        <f t="shared" si="9"/>
        <v>4256</v>
      </c>
      <c r="H248" s="615"/>
    </row>
    <row r="249" spans="1:8" x14ac:dyDescent="0.2">
      <c r="A249" s="579">
        <v>388</v>
      </c>
      <c r="B249" s="496"/>
      <c r="C249" s="505">
        <f t="shared" si="11"/>
        <v>54.18</v>
      </c>
      <c r="D249" s="614"/>
      <c r="E249" s="499">
        <v>19200</v>
      </c>
      <c r="F249" s="498">
        <f t="shared" si="10"/>
        <v>5783</v>
      </c>
      <c r="G249" s="581">
        <f t="shared" si="9"/>
        <v>4252</v>
      </c>
      <c r="H249" s="615"/>
    </row>
    <row r="250" spans="1:8" x14ac:dyDescent="0.2">
      <c r="A250" s="579">
        <v>389</v>
      </c>
      <c r="B250" s="496"/>
      <c r="C250" s="505">
        <f t="shared" si="11"/>
        <v>54.22</v>
      </c>
      <c r="D250" s="614"/>
      <c r="E250" s="499">
        <v>19200</v>
      </c>
      <c r="F250" s="498">
        <f t="shared" si="10"/>
        <v>5779</v>
      </c>
      <c r="G250" s="581">
        <f t="shared" si="9"/>
        <v>4249</v>
      </c>
      <c r="H250" s="615"/>
    </row>
    <row r="251" spans="1:8" x14ac:dyDescent="0.2">
      <c r="A251" s="579">
        <v>390</v>
      </c>
      <c r="B251" s="496"/>
      <c r="C251" s="505">
        <f t="shared" si="11"/>
        <v>54.26</v>
      </c>
      <c r="D251" s="614"/>
      <c r="E251" s="499">
        <v>19200</v>
      </c>
      <c r="F251" s="498">
        <f t="shared" si="10"/>
        <v>5775</v>
      </c>
      <c r="G251" s="581">
        <f t="shared" si="9"/>
        <v>4246</v>
      </c>
      <c r="H251" s="615"/>
    </row>
    <row r="252" spans="1:8" x14ac:dyDescent="0.2">
      <c r="A252" s="579">
        <v>391</v>
      </c>
      <c r="B252" s="496"/>
      <c r="C252" s="505">
        <f t="shared" si="11"/>
        <v>54.3</v>
      </c>
      <c r="D252" s="614"/>
      <c r="E252" s="499">
        <v>19200</v>
      </c>
      <c r="F252" s="498">
        <f t="shared" si="10"/>
        <v>5771</v>
      </c>
      <c r="G252" s="581">
        <f t="shared" si="9"/>
        <v>4243</v>
      </c>
      <c r="H252" s="615"/>
    </row>
    <row r="253" spans="1:8" x14ac:dyDescent="0.2">
      <c r="A253" s="579">
        <v>392</v>
      </c>
      <c r="B253" s="496"/>
      <c r="C253" s="505">
        <f t="shared" si="11"/>
        <v>54.34</v>
      </c>
      <c r="D253" s="614"/>
      <c r="E253" s="499">
        <v>19200</v>
      </c>
      <c r="F253" s="498">
        <f t="shared" si="10"/>
        <v>5766</v>
      </c>
      <c r="G253" s="581">
        <f t="shared" si="9"/>
        <v>4240</v>
      </c>
      <c r="H253" s="615"/>
    </row>
    <row r="254" spans="1:8" x14ac:dyDescent="0.2">
      <c r="A254" s="579">
        <v>393</v>
      </c>
      <c r="B254" s="496"/>
      <c r="C254" s="505">
        <f t="shared" si="11"/>
        <v>54.38</v>
      </c>
      <c r="D254" s="614"/>
      <c r="E254" s="499">
        <v>19200</v>
      </c>
      <c r="F254" s="498">
        <f t="shared" si="10"/>
        <v>5762</v>
      </c>
      <c r="G254" s="581">
        <f t="shared" si="9"/>
        <v>4237</v>
      </c>
      <c r="H254" s="615"/>
    </row>
    <row r="255" spans="1:8" x14ac:dyDescent="0.2">
      <c r="A255" s="579">
        <v>394</v>
      </c>
      <c r="B255" s="496"/>
      <c r="C255" s="505">
        <f t="shared" si="11"/>
        <v>54.42</v>
      </c>
      <c r="D255" s="614"/>
      <c r="E255" s="499">
        <v>19200</v>
      </c>
      <c r="F255" s="498">
        <f t="shared" si="10"/>
        <v>5758</v>
      </c>
      <c r="G255" s="581">
        <f t="shared" si="9"/>
        <v>4234</v>
      </c>
      <c r="H255" s="615"/>
    </row>
    <row r="256" spans="1:8" x14ac:dyDescent="0.2">
      <c r="A256" s="579">
        <v>395</v>
      </c>
      <c r="B256" s="496"/>
      <c r="C256" s="505">
        <f t="shared" si="11"/>
        <v>54.46</v>
      </c>
      <c r="D256" s="614"/>
      <c r="E256" s="499">
        <v>19200</v>
      </c>
      <c r="F256" s="498">
        <f t="shared" si="10"/>
        <v>5754</v>
      </c>
      <c r="G256" s="581">
        <f t="shared" si="9"/>
        <v>4231</v>
      </c>
      <c r="H256" s="615"/>
    </row>
    <row r="257" spans="1:8" x14ac:dyDescent="0.2">
      <c r="A257" s="579">
        <v>396</v>
      </c>
      <c r="B257" s="496"/>
      <c r="C257" s="505">
        <f t="shared" si="11"/>
        <v>54.5</v>
      </c>
      <c r="D257" s="614"/>
      <c r="E257" s="499">
        <v>19200</v>
      </c>
      <c r="F257" s="498">
        <f t="shared" si="10"/>
        <v>5749</v>
      </c>
      <c r="G257" s="581">
        <f t="shared" si="9"/>
        <v>4228</v>
      </c>
      <c r="H257" s="615"/>
    </row>
    <row r="258" spans="1:8" x14ac:dyDescent="0.2">
      <c r="A258" s="579">
        <v>397</v>
      </c>
      <c r="B258" s="496"/>
      <c r="C258" s="505">
        <f t="shared" si="11"/>
        <v>54.54</v>
      </c>
      <c r="D258" s="614"/>
      <c r="E258" s="499">
        <v>19200</v>
      </c>
      <c r="F258" s="498">
        <f t="shared" si="10"/>
        <v>5745</v>
      </c>
      <c r="G258" s="581">
        <f t="shared" si="9"/>
        <v>4224</v>
      </c>
      <c r="H258" s="615"/>
    </row>
    <row r="259" spans="1:8" x14ac:dyDescent="0.2">
      <c r="A259" s="579">
        <v>398</v>
      </c>
      <c r="B259" s="496"/>
      <c r="C259" s="505">
        <f t="shared" si="11"/>
        <v>54.58</v>
      </c>
      <c r="D259" s="614"/>
      <c r="E259" s="499">
        <v>19200</v>
      </c>
      <c r="F259" s="498">
        <f t="shared" si="10"/>
        <v>5741</v>
      </c>
      <c r="G259" s="581">
        <f t="shared" si="9"/>
        <v>4221</v>
      </c>
      <c r="H259" s="615"/>
    </row>
    <row r="260" spans="1:8" x14ac:dyDescent="0.2">
      <c r="A260" s="579">
        <v>399</v>
      </c>
      <c r="B260" s="496"/>
      <c r="C260" s="505">
        <f t="shared" si="11"/>
        <v>54.62</v>
      </c>
      <c r="D260" s="614"/>
      <c r="E260" s="499">
        <v>19200</v>
      </c>
      <c r="F260" s="498">
        <f t="shared" si="10"/>
        <v>5737</v>
      </c>
      <c r="G260" s="581">
        <f t="shared" si="9"/>
        <v>4218</v>
      </c>
      <c r="H260" s="615"/>
    </row>
    <row r="261" spans="1:8" x14ac:dyDescent="0.2">
      <c r="A261" s="579">
        <v>400</v>
      </c>
      <c r="B261" s="496"/>
      <c r="C261" s="505">
        <f t="shared" si="11"/>
        <v>54.66</v>
      </c>
      <c r="D261" s="614"/>
      <c r="E261" s="499">
        <v>19200</v>
      </c>
      <c r="F261" s="498">
        <f t="shared" si="10"/>
        <v>5733</v>
      </c>
      <c r="G261" s="581">
        <f t="shared" si="9"/>
        <v>4215</v>
      </c>
      <c r="H261" s="615"/>
    </row>
    <row r="262" spans="1:8" x14ac:dyDescent="0.2">
      <c r="A262" s="579">
        <v>401</v>
      </c>
      <c r="B262" s="496"/>
      <c r="C262" s="505">
        <f t="shared" si="11"/>
        <v>54.7</v>
      </c>
      <c r="D262" s="614"/>
      <c r="E262" s="499">
        <v>19200</v>
      </c>
      <c r="F262" s="498">
        <f t="shared" si="10"/>
        <v>5728</v>
      </c>
      <c r="G262" s="581">
        <f t="shared" si="9"/>
        <v>4212</v>
      </c>
      <c r="H262" s="615"/>
    </row>
    <row r="263" spans="1:8" x14ac:dyDescent="0.2">
      <c r="A263" s="579">
        <v>402</v>
      </c>
      <c r="B263" s="496"/>
      <c r="C263" s="505">
        <f t="shared" si="11"/>
        <v>54.74</v>
      </c>
      <c r="D263" s="614"/>
      <c r="E263" s="499">
        <v>19200</v>
      </c>
      <c r="F263" s="498">
        <f t="shared" si="10"/>
        <v>5724</v>
      </c>
      <c r="G263" s="581">
        <f t="shared" si="9"/>
        <v>4209</v>
      </c>
      <c r="H263" s="615"/>
    </row>
    <row r="264" spans="1:8" x14ac:dyDescent="0.2">
      <c r="A264" s="579">
        <v>403</v>
      </c>
      <c r="B264" s="496"/>
      <c r="C264" s="505">
        <f t="shared" si="11"/>
        <v>54.78</v>
      </c>
      <c r="D264" s="614"/>
      <c r="E264" s="499">
        <v>19200</v>
      </c>
      <c r="F264" s="498">
        <f t="shared" si="10"/>
        <v>5720</v>
      </c>
      <c r="G264" s="581">
        <f t="shared" si="9"/>
        <v>4206</v>
      </c>
      <c r="H264" s="615"/>
    </row>
    <row r="265" spans="1:8" x14ac:dyDescent="0.2">
      <c r="A265" s="579">
        <v>404</v>
      </c>
      <c r="B265" s="496"/>
      <c r="C265" s="505">
        <f t="shared" si="11"/>
        <v>54.82</v>
      </c>
      <c r="D265" s="614"/>
      <c r="E265" s="499">
        <v>19200</v>
      </c>
      <c r="F265" s="498">
        <f t="shared" si="10"/>
        <v>5716</v>
      </c>
      <c r="G265" s="581">
        <f t="shared" si="9"/>
        <v>4203</v>
      </c>
      <c r="H265" s="615"/>
    </row>
    <row r="266" spans="1:8" x14ac:dyDescent="0.2">
      <c r="A266" s="579">
        <v>405</v>
      </c>
      <c r="B266" s="496"/>
      <c r="C266" s="505">
        <f t="shared" si="11"/>
        <v>54.86</v>
      </c>
      <c r="D266" s="614"/>
      <c r="E266" s="499">
        <v>19200</v>
      </c>
      <c r="F266" s="498">
        <f t="shared" si="10"/>
        <v>5712</v>
      </c>
      <c r="G266" s="581">
        <f t="shared" si="9"/>
        <v>4200</v>
      </c>
      <c r="H266" s="615"/>
    </row>
    <row r="267" spans="1:8" x14ac:dyDescent="0.2">
      <c r="A267" s="579">
        <v>406</v>
      </c>
      <c r="B267" s="496"/>
      <c r="C267" s="505">
        <f t="shared" si="11"/>
        <v>54.9</v>
      </c>
      <c r="D267" s="614"/>
      <c r="E267" s="499">
        <v>19200</v>
      </c>
      <c r="F267" s="498">
        <f t="shared" si="10"/>
        <v>5708</v>
      </c>
      <c r="G267" s="581">
        <f t="shared" si="9"/>
        <v>4197</v>
      </c>
      <c r="H267" s="615"/>
    </row>
    <row r="268" spans="1:8" x14ac:dyDescent="0.2">
      <c r="A268" s="579">
        <v>407</v>
      </c>
      <c r="B268" s="496"/>
      <c r="C268" s="505">
        <f t="shared" si="11"/>
        <v>54.94</v>
      </c>
      <c r="D268" s="614"/>
      <c r="E268" s="499">
        <v>19200</v>
      </c>
      <c r="F268" s="498">
        <f t="shared" si="10"/>
        <v>5703</v>
      </c>
      <c r="G268" s="581">
        <f t="shared" si="9"/>
        <v>4194</v>
      </c>
      <c r="H268" s="615"/>
    </row>
    <row r="269" spans="1:8" x14ac:dyDescent="0.2">
      <c r="A269" s="579">
        <v>408</v>
      </c>
      <c r="B269" s="496"/>
      <c r="C269" s="505">
        <f t="shared" si="11"/>
        <v>54.97</v>
      </c>
      <c r="D269" s="614"/>
      <c r="E269" s="499">
        <v>19200</v>
      </c>
      <c r="F269" s="498">
        <f t="shared" si="10"/>
        <v>5700</v>
      </c>
      <c r="G269" s="581">
        <f t="shared" ref="G269:G332" si="12">ROUND(12*(1/C269*E269),0)</f>
        <v>4191</v>
      </c>
      <c r="H269" s="615"/>
    </row>
    <row r="270" spans="1:8" x14ac:dyDescent="0.2">
      <c r="A270" s="579">
        <v>409</v>
      </c>
      <c r="B270" s="496"/>
      <c r="C270" s="505">
        <f t="shared" si="11"/>
        <v>55.01</v>
      </c>
      <c r="D270" s="614"/>
      <c r="E270" s="499">
        <v>19200</v>
      </c>
      <c r="F270" s="498">
        <f t="shared" ref="F270:F333" si="13">ROUND(12*1.36*(1/C270*E270)+H270,0)</f>
        <v>5696</v>
      </c>
      <c r="G270" s="581">
        <f t="shared" si="12"/>
        <v>4188</v>
      </c>
      <c r="H270" s="615"/>
    </row>
    <row r="271" spans="1:8" x14ac:dyDescent="0.2">
      <c r="A271" s="579">
        <v>410</v>
      </c>
      <c r="B271" s="496"/>
      <c r="C271" s="505">
        <f t="shared" ref="C271:C334" si="14">ROUND((-0.0000491*POWER(A271,2)+0.0818939*A271+34)*0.928,2)</f>
        <v>55.05</v>
      </c>
      <c r="D271" s="614"/>
      <c r="E271" s="499">
        <v>19200</v>
      </c>
      <c r="F271" s="498">
        <f t="shared" si="13"/>
        <v>5692</v>
      </c>
      <c r="G271" s="581">
        <f t="shared" si="12"/>
        <v>4185</v>
      </c>
      <c r="H271" s="615"/>
    </row>
    <row r="272" spans="1:8" x14ac:dyDescent="0.2">
      <c r="A272" s="579">
        <v>411</v>
      </c>
      <c r="B272" s="496"/>
      <c r="C272" s="505">
        <f t="shared" si="14"/>
        <v>55.09</v>
      </c>
      <c r="D272" s="614"/>
      <c r="E272" s="499">
        <v>19200</v>
      </c>
      <c r="F272" s="498">
        <f t="shared" si="13"/>
        <v>5688</v>
      </c>
      <c r="G272" s="581">
        <f t="shared" si="12"/>
        <v>4182</v>
      </c>
      <c r="H272" s="615"/>
    </row>
    <row r="273" spans="1:8" x14ac:dyDescent="0.2">
      <c r="A273" s="579">
        <v>412</v>
      </c>
      <c r="B273" s="496"/>
      <c r="C273" s="505">
        <f t="shared" si="14"/>
        <v>55.13</v>
      </c>
      <c r="D273" s="614"/>
      <c r="E273" s="499">
        <v>19200</v>
      </c>
      <c r="F273" s="498">
        <f t="shared" si="13"/>
        <v>5684</v>
      </c>
      <c r="G273" s="581">
        <f t="shared" si="12"/>
        <v>4179</v>
      </c>
      <c r="H273" s="615"/>
    </row>
    <row r="274" spans="1:8" x14ac:dyDescent="0.2">
      <c r="A274" s="579">
        <v>413</v>
      </c>
      <c r="B274" s="496"/>
      <c r="C274" s="505">
        <f t="shared" si="14"/>
        <v>55.17</v>
      </c>
      <c r="D274" s="614"/>
      <c r="E274" s="499">
        <v>19200</v>
      </c>
      <c r="F274" s="498">
        <f t="shared" si="13"/>
        <v>5680</v>
      </c>
      <c r="G274" s="581">
        <f t="shared" si="12"/>
        <v>4176</v>
      </c>
      <c r="H274" s="615"/>
    </row>
    <row r="275" spans="1:8" x14ac:dyDescent="0.2">
      <c r="A275" s="579">
        <v>414</v>
      </c>
      <c r="B275" s="496"/>
      <c r="C275" s="505">
        <f t="shared" si="14"/>
        <v>55.21</v>
      </c>
      <c r="D275" s="614"/>
      <c r="E275" s="499">
        <v>19200</v>
      </c>
      <c r="F275" s="498">
        <f t="shared" si="13"/>
        <v>5675</v>
      </c>
      <c r="G275" s="581">
        <f t="shared" si="12"/>
        <v>4173</v>
      </c>
      <c r="H275" s="615"/>
    </row>
    <row r="276" spans="1:8" x14ac:dyDescent="0.2">
      <c r="A276" s="579">
        <v>415</v>
      </c>
      <c r="B276" s="496"/>
      <c r="C276" s="505">
        <f t="shared" si="14"/>
        <v>55.24</v>
      </c>
      <c r="D276" s="614"/>
      <c r="E276" s="499">
        <v>19200</v>
      </c>
      <c r="F276" s="498">
        <f t="shared" si="13"/>
        <v>5672</v>
      </c>
      <c r="G276" s="581">
        <f t="shared" si="12"/>
        <v>4171</v>
      </c>
      <c r="H276" s="615"/>
    </row>
    <row r="277" spans="1:8" x14ac:dyDescent="0.2">
      <c r="A277" s="579">
        <v>416</v>
      </c>
      <c r="B277" s="496"/>
      <c r="C277" s="505">
        <f t="shared" si="14"/>
        <v>55.28</v>
      </c>
      <c r="D277" s="614"/>
      <c r="E277" s="499">
        <v>19200</v>
      </c>
      <c r="F277" s="498">
        <f t="shared" si="13"/>
        <v>5668</v>
      </c>
      <c r="G277" s="581">
        <f t="shared" si="12"/>
        <v>4168</v>
      </c>
      <c r="H277" s="615"/>
    </row>
    <row r="278" spans="1:8" x14ac:dyDescent="0.2">
      <c r="A278" s="579">
        <v>417</v>
      </c>
      <c r="B278" s="496"/>
      <c r="C278" s="505">
        <f t="shared" si="14"/>
        <v>55.32</v>
      </c>
      <c r="D278" s="614"/>
      <c r="E278" s="499">
        <v>19200</v>
      </c>
      <c r="F278" s="498">
        <f t="shared" si="13"/>
        <v>5664</v>
      </c>
      <c r="G278" s="581">
        <f t="shared" si="12"/>
        <v>4165</v>
      </c>
      <c r="H278" s="615"/>
    </row>
    <row r="279" spans="1:8" x14ac:dyDescent="0.2">
      <c r="A279" s="579">
        <v>418</v>
      </c>
      <c r="B279" s="496"/>
      <c r="C279" s="505">
        <f t="shared" si="14"/>
        <v>55.36</v>
      </c>
      <c r="D279" s="614"/>
      <c r="E279" s="499">
        <v>19200</v>
      </c>
      <c r="F279" s="498">
        <f t="shared" si="13"/>
        <v>5660</v>
      </c>
      <c r="G279" s="581">
        <f t="shared" si="12"/>
        <v>4162</v>
      </c>
      <c r="H279" s="615"/>
    </row>
    <row r="280" spans="1:8" x14ac:dyDescent="0.2">
      <c r="A280" s="579">
        <v>419</v>
      </c>
      <c r="B280" s="496"/>
      <c r="C280" s="505">
        <f t="shared" si="14"/>
        <v>55.4</v>
      </c>
      <c r="D280" s="614"/>
      <c r="E280" s="499">
        <v>19200</v>
      </c>
      <c r="F280" s="498">
        <f t="shared" si="13"/>
        <v>5656</v>
      </c>
      <c r="G280" s="581">
        <f t="shared" si="12"/>
        <v>4159</v>
      </c>
      <c r="H280" s="615"/>
    </row>
    <row r="281" spans="1:8" x14ac:dyDescent="0.2">
      <c r="A281" s="579">
        <v>420</v>
      </c>
      <c r="B281" s="496"/>
      <c r="C281" s="505">
        <f t="shared" si="14"/>
        <v>55.43</v>
      </c>
      <c r="D281" s="614"/>
      <c r="E281" s="499">
        <v>19200</v>
      </c>
      <c r="F281" s="498">
        <f t="shared" si="13"/>
        <v>5653</v>
      </c>
      <c r="G281" s="581">
        <f t="shared" si="12"/>
        <v>4157</v>
      </c>
      <c r="H281" s="615"/>
    </row>
    <row r="282" spans="1:8" x14ac:dyDescent="0.2">
      <c r="A282" s="579">
        <v>421</v>
      </c>
      <c r="B282" s="496"/>
      <c r="C282" s="505">
        <f t="shared" si="14"/>
        <v>55.47</v>
      </c>
      <c r="D282" s="614"/>
      <c r="E282" s="499">
        <v>19200</v>
      </c>
      <c r="F282" s="498">
        <f t="shared" si="13"/>
        <v>5649</v>
      </c>
      <c r="G282" s="581">
        <f t="shared" si="12"/>
        <v>4154</v>
      </c>
      <c r="H282" s="615"/>
    </row>
    <row r="283" spans="1:8" x14ac:dyDescent="0.2">
      <c r="A283" s="579">
        <v>422</v>
      </c>
      <c r="B283" s="496"/>
      <c r="C283" s="505">
        <f t="shared" si="14"/>
        <v>55.51</v>
      </c>
      <c r="D283" s="614"/>
      <c r="E283" s="499">
        <v>19200</v>
      </c>
      <c r="F283" s="498">
        <f t="shared" si="13"/>
        <v>5645</v>
      </c>
      <c r="G283" s="581">
        <f t="shared" si="12"/>
        <v>4151</v>
      </c>
      <c r="H283" s="615"/>
    </row>
    <row r="284" spans="1:8" x14ac:dyDescent="0.2">
      <c r="A284" s="579">
        <v>423</v>
      </c>
      <c r="B284" s="496"/>
      <c r="C284" s="505">
        <f t="shared" si="14"/>
        <v>55.55</v>
      </c>
      <c r="D284" s="614"/>
      <c r="E284" s="499">
        <v>19200</v>
      </c>
      <c r="F284" s="498">
        <f t="shared" si="13"/>
        <v>5641</v>
      </c>
      <c r="G284" s="581">
        <f t="shared" si="12"/>
        <v>4148</v>
      </c>
      <c r="H284" s="615"/>
    </row>
    <row r="285" spans="1:8" x14ac:dyDescent="0.2">
      <c r="A285" s="579">
        <v>424</v>
      </c>
      <c r="B285" s="496"/>
      <c r="C285" s="505">
        <f t="shared" si="14"/>
        <v>55.58</v>
      </c>
      <c r="D285" s="614"/>
      <c r="E285" s="499">
        <v>19200</v>
      </c>
      <c r="F285" s="498">
        <f t="shared" si="13"/>
        <v>5638</v>
      </c>
      <c r="G285" s="581">
        <f t="shared" si="12"/>
        <v>4145</v>
      </c>
      <c r="H285" s="615"/>
    </row>
    <row r="286" spans="1:8" x14ac:dyDescent="0.2">
      <c r="A286" s="579">
        <v>425</v>
      </c>
      <c r="B286" s="496"/>
      <c r="C286" s="505">
        <f t="shared" si="14"/>
        <v>55.62</v>
      </c>
      <c r="D286" s="614"/>
      <c r="E286" s="499">
        <v>19200</v>
      </c>
      <c r="F286" s="498">
        <f t="shared" si="13"/>
        <v>5634</v>
      </c>
      <c r="G286" s="581">
        <f t="shared" si="12"/>
        <v>4142</v>
      </c>
      <c r="H286" s="615"/>
    </row>
    <row r="287" spans="1:8" x14ac:dyDescent="0.2">
      <c r="A287" s="579">
        <v>426</v>
      </c>
      <c r="B287" s="496"/>
      <c r="C287" s="505">
        <f t="shared" si="14"/>
        <v>55.66</v>
      </c>
      <c r="D287" s="614"/>
      <c r="E287" s="499">
        <v>19200</v>
      </c>
      <c r="F287" s="498">
        <f t="shared" si="13"/>
        <v>5630</v>
      </c>
      <c r="G287" s="581">
        <f t="shared" si="12"/>
        <v>4139</v>
      </c>
      <c r="H287" s="615"/>
    </row>
    <row r="288" spans="1:8" x14ac:dyDescent="0.2">
      <c r="A288" s="579">
        <v>427</v>
      </c>
      <c r="B288" s="496"/>
      <c r="C288" s="505">
        <f t="shared" si="14"/>
        <v>55.7</v>
      </c>
      <c r="D288" s="614"/>
      <c r="E288" s="499">
        <v>19200</v>
      </c>
      <c r="F288" s="498">
        <f t="shared" si="13"/>
        <v>5626</v>
      </c>
      <c r="G288" s="581">
        <f t="shared" si="12"/>
        <v>4136</v>
      </c>
      <c r="H288" s="615"/>
    </row>
    <row r="289" spans="1:8" x14ac:dyDescent="0.2">
      <c r="A289" s="579">
        <v>428</v>
      </c>
      <c r="B289" s="496"/>
      <c r="C289" s="505">
        <f t="shared" si="14"/>
        <v>55.73</v>
      </c>
      <c r="D289" s="614"/>
      <c r="E289" s="499">
        <v>19200</v>
      </c>
      <c r="F289" s="498">
        <f t="shared" si="13"/>
        <v>5623</v>
      </c>
      <c r="G289" s="581">
        <f t="shared" si="12"/>
        <v>4134</v>
      </c>
      <c r="H289" s="615"/>
    </row>
    <row r="290" spans="1:8" x14ac:dyDescent="0.2">
      <c r="A290" s="579">
        <v>429</v>
      </c>
      <c r="B290" s="496"/>
      <c r="C290" s="505">
        <f t="shared" si="14"/>
        <v>55.77</v>
      </c>
      <c r="D290" s="614"/>
      <c r="E290" s="499">
        <v>19200</v>
      </c>
      <c r="F290" s="498">
        <f t="shared" si="13"/>
        <v>5619</v>
      </c>
      <c r="G290" s="581">
        <f t="shared" si="12"/>
        <v>4131</v>
      </c>
      <c r="H290" s="615"/>
    </row>
    <row r="291" spans="1:8" x14ac:dyDescent="0.2">
      <c r="A291" s="579">
        <v>430</v>
      </c>
      <c r="B291" s="496"/>
      <c r="C291" s="505">
        <f t="shared" si="14"/>
        <v>55.81</v>
      </c>
      <c r="D291" s="614"/>
      <c r="E291" s="499">
        <v>19200</v>
      </c>
      <c r="F291" s="498">
        <f t="shared" si="13"/>
        <v>5614</v>
      </c>
      <c r="G291" s="581">
        <f t="shared" si="12"/>
        <v>4128</v>
      </c>
      <c r="H291" s="615"/>
    </row>
    <row r="292" spans="1:8" x14ac:dyDescent="0.2">
      <c r="A292" s="579">
        <v>431</v>
      </c>
      <c r="B292" s="496"/>
      <c r="C292" s="505">
        <f t="shared" si="14"/>
        <v>55.84</v>
      </c>
      <c r="D292" s="614"/>
      <c r="E292" s="499">
        <v>19200</v>
      </c>
      <c r="F292" s="498">
        <f t="shared" si="13"/>
        <v>5611</v>
      </c>
      <c r="G292" s="581">
        <f t="shared" si="12"/>
        <v>4126</v>
      </c>
      <c r="H292" s="615"/>
    </row>
    <row r="293" spans="1:8" x14ac:dyDescent="0.2">
      <c r="A293" s="579">
        <v>432</v>
      </c>
      <c r="B293" s="496"/>
      <c r="C293" s="505">
        <f t="shared" si="14"/>
        <v>55.88</v>
      </c>
      <c r="D293" s="614"/>
      <c r="E293" s="499">
        <v>19200</v>
      </c>
      <c r="F293" s="498">
        <f t="shared" si="13"/>
        <v>5607</v>
      </c>
      <c r="G293" s="581">
        <f t="shared" si="12"/>
        <v>4123</v>
      </c>
      <c r="H293" s="615"/>
    </row>
    <row r="294" spans="1:8" x14ac:dyDescent="0.2">
      <c r="A294" s="579">
        <v>433</v>
      </c>
      <c r="B294" s="496"/>
      <c r="C294" s="505">
        <f t="shared" si="14"/>
        <v>55.92</v>
      </c>
      <c r="D294" s="614"/>
      <c r="E294" s="499">
        <v>19200</v>
      </c>
      <c r="F294" s="498">
        <f t="shared" si="13"/>
        <v>5603</v>
      </c>
      <c r="G294" s="581">
        <f t="shared" si="12"/>
        <v>4120</v>
      </c>
      <c r="H294" s="615"/>
    </row>
    <row r="295" spans="1:8" x14ac:dyDescent="0.2">
      <c r="A295" s="579">
        <v>434</v>
      </c>
      <c r="B295" s="496"/>
      <c r="C295" s="505">
        <f t="shared" si="14"/>
        <v>55.95</v>
      </c>
      <c r="D295" s="614"/>
      <c r="E295" s="499">
        <v>19200</v>
      </c>
      <c r="F295" s="498">
        <f t="shared" si="13"/>
        <v>5600</v>
      </c>
      <c r="G295" s="581">
        <f t="shared" si="12"/>
        <v>4118</v>
      </c>
      <c r="H295" s="615"/>
    </row>
    <row r="296" spans="1:8" x14ac:dyDescent="0.2">
      <c r="A296" s="579">
        <v>435</v>
      </c>
      <c r="B296" s="496"/>
      <c r="C296" s="505">
        <f t="shared" si="14"/>
        <v>55.99</v>
      </c>
      <c r="D296" s="614"/>
      <c r="E296" s="499">
        <v>19200</v>
      </c>
      <c r="F296" s="498">
        <f t="shared" si="13"/>
        <v>5596</v>
      </c>
      <c r="G296" s="581">
        <f t="shared" si="12"/>
        <v>4115</v>
      </c>
      <c r="H296" s="615"/>
    </row>
    <row r="297" spans="1:8" x14ac:dyDescent="0.2">
      <c r="A297" s="579">
        <v>436</v>
      </c>
      <c r="B297" s="496"/>
      <c r="C297" s="505">
        <f t="shared" si="14"/>
        <v>56.03</v>
      </c>
      <c r="D297" s="614"/>
      <c r="E297" s="499">
        <v>19200</v>
      </c>
      <c r="F297" s="498">
        <f t="shared" si="13"/>
        <v>5592</v>
      </c>
      <c r="G297" s="581">
        <f t="shared" si="12"/>
        <v>4112</v>
      </c>
      <c r="H297" s="615"/>
    </row>
    <row r="298" spans="1:8" x14ac:dyDescent="0.2">
      <c r="A298" s="579">
        <v>437</v>
      </c>
      <c r="B298" s="496"/>
      <c r="C298" s="505">
        <f t="shared" si="14"/>
        <v>56.06</v>
      </c>
      <c r="D298" s="614"/>
      <c r="E298" s="499">
        <v>19200</v>
      </c>
      <c r="F298" s="498">
        <f t="shared" si="13"/>
        <v>5589</v>
      </c>
      <c r="G298" s="581">
        <f t="shared" si="12"/>
        <v>4110</v>
      </c>
      <c r="H298" s="615"/>
    </row>
    <row r="299" spans="1:8" x14ac:dyDescent="0.2">
      <c r="A299" s="579">
        <v>438</v>
      </c>
      <c r="B299" s="496"/>
      <c r="C299" s="505">
        <f t="shared" si="14"/>
        <v>56.1</v>
      </c>
      <c r="D299" s="614"/>
      <c r="E299" s="499">
        <v>19200</v>
      </c>
      <c r="F299" s="498">
        <f t="shared" si="13"/>
        <v>5585</v>
      </c>
      <c r="G299" s="581">
        <f t="shared" si="12"/>
        <v>4107</v>
      </c>
      <c r="H299" s="615"/>
    </row>
    <row r="300" spans="1:8" x14ac:dyDescent="0.2">
      <c r="A300" s="579">
        <v>439</v>
      </c>
      <c r="B300" s="496"/>
      <c r="C300" s="505">
        <f t="shared" si="14"/>
        <v>56.13</v>
      </c>
      <c r="D300" s="614"/>
      <c r="E300" s="499">
        <v>19200</v>
      </c>
      <c r="F300" s="498">
        <f t="shared" si="13"/>
        <v>5582</v>
      </c>
      <c r="G300" s="581">
        <f t="shared" si="12"/>
        <v>4105</v>
      </c>
      <c r="H300" s="615"/>
    </row>
    <row r="301" spans="1:8" x14ac:dyDescent="0.2">
      <c r="A301" s="579">
        <v>440</v>
      </c>
      <c r="B301" s="496"/>
      <c r="C301" s="505">
        <f t="shared" si="14"/>
        <v>56.17</v>
      </c>
      <c r="D301" s="614"/>
      <c r="E301" s="499">
        <v>19200</v>
      </c>
      <c r="F301" s="498">
        <f t="shared" si="13"/>
        <v>5578</v>
      </c>
      <c r="G301" s="581">
        <f t="shared" si="12"/>
        <v>4102</v>
      </c>
      <c r="H301" s="615"/>
    </row>
    <row r="302" spans="1:8" x14ac:dyDescent="0.2">
      <c r="A302" s="579">
        <v>441</v>
      </c>
      <c r="B302" s="496"/>
      <c r="C302" s="505">
        <f t="shared" si="14"/>
        <v>56.21</v>
      </c>
      <c r="D302" s="614"/>
      <c r="E302" s="499">
        <v>19200</v>
      </c>
      <c r="F302" s="498">
        <f t="shared" si="13"/>
        <v>5575</v>
      </c>
      <c r="G302" s="581">
        <f t="shared" si="12"/>
        <v>4099</v>
      </c>
      <c r="H302" s="615"/>
    </row>
    <row r="303" spans="1:8" x14ac:dyDescent="0.2">
      <c r="A303" s="579">
        <v>442</v>
      </c>
      <c r="B303" s="496"/>
      <c r="C303" s="505">
        <f t="shared" si="14"/>
        <v>56.24</v>
      </c>
      <c r="D303" s="614"/>
      <c r="E303" s="499">
        <v>19200</v>
      </c>
      <c r="F303" s="498">
        <f t="shared" si="13"/>
        <v>5572</v>
      </c>
      <c r="G303" s="581">
        <f t="shared" si="12"/>
        <v>4097</v>
      </c>
      <c r="H303" s="615"/>
    </row>
    <row r="304" spans="1:8" x14ac:dyDescent="0.2">
      <c r="A304" s="579">
        <v>443</v>
      </c>
      <c r="B304" s="496"/>
      <c r="C304" s="505">
        <f t="shared" si="14"/>
        <v>56.28</v>
      </c>
      <c r="D304" s="614"/>
      <c r="E304" s="499">
        <v>19200</v>
      </c>
      <c r="F304" s="498">
        <f t="shared" si="13"/>
        <v>5568</v>
      </c>
      <c r="G304" s="581">
        <f t="shared" si="12"/>
        <v>4094</v>
      </c>
      <c r="H304" s="615"/>
    </row>
    <row r="305" spans="1:8" x14ac:dyDescent="0.2">
      <c r="A305" s="579">
        <v>444</v>
      </c>
      <c r="B305" s="496"/>
      <c r="C305" s="505">
        <f t="shared" si="14"/>
        <v>56.31</v>
      </c>
      <c r="D305" s="614"/>
      <c r="E305" s="499">
        <v>19200</v>
      </c>
      <c r="F305" s="498">
        <f t="shared" si="13"/>
        <v>5565</v>
      </c>
      <c r="G305" s="581">
        <f t="shared" si="12"/>
        <v>4092</v>
      </c>
      <c r="H305" s="615"/>
    </row>
    <row r="306" spans="1:8" x14ac:dyDescent="0.2">
      <c r="A306" s="579">
        <v>445</v>
      </c>
      <c r="B306" s="496"/>
      <c r="C306" s="505">
        <f t="shared" si="14"/>
        <v>56.35</v>
      </c>
      <c r="D306" s="614"/>
      <c r="E306" s="499">
        <v>19200</v>
      </c>
      <c r="F306" s="498">
        <f t="shared" si="13"/>
        <v>5561</v>
      </c>
      <c r="G306" s="581">
        <f t="shared" si="12"/>
        <v>4089</v>
      </c>
      <c r="H306" s="615"/>
    </row>
    <row r="307" spans="1:8" x14ac:dyDescent="0.2">
      <c r="A307" s="579">
        <v>446</v>
      </c>
      <c r="B307" s="496"/>
      <c r="C307" s="505">
        <f t="shared" si="14"/>
        <v>56.38</v>
      </c>
      <c r="D307" s="614"/>
      <c r="E307" s="499">
        <v>19200</v>
      </c>
      <c r="F307" s="498">
        <f t="shared" si="13"/>
        <v>5558</v>
      </c>
      <c r="G307" s="581">
        <f t="shared" si="12"/>
        <v>4087</v>
      </c>
      <c r="H307" s="615"/>
    </row>
    <row r="308" spans="1:8" x14ac:dyDescent="0.2">
      <c r="A308" s="579">
        <v>447</v>
      </c>
      <c r="B308" s="496"/>
      <c r="C308" s="505">
        <f t="shared" si="14"/>
        <v>56.42</v>
      </c>
      <c r="D308" s="614"/>
      <c r="E308" s="499">
        <v>19200</v>
      </c>
      <c r="F308" s="498">
        <f t="shared" si="13"/>
        <v>5554</v>
      </c>
      <c r="G308" s="581">
        <f t="shared" si="12"/>
        <v>4084</v>
      </c>
      <c r="H308" s="615"/>
    </row>
    <row r="309" spans="1:8" x14ac:dyDescent="0.2">
      <c r="A309" s="579">
        <v>448</v>
      </c>
      <c r="B309" s="496"/>
      <c r="C309" s="505">
        <f t="shared" si="14"/>
        <v>56.45</v>
      </c>
      <c r="D309" s="614"/>
      <c r="E309" s="499">
        <v>19200</v>
      </c>
      <c r="F309" s="498">
        <f t="shared" si="13"/>
        <v>5551</v>
      </c>
      <c r="G309" s="581">
        <f t="shared" si="12"/>
        <v>4081</v>
      </c>
      <c r="H309" s="615"/>
    </row>
    <row r="310" spans="1:8" x14ac:dyDescent="0.2">
      <c r="A310" s="579">
        <v>449</v>
      </c>
      <c r="B310" s="496"/>
      <c r="C310" s="505">
        <f t="shared" si="14"/>
        <v>56.49</v>
      </c>
      <c r="D310" s="614"/>
      <c r="E310" s="499">
        <v>19200</v>
      </c>
      <c r="F310" s="498">
        <f t="shared" si="13"/>
        <v>5547</v>
      </c>
      <c r="G310" s="581">
        <f t="shared" si="12"/>
        <v>4079</v>
      </c>
      <c r="H310" s="615"/>
    </row>
    <row r="311" spans="1:8" x14ac:dyDescent="0.2">
      <c r="A311" s="579">
        <v>450</v>
      </c>
      <c r="B311" s="496"/>
      <c r="C311" s="505">
        <f t="shared" si="14"/>
        <v>56.52</v>
      </c>
      <c r="D311" s="614"/>
      <c r="E311" s="499">
        <v>19200</v>
      </c>
      <c r="F311" s="498">
        <f t="shared" si="13"/>
        <v>5544</v>
      </c>
      <c r="G311" s="581">
        <f t="shared" si="12"/>
        <v>4076</v>
      </c>
      <c r="H311" s="615"/>
    </row>
    <row r="312" spans="1:8" x14ac:dyDescent="0.2">
      <c r="A312" s="579">
        <v>451</v>
      </c>
      <c r="B312" s="496"/>
      <c r="C312" s="505">
        <f t="shared" si="14"/>
        <v>56.56</v>
      </c>
      <c r="D312" s="614"/>
      <c r="E312" s="499">
        <v>19200</v>
      </c>
      <c r="F312" s="498">
        <f t="shared" si="13"/>
        <v>5540</v>
      </c>
      <c r="G312" s="581">
        <f t="shared" si="12"/>
        <v>4074</v>
      </c>
      <c r="H312" s="615"/>
    </row>
    <row r="313" spans="1:8" x14ac:dyDescent="0.2">
      <c r="A313" s="579">
        <v>452</v>
      </c>
      <c r="B313" s="496"/>
      <c r="C313" s="505">
        <f t="shared" si="14"/>
        <v>56.59</v>
      </c>
      <c r="D313" s="614"/>
      <c r="E313" s="499">
        <v>19200</v>
      </c>
      <c r="F313" s="498">
        <f t="shared" si="13"/>
        <v>5537</v>
      </c>
      <c r="G313" s="581">
        <f t="shared" si="12"/>
        <v>4071</v>
      </c>
      <c r="H313" s="615"/>
    </row>
    <row r="314" spans="1:8" x14ac:dyDescent="0.2">
      <c r="A314" s="579">
        <v>453</v>
      </c>
      <c r="B314" s="496"/>
      <c r="C314" s="505">
        <f t="shared" si="14"/>
        <v>56.63</v>
      </c>
      <c r="D314" s="614"/>
      <c r="E314" s="499">
        <v>19200</v>
      </c>
      <c r="F314" s="498">
        <f t="shared" si="13"/>
        <v>5533</v>
      </c>
      <c r="G314" s="581">
        <f t="shared" si="12"/>
        <v>4069</v>
      </c>
      <c r="H314" s="615"/>
    </row>
    <row r="315" spans="1:8" x14ac:dyDescent="0.2">
      <c r="A315" s="579">
        <v>454</v>
      </c>
      <c r="B315" s="496"/>
      <c r="C315" s="505">
        <f t="shared" si="14"/>
        <v>56.66</v>
      </c>
      <c r="D315" s="614"/>
      <c r="E315" s="499">
        <v>19200</v>
      </c>
      <c r="F315" s="498">
        <f t="shared" si="13"/>
        <v>5530</v>
      </c>
      <c r="G315" s="581">
        <f t="shared" si="12"/>
        <v>4066</v>
      </c>
      <c r="H315" s="615"/>
    </row>
    <row r="316" spans="1:8" x14ac:dyDescent="0.2">
      <c r="A316" s="579">
        <v>455</v>
      </c>
      <c r="B316" s="496"/>
      <c r="C316" s="505">
        <f t="shared" si="14"/>
        <v>56.7</v>
      </c>
      <c r="D316" s="614"/>
      <c r="E316" s="499">
        <v>19200</v>
      </c>
      <c r="F316" s="498">
        <f t="shared" si="13"/>
        <v>5526</v>
      </c>
      <c r="G316" s="581">
        <f t="shared" si="12"/>
        <v>4063</v>
      </c>
      <c r="H316" s="615"/>
    </row>
    <row r="317" spans="1:8" x14ac:dyDescent="0.2">
      <c r="A317" s="579">
        <v>456</v>
      </c>
      <c r="B317" s="496"/>
      <c r="C317" s="505">
        <f t="shared" si="14"/>
        <v>56.73</v>
      </c>
      <c r="D317" s="614"/>
      <c r="E317" s="499">
        <v>19200</v>
      </c>
      <c r="F317" s="498">
        <f t="shared" si="13"/>
        <v>5523</v>
      </c>
      <c r="G317" s="581">
        <f t="shared" si="12"/>
        <v>4061</v>
      </c>
      <c r="H317" s="615"/>
    </row>
    <row r="318" spans="1:8" x14ac:dyDescent="0.2">
      <c r="A318" s="579">
        <v>457</v>
      </c>
      <c r="B318" s="496"/>
      <c r="C318" s="505">
        <f t="shared" si="14"/>
        <v>56.77</v>
      </c>
      <c r="D318" s="614"/>
      <c r="E318" s="499">
        <v>19200</v>
      </c>
      <c r="F318" s="498">
        <f t="shared" si="13"/>
        <v>5520</v>
      </c>
      <c r="G318" s="581">
        <f t="shared" si="12"/>
        <v>4058</v>
      </c>
      <c r="H318" s="615"/>
    </row>
    <row r="319" spans="1:8" x14ac:dyDescent="0.2">
      <c r="A319" s="579">
        <v>458</v>
      </c>
      <c r="B319" s="496"/>
      <c r="C319" s="505">
        <f t="shared" si="14"/>
        <v>56.8</v>
      </c>
      <c r="D319" s="614"/>
      <c r="E319" s="499">
        <v>19200</v>
      </c>
      <c r="F319" s="498">
        <f t="shared" si="13"/>
        <v>5517</v>
      </c>
      <c r="G319" s="581">
        <f t="shared" si="12"/>
        <v>4056</v>
      </c>
      <c r="H319" s="615"/>
    </row>
    <row r="320" spans="1:8" x14ac:dyDescent="0.2">
      <c r="A320" s="579">
        <v>459</v>
      </c>
      <c r="B320" s="496"/>
      <c r="C320" s="505">
        <f t="shared" si="14"/>
        <v>56.84</v>
      </c>
      <c r="D320" s="614"/>
      <c r="E320" s="499">
        <v>19200</v>
      </c>
      <c r="F320" s="498">
        <f t="shared" si="13"/>
        <v>5513</v>
      </c>
      <c r="G320" s="581">
        <f t="shared" si="12"/>
        <v>4053</v>
      </c>
      <c r="H320" s="615"/>
    </row>
    <row r="321" spans="1:8" x14ac:dyDescent="0.2">
      <c r="A321" s="579">
        <v>460</v>
      </c>
      <c r="B321" s="496"/>
      <c r="C321" s="505">
        <f t="shared" si="14"/>
        <v>56.87</v>
      </c>
      <c r="D321" s="614"/>
      <c r="E321" s="499">
        <v>19200</v>
      </c>
      <c r="F321" s="498">
        <f t="shared" si="13"/>
        <v>5510</v>
      </c>
      <c r="G321" s="581">
        <f t="shared" si="12"/>
        <v>4051</v>
      </c>
      <c r="H321" s="615"/>
    </row>
    <row r="322" spans="1:8" x14ac:dyDescent="0.2">
      <c r="A322" s="579">
        <v>461</v>
      </c>
      <c r="B322" s="496"/>
      <c r="C322" s="505">
        <f t="shared" si="14"/>
        <v>56.9</v>
      </c>
      <c r="D322" s="614"/>
      <c r="E322" s="499">
        <v>19200</v>
      </c>
      <c r="F322" s="498">
        <f t="shared" si="13"/>
        <v>5507</v>
      </c>
      <c r="G322" s="581">
        <f t="shared" si="12"/>
        <v>4049</v>
      </c>
      <c r="H322" s="615"/>
    </row>
    <row r="323" spans="1:8" x14ac:dyDescent="0.2">
      <c r="A323" s="579">
        <v>462</v>
      </c>
      <c r="B323" s="496"/>
      <c r="C323" s="505">
        <f t="shared" si="14"/>
        <v>56.94</v>
      </c>
      <c r="D323" s="614"/>
      <c r="E323" s="499">
        <v>19200</v>
      </c>
      <c r="F323" s="498">
        <f t="shared" si="13"/>
        <v>5503</v>
      </c>
      <c r="G323" s="581">
        <f t="shared" si="12"/>
        <v>4046</v>
      </c>
      <c r="H323" s="615"/>
    </row>
    <row r="324" spans="1:8" x14ac:dyDescent="0.2">
      <c r="A324" s="579">
        <v>463</v>
      </c>
      <c r="B324" s="496"/>
      <c r="C324" s="505">
        <f t="shared" si="14"/>
        <v>56.97</v>
      </c>
      <c r="D324" s="614"/>
      <c r="E324" s="499">
        <v>19200</v>
      </c>
      <c r="F324" s="498">
        <f t="shared" si="13"/>
        <v>5500</v>
      </c>
      <c r="G324" s="581">
        <f t="shared" si="12"/>
        <v>4044</v>
      </c>
      <c r="H324" s="615"/>
    </row>
    <row r="325" spans="1:8" x14ac:dyDescent="0.2">
      <c r="A325" s="579">
        <v>464</v>
      </c>
      <c r="B325" s="496"/>
      <c r="C325" s="505">
        <f t="shared" si="14"/>
        <v>57</v>
      </c>
      <c r="D325" s="614"/>
      <c r="E325" s="499">
        <v>19200</v>
      </c>
      <c r="F325" s="498">
        <f t="shared" si="13"/>
        <v>5497</v>
      </c>
      <c r="G325" s="581">
        <f t="shared" si="12"/>
        <v>4042</v>
      </c>
      <c r="H325" s="615"/>
    </row>
    <row r="326" spans="1:8" x14ac:dyDescent="0.2">
      <c r="A326" s="579">
        <v>465</v>
      </c>
      <c r="B326" s="496"/>
      <c r="C326" s="505">
        <f t="shared" si="14"/>
        <v>57.04</v>
      </c>
      <c r="D326" s="614"/>
      <c r="E326" s="499">
        <v>19200</v>
      </c>
      <c r="F326" s="498">
        <f t="shared" si="13"/>
        <v>5493</v>
      </c>
      <c r="G326" s="581">
        <f t="shared" si="12"/>
        <v>4039</v>
      </c>
      <c r="H326" s="615"/>
    </row>
    <row r="327" spans="1:8" x14ac:dyDescent="0.2">
      <c r="A327" s="579">
        <v>466</v>
      </c>
      <c r="B327" s="496"/>
      <c r="C327" s="505">
        <f t="shared" si="14"/>
        <v>57.07</v>
      </c>
      <c r="D327" s="614"/>
      <c r="E327" s="499">
        <v>19200</v>
      </c>
      <c r="F327" s="498">
        <f t="shared" si="13"/>
        <v>5491</v>
      </c>
      <c r="G327" s="581">
        <f t="shared" si="12"/>
        <v>4037</v>
      </c>
      <c r="H327" s="615"/>
    </row>
    <row r="328" spans="1:8" x14ac:dyDescent="0.2">
      <c r="A328" s="579">
        <v>467</v>
      </c>
      <c r="B328" s="496"/>
      <c r="C328" s="505">
        <f t="shared" si="14"/>
        <v>57.11</v>
      </c>
      <c r="D328" s="614"/>
      <c r="E328" s="499">
        <v>19200</v>
      </c>
      <c r="F328" s="498">
        <f t="shared" si="13"/>
        <v>5487</v>
      </c>
      <c r="G328" s="581">
        <f t="shared" si="12"/>
        <v>4034</v>
      </c>
      <c r="H328" s="615"/>
    </row>
    <row r="329" spans="1:8" x14ac:dyDescent="0.2">
      <c r="A329" s="579">
        <v>468</v>
      </c>
      <c r="B329" s="496"/>
      <c r="C329" s="505">
        <f t="shared" si="14"/>
        <v>57.14</v>
      </c>
      <c r="D329" s="614"/>
      <c r="E329" s="499">
        <v>19200</v>
      </c>
      <c r="F329" s="498">
        <f t="shared" si="13"/>
        <v>5484</v>
      </c>
      <c r="G329" s="581">
        <f t="shared" si="12"/>
        <v>4032</v>
      </c>
      <c r="H329" s="615"/>
    </row>
    <row r="330" spans="1:8" x14ac:dyDescent="0.2">
      <c r="A330" s="579">
        <v>469</v>
      </c>
      <c r="B330" s="496"/>
      <c r="C330" s="505">
        <f t="shared" si="14"/>
        <v>57.17</v>
      </c>
      <c r="D330" s="614"/>
      <c r="E330" s="499">
        <v>19200</v>
      </c>
      <c r="F330" s="498">
        <f t="shared" si="13"/>
        <v>5481</v>
      </c>
      <c r="G330" s="581">
        <f t="shared" si="12"/>
        <v>4030</v>
      </c>
      <c r="H330" s="615"/>
    </row>
    <row r="331" spans="1:8" x14ac:dyDescent="0.2">
      <c r="A331" s="579">
        <v>470</v>
      </c>
      <c r="B331" s="496"/>
      <c r="C331" s="505">
        <f t="shared" si="14"/>
        <v>57.21</v>
      </c>
      <c r="D331" s="614"/>
      <c r="E331" s="499">
        <v>19200</v>
      </c>
      <c r="F331" s="498">
        <f t="shared" si="13"/>
        <v>5477</v>
      </c>
      <c r="G331" s="581">
        <f t="shared" si="12"/>
        <v>4027</v>
      </c>
      <c r="H331" s="615"/>
    </row>
    <row r="332" spans="1:8" x14ac:dyDescent="0.2">
      <c r="A332" s="579">
        <v>471</v>
      </c>
      <c r="B332" s="496"/>
      <c r="C332" s="505">
        <f t="shared" si="14"/>
        <v>57.24</v>
      </c>
      <c r="D332" s="614"/>
      <c r="E332" s="499">
        <v>19200</v>
      </c>
      <c r="F332" s="498">
        <f t="shared" si="13"/>
        <v>5474</v>
      </c>
      <c r="G332" s="581">
        <f t="shared" si="12"/>
        <v>4025</v>
      </c>
      <c r="H332" s="615"/>
    </row>
    <row r="333" spans="1:8" x14ac:dyDescent="0.2">
      <c r="A333" s="579">
        <v>472</v>
      </c>
      <c r="B333" s="496"/>
      <c r="C333" s="505">
        <f t="shared" si="14"/>
        <v>57.27</v>
      </c>
      <c r="D333" s="614"/>
      <c r="E333" s="499">
        <v>19200</v>
      </c>
      <c r="F333" s="498">
        <f t="shared" si="13"/>
        <v>5471</v>
      </c>
      <c r="G333" s="581">
        <f t="shared" ref="G333:G396" si="15">ROUND(12*(1/C333*E333),0)</f>
        <v>4023</v>
      </c>
      <c r="H333" s="615"/>
    </row>
    <row r="334" spans="1:8" x14ac:dyDescent="0.2">
      <c r="A334" s="579">
        <v>473</v>
      </c>
      <c r="B334" s="496"/>
      <c r="C334" s="505">
        <f t="shared" si="14"/>
        <v>57.3</v>
      </c>
      <c r="D334" s="614"/>
      <c r="E334" s="499">
        <v>19200</v>
      </c>
      <c r="F334" s="498">
        <f t="shared" ref="F334:F397" si="16">ROUND(12*1.36*(1/C334*E334)+H334,0)</f>
        <v>5468</v>
      </c>
      <c r="G334" s="581">
        <f t="shared" si="15"/>
        <v>4021</v>
      </c>
      <c r="H334" s="615"/>
    </row>
    <row r="335" spans="1:8" x14ac:dyDescent="0.2">
      <c r="A335" s="579">
        <v>474</v>
      </c>
      <c r="B335" s="496"/>
      <c r="C335" s="505">
        <f t="shared" ref="C335:C398" si="17">ROUND((-0.0000491*POWER(A335,2)+0.0818939*A335+34)*0.928,2)</f>
        <v>57.34</v>
      </c>
      <c r="D335" s="614"/>
      <c r="E335" s="499">
        <v>19200</v>
      </c>
      <c r="F335" s="498">
        <f t="shared" si="16"/>
        <v>5465</v>
      </c>
      <c r="G335" s="581">
        <f t="shared" si="15"/>
        <v>4018</v>
      </c>
      <c r="H335" s="615"/>
    </row>
    <row r="336" spans="1:8" x14ac:dyDescent="0.2">
      <c r="A336" s="579">
        <v>475</v>
      </c>
      <c r="B336" s="496"/>
      <c r="C336" s="505">
        <f t="shared" si="17"/>
        <v>57.37</v>
      </c>
      <c r="D336" s="614"/>
      <c r="E336" s="499">
        <v>19200</v>
      </c>
      <c r="F336" s="498">
        <f t="shared" si="16"/>
        <v>5462</v>
      </c>
      <c r="G336" s="581">
        <f t="shared" si="15"/>
        <v>4016</v>
      </c>
      <c r="H336" s="615"/>
    </row>
    <row r="337" spans="1:8" x14ac:dyDescent="0.2">
      <c r="A337" s="579">
        <v>476</v>
      </c>
      <c r="B337" s="496"/>
      <c r="C337" s="505">
        <f t="shared" si="17"/>
        <v>57.4</v>
      </c>
      <c r="D337" s="614"/>
      <c r="E337" s="499">
        <v>19200</v>
      </c>
      <c r="F337" s="498">
        <f t="shared" si="16"/>
        <v>5459</v>
      </c>
      <c r="G337" s="581">
        <f t="shared" si="15"/>
        <v>4014</v>
      </c>
      <c r="H337" s="615"/>
    </row>
    <row r="338" spans="1:8" x14ac:dyDescent="0.2">
      <c r="A338" s="579">
        <v>477</v>
      </c>
      <c r="B338" s="496"/>
      <c r="C338" s="505">
        <f t="shared" si="17"/>
        <v>57.44</v>
      </c>
      <c r="D338" s="614"/>
      <c r="E338" s="499">
        <v>19200</v>
      </c>
      <c r="F338" s="498">
        <f t="shared" si="16"/>
        <v>5455</v>
      </c>
      <c r="G338" s="581">
        <f t="shared" si="15"/>
        <v>4011</v>
      </c>
      <c r="H338" s="615"/>
    </row>
    <row r="339" spans="1:8" x14ac:dyDescent="0.2">
      <c r="A339" s="579">
        <v>478</v>
      </c>
      <c r="B339" s="496"/>
      <c r="C339" s="505">
        <f t="shared" si="17"/>
        <v>57.47</v>
      </c>
      <c r="D339" s="614"/>
      <c r="E339" s="499">
        <v>19200</v>
      </c>
      <c r="F339" s="498">
        <f t="shared" si="16"/>
        <v>5452</v>
      </c>
      <c r="G339" s="581">
        <f t="shared" si="15"/>
        <v>4009</v>
      </c>
      <c r="H339" s="615"/>
    </row>
    <row r="340" spans="1:8" x14ac:dyDescent="0.2">
      <c r="A340" s="579">
        <v>479</v>
      </c>
      <c r="B340" s="496"/>
      <c r="C340" s="505">
        <f t="shared" si="17"/>
        <v>57.5</v>
      </c>
      <c r="D340" s="614"/>
      <c r="E340" s="499">
        <v>19200</v>
      </c>
      <c r="F340" s="498">
        <f t="shared" si="16"/>
        <v>5449</v>
      </c>
      <c r="G340" s="581">
        <f t="shared" si="15"/>
        <v>4007</v>
      </c>
      <c r="H340" s="615"/>
    </row>
    <row r="341" spans="1:8" x14ac:dyDescent="0.2">
      <c r="A341" s="579">
        <v>480</v>
      </c>
      <c r="B341" s="496"/>
      <c r="C341" s="505">
        <f t="shared" si="17"/>
        <v>57.53</v>
      </c>
      <c r="D341" s="614"/>
      <c r="E341" s="499">
        <v>19200</v>
      </c>
      <c r="F341" s="498">
        <f t="shared" si="16"/>
        <v>5447</v>
      </c>
      <c r="G341" s="581">
        <f t="shared" si="15"/>
        <v>4005</v>
      </c>
      <c r="H341" s="615"/>
    </row>
    <row r="342" spans="1:8" x14ac:dyDescent="0.2">
      <c r="A342" s="579">
        <v>481</v>
      </c>
      <c r="B342" s="496"/>
      <c r="C342" s="505">
        <f t="shared" si="17"/>
        <v>57.56</v>
      </c>
      <c r="D342" s="614"/>
      <c r="E342" s="499">
        <v>19200</v>
      </c>
      <c r="F342" s="498">
        <f t="shared" si="16"/>
        <v>5444</v>
      </c>
      <c r="G342" s="581">
        <f t="shared" si="15"/>
        <v>4003</v>
      </c>
      <c r="H342" s="615"/>
    </row>
    <row r="343" spans="1:8" x14ac:dyDescent="0.2">
      <c r="A343" s="579">
        <v>482</v>
      </c>
      <c r="B343" s="496"/>
      <c r="C343" s="505">
        <f t="shared" si="17"/>
        <v>57.6</v>
      </c>
      <c r="D343" s="614"/>
      <c r="E343" s="499">
        <v>19200</v>
      </c>
      <c r="F343" s="498">
        <f t="shared" si="16"/>
        <v>5440</v>
      </c>
      <c r="G343" s="581">
        <f t="shared" si="15"/>
        <v>4000</v>
      </c>
      <c r="H343" s="615"/>
    </row>
    <row r="344" spans="1:8" x14ac:dyDescent="0.2">
      <c r="A344" s="579">
        <v>483</v>
      </c>
      <c r="B344" s="496"/>
      <c r="C344" s="505">
        <f t="shared" si="17"/>
        <v>57.63</v>
      </c>
      <c r="D344" s="614"/>
      <c r="E344" s="499">
        <v>19200</v>
      </c>
      <c r="F344" s="498">
        <f t="shared" si="16"/>
        <v>5437</v>
      </c>
      <c r="G344" s="581">
        <f t="shared" si="15"/>
        <v>3998</v>
      </c>
      <c r="H344" s="615"/>
    </row>
    <row r="345" spans="1:8" x14ac:dyDescent="0.2">
      <c r="A345" s="579">
        <v>484</v>
      </c>
      <c r="B345" s="496"/>
      <c r="C345" s="505">
        <f t="shared" si="17"/>
        <v>57.66</v>
      </c>
      <c r="D345" s="614"/>
      <c r="E345" s="499">
        <v>19200</v>
      </c>
      <c r="F345" s="498">
        <f t="shared" si="16"/>
        <v>5434</v>
      </c>
      <c r="G345" s="581">
        <f t="shared" si="15"/>
        <v>3996</v>
      </c>
      <c r="H345" s="615"/>
    </row>
    <row r="346" spans="1:8" x14ac:dyDescent="0.2">
      <c r="A346" s="579">
        <v>485</v>
      </c>
      <c r="B346" s="496"/>
      <c r="C346" s="505">
        <f t="shared" si="17"/>
        <v>57.69</v>
      </c>
      <c r="D346" s="614"/>
      <c r="E346" s="499">
        <v>19200</v>
      </c>
      <c r="F346" s="498">
        <f t="shared" si="16"/>
        <v>5432</v>
      </c>
      <c r="G346" s="581">
        <f t="shared" si="15"/>
        <v>3994</v>
      </c>
      <c r="H346" s="615"/>
    </row>
    <row r="347" spans="1:8" x14ac:dyDescent="0.2">
      <c r="A347" s="579">
        <v>486</v>
      </c>
      <c r="B347" s="496"/>
      <c r="C347" s="505">
        <f t="shared" si="17"/>
        <v>57.72</v>
      </c>
      <c r="D347" s="614"/>
      <c r="E347" s="499">
        <v>19200</v>
      </c>
      <c r="F347" s="498">
        <f t="shared" si="16"/>
        <v>5429</v>
      </c>
      <c r="G347" s="581">
        <f t="shared" si="15"/>
        <v>3992</v>
      </c>
      <c r="H347" s="615"/>
    </row>
    <row r="348" spans="1:8" x14ac:dyDescent="0.2">
      <c r="A348" s="579">
        <v>487</v>
      </c>
      <c r="B348" s="496"/>
      <c r="C348" s="505">
        <f t="shared" si="17"/>
        <v>57.76</v>
      </c>
      <c r="D348" s="614"/>
      <c r="E348" s="499">
        <v>19200</v>
      </c>
      <c r="F348" s="498">
        <f t="shared" si="16"/>
        <v>5425</v>
      </c>
      <c r="G348" s="581">
        <f t="shared" si="15"/>
        <v>3989</v>
      </c>
      <c r="H348" s="615"/>
    </row>
    <row r="349" spans="1:8" x14ac:dyDescent="0.2">
      <c r="A349" s="579">
        <v>488</v>
      </c>
      <c r="B349" s="496"/>
      <c r="C349" s="505">
        <f t="shared" si="17"/>
        <v>57.79</v>
      </c>
      <c r="D349" s="614"/>
      <c r="E349" s="499">
        <v>19200</v>
      </c>
      <c r="F349" s="498">
        <f t="shared" si="16"/>
        <v>5422</v>
      </c>
      <c r="G349" s="581">
        <f t="shared" si="15"/>
        <v>3987</v>
      </c>
      <c r="H349" s="615"/>
    </row>
    <row r="350" spans="1:8" x14ac:dyDescent="0.2">
      <c r="A350" s="579">
        <v>489</v>
      </c>
      <c r="B350" s="496"/>
      <c r="C350" s="505">
        <f t="shared" si="17"/>
        <v>57.82</v>
      </c>
      <c r="D350" s="614"/>
      <c r="E350" s="499">
        <v>19200</v>
      </c>
      <c r="F350" s="498">
        <f t="shared" si="16"/>
        <v>5419</v>
      </c>
      <c r="G350" s="581">
        <f t="shared" si="15"/>
        <v>3985</v>
      </c>
      <c r="H350" s="615"/>
    </row>
    <row r="351" spans="1:8" x14ac:dyDescent="0.2">
      <c r="A351" s="579">
        <v>490</v>
      </c>
      <c r="B351" s="496"/>
      <c r="C351" s="505">
        <f t="shared" si="17"/>
        <v>57.85</v>
      </c>
      <c r="D351" s="614"/>
      <c r="E351" s="499">
        <v>19200</v>
      </c>
      <c r="F351" s="498">
        <f t="shared" si="16"/>
        <v>5416</v>
      </c>
      <c r="G351" s="581">
        <f t="shared" si="15"/>
        <v>3983</v>
      </c>
      <c r="H351" s="615"/>
    </row>
    <row r="352" spans="1:8" x14ac:dyDescent="0.2">
      <c r="A352" s="579">
        <v>491</v>
      </c>
      <c r="B352" s="496"/>
      <c r="C352" s="505">
        <f t="shared" si="17"/>
        <v>57.88</v>
      </c>
      <c r="D352" s="614"/>
      <c r="E352" s="499">
        <v>19200</v>
      </c>
      <c r="F352" s="498">
        <f t="shared" si="16"/>
        <v>5414</v>
      </c>
      <c r="G352" s="581">
        <f t="shared" si="15"/>
        <v>3981</v>
      </c>
      <c r="H352" s="615"/>
    </row>
    <row r="353" spans="1:8" x14ac:dyDescent="0.2">
      <c r="A353" s="579">
        <v>492</v>
      </c>
      <c r="B353" s="496"/>
      <c r="C353" s="505">
        <f t="shared" si="17"/>
        <v>57.91</v>
      </c>
      <c r="D353" s="614"/>
      <c r="E353" s="499">
        <v>19200</v>
      </c>
      <c r="F353" s="498">
        <f t="shared" si="16"/>
        <v>5411</v>
      </c>
      <c r="G353" s="581">
        <f t="shared" si="15"/>
        <v>3979</v>
      </c>
      <c r="H353" s="615"/>
    </row>
    <row r="354" spans="1:8" x14ac:dyDescent="0.2">
      <c r="A354" s="579">
        <v>493</v>
      </c>
      <c r="B354" s="496"/>
      <c r="C354" s="505">
        <f t="shared" si="17"/>
        <v>57.94</v>
      </c>
      <c r="D354" s="614"/>
      <c r="E354" s="499">
        <v>19200</v>
      </c>
      <c r="F354" s="498">
        <f t="shared" si="16"/>
        <v>5408</v>
      </c>
      <c r="G354" s="581">
        <f t="shared" si="15"/>
        <v>3977</v>
      </c>
      <c r="H354" s="615"/>
    </row>
    <row r="355" spans="1:8" x14ac:dyDescent="0.2">
      <c r="A355" s="579">
        <v>494</v>
      </c>
      <c r="B355" s="496"/>
      <c r="C355" s="505">
        <f t="shared" si="17"/>
        <v>57.98</v>
      </c>
      <c r="D355" s="614"/>
      <c r="E355" s="499">
        <v>19200</v>
      </c>
      <c r="F355" s="498">
        <f t="shared" si="16"/>
        <v>5404</v>
      </c>
      <c r="G355" s="581">
        <f t="shared" si="15"/>
        <v>3974</v>
      </c>
      <c r="H355" s="615"/>
    </row>
    <row r="356" spans="1:8" x14ac:dyDescent="0.2">
      <c r="A356" s="579">
        <v>495</v>
      </c>
      <c r="B356" s="496"/>
      <c r="C356" s="505">
        <f t="shared" si="17"/>
        <v>58.01</v>
      </c>
      <c r="D356" s="614"/>
      <c r="E356" s="499">
        <v>19200</v>
      </c>
      <c r="F356" s="498">
        <f t="shared" si="16"/>
        <v>5402</v>
      </c>
      <c r="G356" s="581">
        <f t="shared" si="15"/>
        <v>3972</v>
      </c>
      <c r="H356" s="615"/>
    </row>
    <row r="357" spans="1:8" x14ac:dyDescent="0.2">
      <c r="A357" s="579">
        <v>496</v>
      </c>
      <c r="B357" s="496"/>
      <c r="C357" s="505">
        <f t="shared" si="17"/>
        <v>58.04</v>
      </c>
      <c r="D357" s="614"/>
      <c r="E357" s="499">
        <v>19200</v>
      </c>
      <c r="F357" s="498">
        <f t="shared" si="16"/>
        <v>5399</v>
      </c>
      <c r="G357" s="581">
        <f t="shared" si="15"/>
        <v>3970</v>
      </c>
      <c r="H357" s="615"/>
    </row>
    <row r="358" spans="1:8" x14ac:dyDescent="0.2">
      <c r="A358" s="579">
        <v>497</v>
      </c>
      <c r="B358" s="496"/>
      <c r="C358" s="505">
        <f t="shared" si="17"/>
        <v>58.07</v>
      </c>
      <c r="D358" s="614"/>
      <c r="E358" s="499">
        <v>19200</v>
      </c>
      <c r="F358" s="498">
        <f t="shared" si="16"/>
        <v>5396</v>
      </c>
      <c r="G358" s="581">
        <f t="shared" si="15"/>
        <v>3968</v>
      </c>
      <c r="H358" s="615"/>
    </row>
    <row r="359" spans="1:8" x14ac:dyDescent="0.2">
      <c r="A359" s="579">
        <v>498</v>
      </c>
      <c r="B359" s="496"/>
      <c r="C359" s="505">
        <f t="shared" si="17"/>
        <v>58.1</v>
      </c>
      <c r="D359" s="614"/>
      <c r="E359" s="499">
        <v>19200</v>
      </c>
      <c r="F359" s="498">
        <f t="shared" si="16"/>
        <v>5393</v>
      </c>
      <c r="G359" s="581">
        <f t="shared" si="15"/>
        <v>3966</v>
      </c>
      <c r="H359" s="615"/>
    </row>
    <row r="360" spans="1:8" x14ac:dyDescent="0.2">
      <c r="A360" s="579">
        <v>499</v>
      </c>
      <c r="B360" s="496"/>
      <c r="C360" s="505">
        <f t="shared" si="17"/>
        <v>58.13</v>
      </c>
      <c r="D360" s="614"/>
      <c r="E360" s="499">
        <v>19200</v>
      </c>
      <c r="F360" s="498">
        <f t="shared" si="16"/>
        <v>5390</v>
      </c>
      <c r="G360" s="581">
        <f t="shared" si="15"/>
        <v>3964</v>
      </c>
      <c r="H360" s="615"/>
    </row>
    <row r="361" spans="1:8" x14ac:dyDescent="0.2">
      <c r="A361" s="579">
        <v>500</v>
      </c>
      <c r="B361" s="496"/>
      <c r="C361" s="505">
        <f t="shared" si="17"/>
        <v>58.16</v>
      </c>
      <c r="D361" s="614"/>
      <c r="E361" s="499">
        <v>19200</v>
      </c>
      <c r="F361" s="498">
        <f t="shared" si="16"/>
        <v>5388</v>
      </c>
      <c r="G361" s="581">
        <f t="shared" si="15"/>
        <v>3961</v>
      </c>
      <c r="H361" s="615"/>
    </row>
    <row r="362" spans="1:8" x14ac:dyDescent="0.2">
      <c r="A362" s="579">
        <v>501</v>
      </c>
      <c r="B362" s="496"/>
      <c r="C362" s="505">
        <f t="shared" si="17"/>
        <v>58.19</v>
      </c>
      <c r="D362" s="614"/>
      <c r="E362" s="499">
        <v>19200</v>
      </c>
      <c r="F362" s="498">
        <f t="shared" si="16"/>
        <v>5385</v>
      </c>
      <c r="G362" s="581">
        <f t="shared" si="15"/>
        <v>3959</v>
      </c>
      <c r="H362" s="615"/>
    </row>
    <row r="363" spans="1:8" x14ac:dyDescent="0.2">
      <c r="A363" s="579">
        <v>502</v>
      </c>
      <c r="B363" s="496"/>
      <c r="C363" s="505">
        <f t="shared" si="17"/>
        <v>58.22</v>
      </c>
      <c r="D363" s="614"/>
      <c r="E363" s="499">
        <v>19200</v>
      </c>
      <c r="F363" s="498">
        <f t="shared" si="16"/>
        <v>5382</v>
      </c>
      <c r="G363" s="581">
        <f t="shared" si="15"/>
        <v>3957</v>
      </c>
      <c r="H363" s="615"/>
    </row>
    <row r="364" spans="1:8" x14ac:dyDescent="0.2">
      <c r="A364" s="579">
        <v>503</v>
      </c>
      <c r="B364" s="496"/>
      <c r="C364" s="505">
        <f t="shared" si="17"/>
        <v>58.25</v>
      </c>
      <c r="D364" s="614"/>
      <c r="E364" s="499">
        <v>19200</v>
      </c>
      <c r="F364" s="498">
        <f t="shared" si="16"/>
        <v>5379</v>
      </c>
      <c r="G364" s="581">
        <f t="shared" si="15"/>
        <v>3955</v>
      </c>
      <c r="H364" s="615"/>
    </row>
    <row r="365" spans="1:8" x14ac:dyDescent="0.2">
      <c r="A365" s="579">
        <v>504</v>
      </c>
      <c r="B365" s="496"/>
      <c r="C365" s="505">
        <f t="shared" si="17"/>
        <v>58.28</v>
      </c>
      <c r="D365" s="614"/>
      <c r="E365" s="499">
        <v>19200</v>
      </c>
      <c r="F365" s="498">
        <f t="shared" si="16"/>
        <v>5377</v>
      </c>
      <c r="G365" s="581">
        <f t="shared" si="15"/>
        <v>3953</v>
      </c>
      <c r="H365" s="615"/>
    </row>
    <row r="366" spans="1:8" x14ac:dyDescent="0.2">
      <c r="A366" s="579">
        <v>505</v>
      </c>
      <c r="B366" s="496"/>
      <c r="C366" s="505">
        <f t="shared" si="17"/>
        <v>58.31</v>
      </c>
      <c r="D366" s="614"/>
      <c r="E366" s="499">
        <v>19200</v>
      </c>
      <c r="F366" s="498">
        <f t="shared" si="16"/>
        <v>5374</v>
      </c>
      <c r="G366" s="581">
        <f t="shared" si="15"/>
        <v>3951</v>
      </c>
      <c r="H366" s="615"/>
    </row>
    <row r="367" spans="1:8" x14ac:dyDescent="0.2">
      <c r="A367" s="579">
        <v>506</v>
      </c>
      <c r="B367" s="496"/>
      <c r="C367" s="505">
        <f t="shared" si="17"/>
        <v>58.34</v>
      </c>
      <c r="D367" s="614"/>
      <c r="E367" s="499">
        <v>19200</v>
      </c>
      <c r="F367" s="498">
        <f t="shared" si="16"/>
        <v>5371</v>
      </c>
      <c r="G367" s="581">
        <f t="shared" si="15"/>
        <v>3949</v>
      </c>
      <c r="H367" s="615"/>
    </row>
    <row r="368" spans="1:8" x14ac:dyDescent="0.2">
      <c r="A368" s="579">
        <v>507</v>
      </c>
      <c r="B368" s="496"/>
      <c r="C368" s="505">
        <f t="shared" si="17"/>
        <v>58.37</v>
      </c>
      <c r="D368" s="614"/>
      <c r="E368" s="499">
        <v>19200</v>
      </c>
      <c r="F368" s="498">
        <f t="shared" si="16"/>
        <v>5368</v>
      </c>
      <c r="G368" s="581">
        <f t="shared" si="15"/>
        <v>3947</v>
      </c>
      <c r="H368" s="615"/>
    </row>
    <row r="369" spans="1:8" x14ac:dyDescent="0.2">
      <c r="A369" s="579">
        <v>508</v>
      </c>
      <c r="B369" s="496"/>
      <c r="C369" s="505">
        <f t="shared" si="17"/>
        <v>58.4</v>
      </c>
      <c r="D369" s="614"/>
      <c r="E369" s="499">
        <v>19200</v>
      </c>
      <c r="F369" s="498">
        <f t="shared" si="16"/>
        <v>5365</v>
      </c>
      <c r="G369" s="581">
        <f t="shared" si="15"/>
        <v>3945</v>
      </c>
      <c r="H369" s="615"/>
    </row>
    <row r="370" spans="1:8" x14ac:dyDescent="0.2">
      <c r="A370" s="579">
        <v>509</v>
      </c>
      <c r="B370" s="496"/>
      <c r="C370" s="505">
        <f t="shared" si="17"/>
        <v>58.43</v>
      </c>
      <c r="D370" s="614"/>
      <c r="E370" s="499">
        <v>19200</v>
      </c>
      <c r="F370" s="498">
        <f t="shared" si="16"/>
        <v>5363</v>
      </c>
      <c r="G370" s="581">
        <f t="shared" si="15"/>
        <v>3943</v>
      </c>
      <c r="H370" s="615"/>
    </row>
    <row r="371" spans="1:8" x14ac:dyDescent="0.2">
      <c r="A371" s="579">
        <v>510</v>
      </c>
      <c r="B371" s="496"/>
      <c r="C371" s="505">
        <f t="shared" si="17"/>
        <v>58.46</v>
      </c>
      <c r="D371" s="614"/>
      <c r="E371" s="499">
        <v>19200</v>
      </c>
      <c r="F371" s="498">
        <f t="shared" si="16"/>
        <v>5360</v>
      </c>
      <c r="G371" s="581">
        <f t="shared" si="15"/>
        <v>3941</v>
      </c>
      <c r="H371" s="615"/>
    </row>
    <row r="372" spans="1:8" x14ac:dyDescent="0.2">
      <c r="A372" s="579">
        <v>511</v>
      </c>
      <c r="B372" s="496"/>
      <c r="C372" s="505">
        <f t="shared" si="17"/>
        <v>58.49</v>
      </c>
      <c r="D372" s="614"/>
      <c r="E372" s="499">
        <v>19200</v>
      </c>
      <c r="F372" s="498">
        <f t="shared" si="16"/>
        <v>5357</v>
      </c>
      <c r="G372" s="581">
        <f t="shared" si="15"/>
        <v>3939</v>
      </c>
      <c r="H372" s="615"/>
    </row>
    <row r="373" spans="1:8" x14ac:dyDescent="0.2">
      <c r="A373" s="579">
        <v>512</v>
      </c>
      <c r="B373" s="496"/>
      <c r="C373" s="505">
        <f t="shared" si="17"/>
        <v>58.52</v>
      </c>
      <c r="D373" s="614"/>
      <c r="E373" s="499">
        <v>19200</v>
      </c>
      <c r="F373" s="498">
        <f t="shared" si="16"/>
        <v>5354</v>
      </c>
      <c r="G373" s="581">
        <f t="shared" si="15"/>
        <v>3937</v>
      </c>
      <c r="H373" s="615"/>
    </row>
    <row r="374" spans="1:8" x14ac:dyDescent="0.2">
      <c r="A374" s="579">
        <v>513</v>
      </c>
      <c r="B374" s="496"/>
      <c r="C374" s="505">
        <f t="shared" si="17"/>
        <v>58.55</v>
      </c>
      <c r="D374" s="614"/>
      <c r="E374" s="499">
        <v>19200</v>
      </c>
      <c r="F374" s="498">
        <f t="shared" si="16"/>
        <v>5352</v>
      </c>
      <c r="G374" s="581">
        <f t="shared" si="15"/>
        <v>3935</v>
      </c>
      <c r="H374" s="615"/>
    </row>
    <row r="375" spans="1:8" x14ac:dyDescent="0.2">
      <c r="A375" s="579">
        <v>514</v>
      </c>
      <c r="B375" s="496"/>
      <c r="C375" s="505">
        <f t="shared" si="17"/>
        <v>58.58</v>
      </c>
      <c r="D375" s="614"/>
      <c r="E375" s="499">
        <v>19200</v>
      </c>
      <c r="F375" s="498">
        <f t="shared" si="16"/>
        <v>5349</v>
      </c>
      <c r="G375" s="581">
        <f t="shared" si="15"/>
        <v>3933</v>
      </c>
      <c r="H375" s="615"/>
    </row>
    <row r="376" spans="1:8" x14ac:dyDescent="0.2">
      <c r="A376" s="579">
        <v>515</v>
      </c>
      <c r="B376" s="496"/>
      <c r="C376" s="505">
        <f t="shared" si="17"/>
        <v>58.61</v>
      </c>
      <c r="D376" s="614"/>
      <c r="E376" s="499">
        <v>19200</v>
      </c>
      <c r="F376" s="498">
        <f t="shared" si="16"/>
        <v>5346</v>
      </c>
      <c r="G376" s="581">
        <f t="shared" si="15"/>
        <v>3931</v>
      </c>
      <c r="H376" s="615"/>
    </row>
    <row r="377" spans="1:8" x14ac:dyDescent="0.2">
      <c r="A377" s="579">
        <v>516</v>
      </c>
      <c r="B377" s="496"/>
      <c r="C377" s="505">
        <f t="shared" si="17"/>
        <v>58.63</v>
      </c>
      <c r="D377" s="614"/>
      <c r="E377" s="499">
        <v>19200</v>
      </c>
      <c r="F377" s="498">
        <f t="shared" si="16"/>
        <v>5344</v>
      </c>
      <c r="G377" s="581">
        <f t="shared" si="15"/>
        <v>3930</v>
      </c>
      <c r="H377" s="615"/>
    </row>
    <row r="378" spans="1:8" x14ac:dyDescent="0.2">
      <c r="A378" s="579">
        <v>517</v>
      </c>
      <c r="B378" s="496"/>
      <c r="C378" s="505">
        <f t="shared" si="17"/>
        <v>58.66</v>
      </c>
      <c r="D378" s="614"/>
      <c r="E378" s="499">
        <v>19200</v>
      </c>
      <c r="F378" s="498">
        <f t="shared" si="16"/>
        <v>5342</v>
      </c>
      <c r="G378" s="581">
        <f t="shared" si="15"/>
        <v>3928</v>
      </c>
      <c r="H378" s="615"/>
    </row>
    <row r="379" spans="1:8" x14ac:dyDescent="0.2">
      <c r="A379" s="579">
        <v>518</v>
      </c>
      <c r="B379" s="496"/>
      <c r="C379" s="505">
        <f t="shared" si="17"/>
        <v>58.69</v>
      </c>
      <c r="D379" s="614"/>
      <c r="E379" s="499">
        <v>19200</v>
      </c>
      <c r="F379" s="498">
        <f t="shared" si="16"/>
        <v>5339</v>
      </c>
      <c r="G379" s="581">
        <f t="shared" si="15"/>
        <v>3926</v>
      </c>
      <c r="H379" s="615"/>
    </row>
    <row r="380" spans="1:8" x14ac:dyDescent="0.2">
      <c r="A380" s="579">
        <v>519</v>
      </c>
      <c r="B380" s="496"/>
      <c r="C380" s="505">
        <f t="shared" si="17"/>
        <v>58.72</v>
      </c>
      <c r="D380" s="614"/>
      <c r="E380" s="499">
        <v>19200</v>
      </c>
      <c r="F380" s="498">
        <f t="shared" si="16"/>
        <v>5336</v>
      </c>
      <c r="G380" s="581">
        <f t="shared" si="15"/>
        <v>3924</v>
      </c>
      <c r="H380" s="615"/>
    </row>
    <row r="381" spans="1:8" x14ac:dyDescent="0.2">
      <c r="A381" s="579">
        <v>520</v>
      </c>
      <c r="B381" s="496"/>
      <c r="C381" s="505">
        <f t="shared" si="17"/>
        <v>58.75</v>
      </c>
      <c r="D381" s="614"/>
      <c r="E381" s="499">
        <v>19200</v>
      </c>
      <c r="F381" s="498">
        <f t="shared" si="16"/>
        <v>5334</v>
      </c>
      <c r="G381" s="581">
        <f t="shared" si="15"/>
        <v>3922</v>
      </c>
      <c r="H381" s="615"/>
    </row>
    <row r="382" spans="1:8" x14ac:dyDescent="0.2">
      <c r="A382" s="579">
        <v>521</v>
      </c>
      <c r="B382" s="496"/>
      <c r="C382" s="505">
        <f t="shared" si="17"/>
        <v>58.78</v>
      </c>
      <c r="D382" s="614"/>
      <c r="E382" s="499">
        <v>19200</v>
      </c>
      <c r="F382" s="498">
        <f t="shared" si="16"/>
        <v>5331</v>
      </c>
      <c r="G382" s="581">
        <f t="shared" si="15"/>
        <v>3920</v>
      </c>
      <c r="H382" s="615"/>
    </row>
    <row r="383" spans="1:8" x14ac:dyDescent="0.2">
      <c r="A383" s="579">
        <v>522</v>
      </c>
      <c r="B383" s="496"/>
      <c r="C383" s="505">
        <f t="shared" si="17"/>
        <v>58.81</v>
      </c>
      <c r="D383" s="614"/>
      <c r="E383" s="499">
        <v>19200</v>
      </c>
      <c r="F383" s="498">
        <f t="shared" si="16"/>
        <v>5328</v>
      </c>
      <c r="G383" s="581">
        <f t="shared" si="15"/>
        <v>3918</v>
      </c>
      <c r="H383" s="615"/>
    </row>
    <row r="384" spans="1:8" x14ac:dyDescent="0.2">
      <c r="A384" s="579">
        <v>523</v>
      </c>
      <c r="B384" s="496"/>
      <c r="C384" s="505">
        <f t="shared" si="17"/>
        <v>58.84</v>
      </c>
      <c r="D384" s="614"/>
      <c r="E384" s="499">
        <v>19200</v>
      </c>
      <c r="F384" s="498">
        <f t="shared" si="16"/>
        <v>5325</v>
      </c>
      <c r="G384" s="581">
        <f t="shared" si="15"/>
        <v>3916</v>
      </c>
      <c r="H384" s="615"/>
    </row>
    <row r="385" spans="1:8" x14ac:dyDescent="0.2">
      <c r="A385" s="579">
        <v>524</v>
      </c>
      <c r="B385" s="496"/>
      <c r="C385" s="505">
        <f t="shared" si="17"/>
        <v>58.86</v>
      </c>
      <c r="D385" s="614"/>
      <c r="E385" s="499">
        <v>19200</v>
      </c>
      <c r="F385" s="498">
        <f t="shared" si="16"/>
        <v>5324</v>
      </c>
      <c r="G385" s="581">
        <f t="shared" si="15"/>
        <v>3914</v>
      </c>
      <c r="H385" s="615"/>
    </row>
    <row r="386" spans="1:8" x14ac:dyDescent="0.2">
      <c r="A386" s="579">
        <v>525</v>
      </c>
      <c r="B386" s="496"/>
      <c r="C386" s="505">
        <f t="shared" si="17"/>
        <v>58.89</v>
      </c>
      <c r="D386" s="614"/>
      <c r="E386" s="499">
        <v>19200</v>
      </c>
      <c r="F386" s="498">
        <f t="shared" si="16"/>
        <v>5321</v>
      </c>
      <c r="G386" s="581">
        <f t="shared" si="15"/>
        <v>3912</v>
      </c>
      <c r="H386" s="615"/>
    </row>
    <row r="387" spans="1:8" x14ac:dyDescent="0.2">
      <c r="A387" s="579">
        <v>526</v>
      </c>
      <c r="B387" s="496"/>
      <c r="C387" s="505">
        <f t="shared" si="17"/>
        <v>58.92</v>
      </c>
      <c r="D387" s="614"/>
      <c r="E387" s="499">
        <v>19200</v>
      </c>
      <c r="F387" s="498">
        <f t="shared" si="16"/>
        <v>5318</v>
      </c>
      <c r="G387" s="581">
        <f t="shared" si="15"/>
        <v>3910</v>
      </c>
      <c r="H387" s="615"/>
    </row>
    <row r="388" spans="1:8" x14ac:dyDescent="0.2">
      <c r="A388" s="579">
        <v>527</v>
      </c>
      <c r="B388" s="496"/>
      <c r="C388" s="505">
        <f t="shared" si="17"/>
        <v>58.95</v>
      </c>
      <c r="D388" s="614"/>
      <c r="E388" s="499">
        <v>19200</v>
      </c>
      <c r="F388" s="498">
        <f t="shared" si="16"/>
        <v>5315</v>
      </c>
      <c r="G388" s="581">
        <f t="shared" si="15"/>
        <v>3908</v>
      </c>
      <c r="H388" s="615"/>
    </row>
    <row r="389" spans="1:8" x14ac:dyDescent="0.2">
      <c r="A389" s="579">
        <v>528</v>
      </c>
      <c r="B389" s="496"/>
      <c r="C389" s="505">
        <f t="shared" si="17"/>
        <v>58.98</v>
      </c>
      <c r="D389" s="614"/>
      <c r="E389" s="499">
        <v>19200</v>
      </c>
      <c r="F389" s="498">
        <f t="shared" si="16"/>
        <v>5313</v>
      </c>
      <c r="G389" s="581">
        <f t="shared" si="15"/>
        <v>3906</v>
      </c>
      <c r="H389" s="615"/>
    </row>
    <row r="390" spans="1:8" x14ac:dyDescent="0.2">
      <c r="A390" s="579">
        <v>529</v>
      </c>
      <c r="B390" s="496"/>
      <c r="C390" s="505">
        <f t="shared" si="17"/>
        <v>59</v>
      </c>
      <c r="D390" s="614"/>
      <c r="E390" s="499">
        <v>19200</v>
      </c>
      <c r="F390" s="498">
        <f t="shared" si="16"/>
        <v>5311</v>
      </c>
      <c r="G390" s="581">
        <f t="shared" si="15"/>
        <v>3905</v>
      </c>
      <c r="H390" s="615"/>
    </row>
    <row r="391" spans="1:8" x14ac:dyDescent="0.2">
      <c r="A391" s="579">
        <v>530</v>
      </c>
      <c r="B391" s="496"/>
      <c r="C391" s="505">
        <f t="shared" si="17"/>
        <v>59.03</v>
      </c>
      <c r="D391" s="614"/>
      <c r="E391" s="499">
        <v>19200</v>
      </c>
      <c r="F391" s="498">
        <f t="shared" si="16"/>
        <v>5308</v>
      </c>
      <c r="G391" s="581">
        <f t="shared" si="15"/>
        <v>3903</v>
      </c>
      <c r="H391" s="615"/>
    </row>
    <row r="392" spans="1:8" x14ac:dyDescent="0.2">
      <c r="A392" s="579">
        <v>531</v>
      </c>
      <c r="B392" s="496"/>
      <c r="C392" s="505">
        <f t="shared" si="17"/>
        <v>59.06</v>
      </c>
      <c r="D392" s="614"/>
      <c r="E392" s="499">
        <v>19200</v>
      </c>
      <c r="F392" s="498">
        <f t="shared" si="16"/>
        <v>5306</v>
      </c>
      <c r="G392" s="581">
        <f t="shared" si="15"/>
        <v>3901</v>
      </c>
      <c r="H392" s="615"/>
    </row>
    <row r="393" spans="1:8" x14ac:dyDescent="0.2">
      <c r="A393" s="579">
        <v>532</v>
      </c>
      <c r="B393" s="496"/>
      <c r="C393" s="505">
        <f t="shared" si="17"/>
        <v>59.09</v>
      </c>
      <c r="D393" s="614"/>
      <c r="E393" s="499">
        <v>19200</v>
      </c>
      <c r="F393" s="498">
        <f t="shared" si="16"/>
        <v>5303</v>
      </c>
      <c r="G393" s="581">
        <f t="shared" si="15"/>
        <v>3899</v>
      </c>
      <c r="H393" s="615"/>
    </row>
    <row r="394" spans="1:8" x14ac:dyDescent="0.2">
      <c r="A394" s="579">
        <v>533</v>
      </c>
      <c r="B394" s="496"/>
      <c r="C394" s="505">
        <f t="shared" si="17"/>
        <v>59.11</v>
      </c>
      <c r="D394" s="614"/>
      <c r="E394" s="499">
        <v>19200</v>
      </c>
      <c r="F394" s="498">
        <f t="shared" si="16"/>
        <v>5301</v>
      </c>
      <c r="G394" s="581">
        <f t="shared" si="15"/>
        <v>3898</v>
      </c>
      <c r="H394" s="615"/>
    </row>
    <row r="395" spans="1:8" x14ac:dyDescent="0.2">
      <c r="A395" s="579">
        <v>534</v>
      </c>
      <c r="B395" s="496"/>
      <c r="C395" s="505">
        <f t="shared" si="17"/>
        <v>59.14</v>
      </c>
      <c r="D395" s="614"/>
      <c r="E395" s="499">
        <v>19200</v>
      </c>
      <c r="F395" s="498">
        <f t="shared" si="16"/>
        <v>5298</v>
      </c>
      <c r="G395" s="581">
        <f t="shared" si="15"/>
        <v>3896</v>
      </c>
      <c r="H395" s="615"/>
    </row>
    <row r="396" spans="1:8" x14ac:dyDescent="0.2">
      <c r="A396" s="579">
        <v>535</v>
      </c>
      <c r="B396" s="496"/>
      <c r="C396" s="505">
        <f t="shared" si="17"/>
        <v>59.17</v>
      </c>
      <c r="D396" s="614"/>
      <c r="E396" s="499">
        <v>19200</v>
      </c>
      <c r="F396" s="498">
        <f t="shared" si="16"/>
        <v>5296</v>
      </c>
      <c r="G396" s="581">
        <f t="shared" si="15"/>
        <v>3894</v>
      </c>
      <c r="H396" s="615"/>
    </row>
    <row r="397" spans="1:8" x14ac:dyDescent="0.2">
      <c r="A397" s="579">
        <v>536</v>
      </c>
      <c r="B397" s="496"/>
      <c r="C397" s="505">
        <f t="shared" si="17"/>
        <v>59.2</v>
      </c>
      <c r="D397" s="614"/>
      <c r="E397" s="499">
        <v>19200</v>
      </c>
      <c r="F397" s="498">
        <f t="shared" si="16"/>
        <v>5293</v>
      </c>
      <c r="G397" s="581">
        <f t="shared" ref="G397:G460" si="18">ROUND(12*(1/C397*E397),0)</f>
        <v>3892</v>
      </c>
      <c r="H397" s="615"/>
    </row>
    <row r="398" spans="1:8" x14ac:dyDescent="0.2">
      <c r="A398" s="579">
        <v>537</v>
      </c>
      <c r="B398" s="496"/>
      <c r="C398" s="505">
        <f t="shared" si="17"/>
        <v>59.22</v>
      </c>
      <c r="D398" s="614"/>
      <c r="E398" s="499">
        <v>19200</v>
      </c>
      <c r="F398" s="498">
        <f t="shared" ref="F398:F461" si="19">ROUND(12*1.36*(1/C398*E398)+H398,0)</f>
        <v>5291</v>
      </c>
      <c r="G398" s="581">
        <f t="shared" si="18"/>
        <v>3891</v>
      </c>
      <c r="H398" s="615"/>
    </row>
    <row r="399" spans="1:8" x14ac:dyDescent="0.2">
      <c r="A399" s="579">
        <v>538</v>
      </c>
      <c r="B399" s="496"/>
      <c r="C399" s="505">
        <f t="shared" ref="C399:C462" si="20">ROUND((-0.0000491*POWER(A399,2)+0.0818939*A399+34)*0.928,2)</f>
        <v>59.25</v>
      </c>
      <c r="D399" s="614"/>
      <c r="E399" s="499">
        <v>19200</v>
      </c>
      <c r="F399" s="498">
        <f t="shared" si="19"/>
        <v>5289</v>
      </c>
      <c r="G399" s="581">
        <f t="shared" si="18"/>
        <v>3889</v>
      </c>
      <c r="H399" s="615"/>
    </row>
    <row r="400" spans="1:8" x14ac:dyDescent="0.2">
      <c r="A400" s="579">
        <v>539</v>
      </c>
      <c r="B400" s="496"/>
      <c r="C400" s="505">
        <f t="shared" si="20"/>
        <v>59.28</v>
      </c>
      <c r="D400" s="614"/>
      <c r="E400" s="499">
        <v>19200</v>
      </c>
      <c r="F400" s="498">
        <f t="shared" si="19"/>
        <v>5286</v>
      </c>
      <c r="G400" s="581">
        <f t="shared" si="18"/>
        <v>3887</v>
      </c>
      <c r="H400" s="615"/>
    </row>
    <row r="401" spans="1:8" x14ac:dyDescent="0.2">
      <c r="A401" s="579">
        <v>540</v>
      </c>
      <c r="B401" s="496"/>
      <c r="C401" s="505">
        <f t="shared" si="20"/>
        <v>59.3</v>
      </c>
      <c r="D401" s="614"/>
      <c r="E401" s="499">
        <v>19200</v>
      </c>
      <c r="F401" s="498">
        <f t="shared" si="19"/>
        <v>5284</v>
      </c>
      <c r="G401" s="581">
        <f t="shared" si="18"/>
        <v>3885</v>
      </c>
      <c r="H401" s="615"/>
    </row>
    <row r="402" spans="1:8" x14ac:dyDescent="0.2">
      <c r="A402" s="579">
        <v>541</v>
      </c>
      <c r="B402" s="496"/>
      <c r="C402" s="505">
        <f t="shared" si="20"/>
        <v>59.33</v>
      </c>
      <c r="D402" s="614"/>
      <c r="E402" s="499">
        <v>19200</v>
      </c>
      <c r="F402" s="498">
        <f t="shared" si="19"/>
        <v>5281</v>
      </c>
      <c r="G402" s="581">
        <f t="shared" si="18"/>
        <v>3883</v>
      </c>
      <c r="H402" s="615"/>
    </row>
    <row r="403" spans="1:8" x14ac:dyDescent="0.2">
      <c r="A403" s="579">
        <v>542</v>
      </c>
      <c r="B403" s="496"/>
      <c r="C403" s="505">
        <f t="shared" si="20"/>
        <v>59.36</v>
      </c>
      <c r="D403" s="614"/>
      <c r="E403" s="499">
        <v>19200</v>
      </c>
      <c r="F403" s="498">
        <f t="shared" si="19"/>
        <v>5279</v>
      </c>
      <c r="G403" s="581">
        <f t="shared" si="18"/>
        <v>3881</v>
      </c>
      <c r="H403" s="615"/>
    </row>
    <row r="404" spans="1:8" x14ac:dyDescent="0.2">
      <c r="A404" s="579">
        <v>543</v>
      </c>
      <c r="B404" s="496"/>
      <c r="C404" s="505">
        <f t="shared" si="20"/>
        <v>59.38</v>
      </c>
      <c r="D404" s="614"/>
      <c r="E404" s="499">
        <v>19200</v>
      </c>
      <c r="F404" s="498">
        <f t="shared" si="19"/>
        <v>5277</v>
      </c>
      <c r="G404" s="581">
        <f t="shared" si="18"/>
        <v>3880</v>
      </c>
      <c r="H404" s="615"/>
    </row>
    <row r="405" spans="1:8" x14ac:dyDescent="0.2">
      <c r="A405" s="579">
        <v>544</v>
      </c>
      <c r="B405" s="496"/>
      <c r="C405" s="505">
        <f t="shared" si="20"/>
        <v>59.41</v>
      </c>
      <c r="D405" s="614"/>
      <c r="E405" s="499">
        <v>19200</v>
      </c>
      <c r="F405" s="498">
        <f t="shared" si="19"/>
        <v>5274</v>
      </c>
      <c r="G405" s="581">
        <f t="shared" si="18"/>
        <v>3878</v>
      </c>
      <c r="H405" s="615"/>
    </row>
    <row r="406" spans="1:8" x14ac:dyDescent="0.2">
      <c r="A406" s="579">
        <v>545</v>
      </c>
      <c r="B406" s="496"/>
      <c r="C406" s="505">
        <f t="shared" si="20"/>
        <v>59.44</v>
      </c>
      <c r="D406" s="614"/>
      <c r="E406" s="499">
        <v>19200</v>
      </c>
      <c r="F406" s="498">
        <f t="shared" si="19"/>
        <v>5272</v>
      </c>
      <c r="G406" s="581">
        <f t="shared" si="18"/>
        <v>3876</v>
      </c>
      <c r="H406" s="615"/>
    </row>
    <row r="407" spans="1:8" x14ac:dyDescent="0.2">
      <c r="A407" s="579">
        <v>546</v>
      </c>
      <c r="B407" s="496"/>
      <c r="C407" s="505">
        <f t="shared" si="20"/>
        <v>59.46</v>
      </c>
      <c r="D407" s="614"/>
      <c r="E407" s="499">
        <v>19200</v>
      </c>
      <c r="F407" s="498">
        <f t="shared" si="19"/>
        <v>5270</v>
      </c>
      <c r="G407" s="581">
        <f t="shared" si="18"/>
        <v>3875</v>
      </c>
      <c r="H407" s="615"/>
    </row>
    <row r="408" spans="1:8" x14ac:dyDescent="0.2">
      <c r="A408" s="579">
        <v>547</v>
      </c>
      <c r="B408" s="496"/>
      <c r="C408" s="505">
        <f t="shared" si="20"/>
        <v>59.49</v>
      </c>
      <c r="D408" s="614"/>
      <c r="E408" s="499">
        <v>19200</v>
      </c>
      <c r="F408" s="498">
        <f t="shared" si="19"/>
        <v>5267</v>
      </c>
      <c r="G408" s="581">
        <f t="shared" si="18"/>
        <v>3873</v>
      </c>
      <c r="H408" s="615"/>
    </row>
    <row r="409" spans="1:8" x14ac:dyDescent="0.2">
      <c r="A409" s="579">
        <v>548</v>
      </c>
      <c r="B409" s="496"/>
      <c r="C409" s="505">
        <f t="shared" si="20"/>
        <v>59.52</v>
      </c>
      <c r="D409" s="614"/>
      <c r="E409" s="499">
        <v>19200</v>
      </c>
      <c r="F409" s="498">
        <f t="shared" si="19"/>
        <v>5265</v>
      </c>
      <c r="G409" s="581">
        <f t="shared" si="18"/>
        <v>3871</v>
      </c>
      <c r="H409" s="615"/>
    </row>
    <row r="410" spans="1:8" x14ac:dyDescent="0.2">
      <c r="A410" s="579">
        <v>549</v>
      </c>
      <c r="B410" s="496"/>
      <c r="C410" s="505">
        <f t="shared" si="20"/>
        <v>59.54</v>
      </c>
      <c r="D410" s="614"/>
      <c r="E410" s="499">
        <v>19200</v>
      </c>
      <c r="F410" s="498">
        <f t="shared" si="19"/>
        <v>5263</v>
      </c>
      <c r="G410" s="581">
        <f t="shared" si="18"/>
        <v>3870</v>
      </c>
      <c r="H410" s="615"/>
    </row>
    <row r="411" spans="1:8" x14ac:dyDescent="0.2">
      <c r="A411" s="579">
        <v>550</v>
      </c>
      <c r="B411" s="496"/>
      <c r="C411" s="505">
        <f t="shared" si="20"/>
        <v>59.57</v>
      </c>
      <c r="D411" s="614"/>
      <c r="E411" s="499">
        <v>19200</v>
      </c>
      <c r="F411" s="498">
        <f t="shared" si="19"/>
        <v>5260</v>
      </c>
      <c r="G411" s="581">
        <f t="shared" si="18"/>
        <v>3868</v>
      </c>
      <c r="H411" s="615"/>
    </row>
    <row r="412" spans="1:8" x14ac:dyDescent="0.2">
      <c r="A412" s="579">
        <v>551</v>
      </c>
      <c r="B412" s="496"/>
      <c r="C412" s="505">
        <f t="shared" si="20"/>
        <v>59.59</v>
      </c>
      <c r="D412" s="614"/>
      <c r="E412" s="499">
        <v>19200</v>
      </c>
      <c r="F412" s="498">
        <f t="shared" si="19"/>
        <v>5258</v>
      </c>
      <c r="G412" s="581">
        <f t="shared" si="18"/>
        <v>3866</v>
      </c>
      <c r="H412" s="615"/>
    </row>
    <row r="413" spans="1:8" x14ac:dyDescent="0.2">
      <c r="A413" s="579">
        <v>552</v>
      </c>
      <c r="B413" s="496"/>
      <c r="C413" s="505">
        <f t="shared" si="20"/>
        <v>59.62</v>
      </c>
      <c r="D413" s="614"/>
      <c r="E413" s="499">
        <v>19200</v>
      </c>
      <c r="F413" s="498">
        <f t="shared" si="19"/>
        <v>5256</v>
      </c>
      <c r="G413" s="581">
        <f t="shared" si="18"/>
        <v>3864</v>
      </c>
      <c r="H413" s="615"/>
    </row>
    <row r="414" spans="1:8" x14ac:dyDescent="0.2">
      <c r="A414" s="579">
        <v>553</v>
      </c>
      <c r="B414" s="496"/>
      <c r="C414" s="505">
        <f t="shared" si="20"/>
        <v>59.64</v>
      </c>
      <c r="D414" s="614"/>
      <c r="E414" s="499">
        <v>19200</v>
      </c>
      <c r="F414" s="498">
        <f t="shared" si="19"/>
        <v>5254</v>
      </c>
      <c r="G414" s="581">
        <f t="shared" si="18"/>
        <v>3863</v>
      </c>
      <c r="H414" s="615"/>
    </row>
    <row r="415" spans="1:8" x14ac:dyDescent="0.2">
      <c r="A415" s="579">
        <v>554</v>
      </c>
      <c r="B415" s="496"/>
      <c r="C415" s="505">
        <f t="shared" si="20"/>
        <v>59.67</v>
      </c>
      <c r="D415" s="614"/>
      <c r="E415" s="499">
        <v>19200</v>
      </c>
      <c r="F415" s="498">
        <f t="shared" si="19"/>
        <v>5251</v>
      </c>
      <c r="G415" s="581">
        <f t="shared" si="18"/>
        <v>3861</v>
      </c>
      <c r="H415" s="615"/>
    </row>
    <row r="416" spans="1:8" x14ac:dyDescent="0.2">
      <c r="A416" s="579">
        <v>555</v>
      </c>
      <c r="B416" s="496"/>
      <c r="C416" s="505">
        <f t="shared" si="20"/>
        <v>59.7</v>
      </c>
      <c r="D416" s="614"/>
      <c r="E416" s="499">
        <v>19200</v>
      </c>
      <c r="F416" s="498">
        <f t="shared" si="19"/>
        <v>5249</v>
      </c>
      <c r="G416" s="581">
        <f t="shared" si="18"/>
        <v>3859</v>
      </c>
      <c r="H416" s="615"/>
    </row>
    <row r="417" spans="1:8" x14ac:dyDescent="0.2">
      <c r="A417" s="579">
        <v>556</v>
      </c>
      <c r="B417" s="496"/>
      <c r="C417" s="505">
        <f t="shared" si="20"/>
        <v>59.72</v>
      </c>
      <c r="D417" s="614"/>
      <c r="E417" s="499">
        <v>19200</v>
      </c>
      <c r="F417" s="498">
        <f t="shared" si="19"/>
        <v>5247</v>
      </c>
      <c r="G417" s="581">
        <f t="shared" si="18"/>
        <v>3858</v>
      </c>
      <c r="H417" s="615"/>
    </row>
    <row r="418" spans="1:8" x14ac:dyDescent="0.2">
      <c r="A418" s="579">
        <v>557</v>
      </c>
      <c r="B418" s="496"/>
      <c r="C418" s="505">
        <f t="shared" si="20"/>
        <v>59.75</v>
      </c>
      <c r="D418" s="614"/>
      <c r="E418" s="499">
        <v>19200</v>
      </c>
      <c r="F418" s="498">
        <f t="shared" si="19"/>
        <v>5244</v>
      </c>
      <c r="G418" s="581">
        <f t="shared" si="18"/>
        <v>3856</v>
      </c>
      <c r="H418" s="615"/>
    </row>
    <row r="419" spans="1:8" x14ac:dyDescent="0.2">
      <c r="A419" s="579">
        <v>558</v>
      </c>
      <c r="B419" s="496"/>
      <c r="C419" s="505">
        <f t="shared" si="20"/>
        <v>59.77</v>
      </c>
      <c r="D419" s="614"/>
      <c r="E419" s="499">
        <v>19200</v>
      </c>
      <c r="F419" s="498">
        <f t="shared" si="19"/>
        <v>5242</v>
      </c>
      <c r="G419" s="581">
        <f t="shared" si="18"/>
        <v>3855</v>
      </c>
      <c r="H419" s="615"/>
    </row>
    <row r="420" spans="1:8" x14ac:dyDescent="0.2">
      <c r="A420" s="579">
        <v>559</v>
      </c>
      <c r="B420" s="496"/>
      <c r="C420" s="505">
        <f t="shared" si="20"/>
        <v>59.8</v>
      </c>
      <c r="D420" s="614"/>
      <c r="E420" s="499">
        <v>19200</v>
      </c>
      <c r="F420" s="498">
        <f t="shared" si="19"/>
        <v>5240</v>
      </c>
      <c r="G420" s="581">
        <f t="shared" si="18"/>
        <v>3853</v>
      </c>
      <c r="H420" s="615"/>
    </row>
    <row r="421" spans="1:8" x14ac:dyDescent="0.2">
      <c r="A421" s="579">
        <v>560</v>
      </c>
      <c r="B421" s="496"/>
      <c r="C421" s="505">
        <f t="shared" si="20"/>
        <v>59.82</v>
      </c>
      <c r="D421" s="614"/>
      <c r="E421" s="499">
        <v>19200</v>
      </c>
      <c r="F421" s="498">
        <f t="shared" si="19"/>
        <v>5238</v>
      </c>
      <c r="G421" s="581">
        <f t="shared" si="18"/>
        <v>3852</v>
      </c>
      <c r="H421" s="615"/>
    </row>
    <row r="422" spans="1:8" x14ac:dyDescent="0.2">
      <c r="A422" s="579">
        <v>561</v>
      </c>
      <c r="B422" s="496"/>
      <c r="C422" s="505">
        <f t="shared" si="20"/>
        <v>59.85</v>
      </c>
      <c r="D422" s="614"/>
      <c r="E422" s="499">
        <v>19200</v>
      </c>
      <c r="F422" s="498">
        <f t="shared" si="19"/>
        <v>5235</v>
      </c>
      <c r="G422" s="581">
        <f t="shared" si="18"/>
        <v>3850</v>
      </c>
      <c r="H422" s="615"/>
    </row>
    <row r="423" spans="1:8" x14ac:dyDescent="0.2">
      <c r="A423" s="579">
        <v>562</v>
      </c>
      <c r="B423" s="496"/>
      <c r="C423" s="505">
        <f t="shared" si="20"/>
        <v>59.87</v>
      </c>
      <c r="D423" s="614"/>
      <c r="E423" s="499">
        <v>19200</v>
      </c>
      <c r="F423" s="498">
        <f t="shared" si="19"/>
        <v>5234</v>
      </c>
      <c r="G423" s="581">
        <f t="shared" si="18"/>
        <v>3848</v>
      </c>
      <c r="H423" s="615"/>
    </row>
    <row r="424" spans="1:8" x14ac:dyDescent="0.2">
      <c r="A424" s="579">
        <v>563</v>
      </c>
      <c r="B424" s="496"/>
      <c r="C424" s="505">
        <f t="shared" si="20"/>
        <v>59.9</v>
      </c>
      <c r="D424" s="614"/>
      <c r="E424" s="499">
        <v>19200</v>
      </c>
      <c r="F424" s="498">
        <f t="shared" si="19"/>
        <v>5231</v>
      </c>
      <c r="G424" s="581">
        <f t="shared" si="18"/>
        <v>3846</v>
      </c>
      <c r="H424" s="615"/>
    </row>
    <row r="425" spans="1:8" x14ac:dyDescent="0.2">
      <c r="A425" s="579">
        <v>564</v>
      </c>
      <c r="B425" s="496"/>
      <c r="C425" s="505">
        <f t="shared" si="20"/>
        <v>59.92</v>
      </c>
      <c r="D425" s="614"/>
      <c r="E425" s="499">
        <v>19200</v>
      </c>
      <c r="F425" s="498">
        <f t="shared" si="19"/>
        <v>5229</v>
      </c>
      <c r="G425" s="581">
        <f t="shared" si="18"/>
        <v>3845</v>
      </c>
      <c r="H425" s="615"/>
    </row>
    <row r="426" spans="1:8" x14ac:dyDescent="0.2">
      <c r="A426" s="579">
        <v>565</v>
      </c>
      <c r="B426" s="496"/>
      <c r="C426" s="505">
        <f t="shared" si="20"/>
        <v>59.95</v>
      </c>
      <c r="D426" s="614"/>
      <c r="E426" s="499">
        <v>19200</v>
      </c>
      <c r="F426" s="498">
        <f t="shared" si="19"/>
        <v>5227</v>
      </c>
      <c r="G426" s="581">
        <f t="shared" si="18"/>
        <v>3843</v>
      </c>
      <c r="H426" s="615"/>
    </row>
    <row r="427" spans="1:8" x14ac:dyDescent="0.2">
      <c r="A427" s="579">
        <v>566</v>
      </c>
      <c r="B427" s="496"/>
      <c r="C427" s="505">
        <f t="shared" si="20"/>
        <v>59.97</v>
      </c>
      <c r="D427" s="614"/>
      <c r="E427" s="499">
        <v>19200</v>
      </c>
      <c r="F427" s="498">
        <f t="shared" si="19"/>
        <v>5225</v>
      </c>
      <c r="G427" s="581">
        <f t="shared" si="18"/>
        <v>3842</v>
      </c>
      <c r="H427" s="615"/>
    </row>
    <row r="428" spans="1:8" x14ac:dyDescent="0.2">
      <c r="A428" s="579">
        <v>567</v>
      </c>
      <c r="B428" s="496"/>
      <c r="C428" s="505">
        <f t="shared" si="20"/>
        <v>59.99</v>
      </c>
      <c r="D428" s="614"/>
      <c r="E428" s="499">
        <v>19200</v>
      </c>
      <c r="F428" s="498">
        <f t="shared" si="19"/>
        <v>5223</v>
      </c>
      <c r="G428" s="581">
        <f t="shared" si="18"/>
        <v>3841</v>
      </c>
      <c r="H428" s="615"/>
    </row>
    <row r="429" spans="1:8" x14ac:dyDescent="0.2">
      <c r="A429" s="579">
        <v>568</v>
      </c>
      <c r="B429" s="496"/>
      <c r="C429" s="505">
        <f t="shared" si="20"/>
        <v>60.02</v>
      </c>
      <c r="D429" s="614"/>
      <c r="E429" s="499">
        <v>19200</v>
      </c>
      <c r="F429" s="498">
        <f t="shared" si="19"/>
        <v>5221</v>
      </c>
      <c r="G429" s="581">
        <f t="shared" si="18"/>
        <v>3839</v>
      </c>
      <c r="H429" s="615"/>
    </row>
    <row r="430" spans="1:8" x14ac:dyDescent="0.2">
      <c r="A430" s="579">
        <v>569</v>
      </c>
      <c r="B430" s="496"/>
      <c r="C430" s="505">
        <f t="shared" si="20"/>
        <v>60.04</v>
      </c>
      <c r="D430" s="614"/>
      <c r="E430" s="499">
        <v>19200</v>
      </c>
      <c r="F430" s="498">
        <f t="shared" si="19"/>
        <v>5219</v>
      </c>
      <c r="G430" s="581">
        <f t="shared" si="18"/>
        <v>3837</v>
      </c>
      <c r="H430" s="615"/>
    </row>
    <row r="431" spans="1:8" x14ac:dyDescent="0.2">
      <c r="A431" s="579">
        <v>570</v>
      </c>
      <c r="B431" s="496"/>
      <c r="C431" s="505">
        <f t="shared" si="20"/>
        <v>60.07</v>
      </c>
      <c r="D431" s="614"/>
      <c r="E431" s="499">
        <v>19200</v>
      </c>
      <c r="F431" s="498">
        <f t="shared" si="19"/>
        <v>5216</v>
      </c>
      <c r="G431" s="581">
        <f t="shared" si="18"/>
        <v>3836</v>
      </c>
      <c r="H431" s="615"/>
    </row>
    <row r="432" spans="1:8" x14ac:dyDescent="0.2">
      <c r="A432" s="579">
        <v>571</v>
      </c>
      <c r="B432" s="496"/>
      <c r="C432" s="505">
        <f t="shared" si="20"/>
        <v>60.09</v>
      </c>
      <c r="D432" s="614"/>
      <c r="E432" s="499">
        <v>19200</v>
      </c>
      <c r="F432" s="498">
        <f t="shared" si="19"/>
        <v>5215</v>
      </c>
      <c r="G432" s="581">
        <f t="shared" si="18"/>
        <v>3834</v>
      </c>
      <c r="H432" s="615"/>
    </row>
    <row r="433" spans="1:8" x14ac:dyDescent="0.2">
      <c r="A433" s="579">
        <v>572</v>
      </c>
      <c r="B433" s="496"/>
      <c r="C433" s="505">
        <f t="shared" si="20"/>
        <v>60.11</v>
      </c>
      <c r="D433" s="614"/>
      <c r="E433" s="499">
        <v>19200</v>
      </c>
      <c r="F433" s="498">
        <f t="shared" si="19"/>
        <v>5213</v>
      </c>
      <c r="G433" s="581">
        <f t="shared" si="18"/>
        <v>3833</v>
      </c>
      <c r="H433" s="615"/>
    </row>
    <row r="434" spans="1:8" x14ac:dyDescent="0.2">
      <c r="A434" s="579">
        <v>573</v>
      </c>
      <c r="B434" s="496"/>
      <c r="C434" s="505">
        <f t="shared" si="20"/>
        <v>60.14</v>
      </c>
      <c r="D434" s="614"/>
      <c r="E434" s="499">
        <v>19200</v>
      </c>
      <c r="F434" s="498">
        <f t="shared" si="19"/>
        <v>5210</v>
      </c>
      <c r="G434" s="581">
        <f t="shared" si="18"/>
        <v>3831</v>
      </c>
      <c r="H434" s="615"/>
    </row>
    <row r="435" spans="1:8" x14ac:dyDescent="0.2">
      <c r="A435" s="579">
        <v>574</v>
      </c>
      <c r="B435" s="496"/>
      <c r="C435" s="505">
        <f t="shared" si="20"/>
        <v>60.16</v>
      </c>
      <c r="D435" s="614"/>
      <c r="E435" s="499">
        <v>19200</v>
      </c>
      <c r="F435" s="498">
        <f t="shared" si="19"/>
        <v>5209</v>
      </c>
      <c r="G435" s="581">
        <f t="shared" si="18"/>
        <v>3830</v>
      </c>
      <c r="H435" s="615"/>
    </row>
    <row r="436" spans="1:8" x14ac:dyDescent="0.2">
      <c r="A436" s="579">
        <v>575</v>
      </c>
      <c r="B436" s="496"/>
      <c r="C436" s="505">
        <f t="shared" si="20"/>
        <v>60.19</v>
      </c>
      <c r="D436" s="614"/>
      <c r="E436" s="499">
        <v>19200</v>
      </c>
      <c r="F436" s="498">
        <f t="shared" si="19"/>
        <v>5206</v>
      </c>
      <c r="G436" s="581">
        <f t="shared" si="18"/>
        <v>3828</v>
      </c>
      <c r="H436" s="615"/>
    </row>
    <row r="437" spans="1:8" x14ac:dyDescent="0.2">
      <c r="A437" s="579">
        <v>576</v>
      </c>
      <c r="B437" s="496"/>
      <c r="C437" s="505">
        <f t="shared" si="20"/>
        <v>60.21</v>
      </c>
      <c r="D437" s="614"/>
      <c r="E437" s="499">
        <v>19200</v>
      </c>
      <c r="F437" s="498">
        <f t="shared" si="19"/>
        <v>5204</v>
      </c>
      <c r="G437" s="581">
        <f t="shared" si="18"/>
        <v>3827</v>
      </c>
      <c r="H437" s="615"/>
    </row>
    <row r="438" spans="1:8" x14ac:dyDescent="0.2">
      <c r="A438" s="579">
        <v>577</v>
      </c>
      <c r="B438" s="496"/>
      <c r="C438" s="505">
        <f t="shared" si="20"/>
        <v>60.23</v>
      </c>
      <c r="D438" s="614"/>
      <c r="E438" s="499">
        <v>19200</v>
      </c>
      <c r="F438" s="498">
        <f t="shared" si="19"/>
        <v>5202</v>
      </c>
      <c r="G438" s="581">
        <f t="shared" si="18"/>
        <v>3825</v>
      </c>
      <c r="H438" s="615"/>
    </row>
    <row r="439" spans="1:8" x14ac:dyDescent="0.2">
      <c r="A439" s="579">
        <v>578</v>
      </c>
      <c r="B439" s="496"/>
      <c r="C439" s="505">
        <f t="shared" si="20"/>
        <v>60.26</v>
      </c>
      <c r="D439" s="614"/>
      <c r="E439" s="499">
        <v>19200</v>
      </c>
      <c r="F439" s="498">
        <f t="shared" si="19"/>
        <v>5200</v>
      </c>
      <c r="G439" s="581">
        <f t="shared" si="18"/>
        <v>3823</v>
      </c>
      <c r="H439" s="615"/>
    </row>
    <row r="440" spans="1:8" x14ac:dyDescent="0.2">
      <c r="A440" s="579">
        <v>579</v>
      </c>
      <c r="B440" s="496"/>
      <c r="C440" s="505">
        <f t="shared" si="20"/>
        <v>60.28</v>
      </c>
      <c r="D440" s="614"/>
      <c r="E440" s="499">
        <v>19200</v>
      </c>
      <c r="F440" s="498">
        <f t="shared" si="19"/>
        <v>5198</v>
      </c>
      <c r="G440" s="581">
        <f t="shared" si="18"/>
        <v>3822</v>
      </c>
      <c r="H440" s="615"/>
    </row>
    <row r="441" spans="1:8" x14ac:dyDescent="0.2">
      <c r="A441" s="579">
        <v>580</v>
      </c>
      <c r="B441" s="496"/>
      <c r="C441" s="505">
        <f t="shared" si="20"/>
        <v>60.3</v>
      </c>
      <c r="D441" s="614"/>
      <c r="E441" s="499">
        <v>19200</v>
      </c>
      <c r="F441" s="498">
        <f t="shared" si="19"/>
        <v>5196</v>
      </c>
      <c r="G441" s="581">
        <f t="shared" si="18"/>
        <v>3821</v>
      </c>
      <c r="H441" s="615"/>
    </row>
    <row r="442" spans="1:8" x14ac:dyDescent="0.2">
      <c r="A442" s="579">
        <v>581</v>
      </c>
      <c r="B442" s="496"/>
      <c r="C442" s="505">
        <f t="shared" si="20"/>
        <v>60.33</v>
      </c>
      <c r="D442" s="614"/>
      <c r="E442" s="499">
        <v>19200</v>
      </c>
      <c r="F442" s="498">
        <f t="shared" si="19"/>
        <v>5194</v>
      </c>
      <c r="G442" s="581">
        <f t="shared" si="18"/>
        <v>3819</v>
      </c>
      <c r="H442" s="615"/>
    </row>
    <row r="443" spans="1:8" x14ac:dyDescent="0.2">
      <c r="A443" s="579">
        <v>582</v>
      </c>
      <c r="B443" s="496"/>
      <c r="C443" s="505">
        <f t="shared" si="20"/>
        <v>60.35</v>
      </c>
      <c r="D443" s="614"/>
      <c r="E443" s="499">
        <v>19200</v>
      </c>
      <c r="F443" s="498">
        <f t="shared" si="19"/>
        <v>5192</v>
      </c>
      <c r="G443" s="581">
        <f t="shared" si="18"/>
        <v>3818</v>
      </c>
      <c r="H443" s="615"/>
    </row>
    <row r="444" spans="1:8" x14ac:dyDescent="0.2">
      <c r="A444" s="579">
        <v>583</v>
      </c>
      <c r="B444" s="496"/>
      <c r="C444" s="505">
        <f t="shared" si="20"/>
        <v>60.37</v>
      </c>
      <c r="D444" s="614"/>
      <c r="E444" s="499">
        <v>19200</v>
      </c>
      <c r="F444" s="498">
        <f t="shared" si="19"/>
        <v>5190</v>
      </c>
      <c r="G444" s="581">
        <f t="shared" si="18"/>
        <v>3816</v>
      </c>
      <c r="H444" s="615"/>
    </row>
    <row r="445" spans="1:8" x14ac:dyDescent="0.2">
      <c r="A445" s="579">
        <v>584</v>
      </c>
      <c r="B445" s="496"/>
      <c r="C445" s="505">
        <f t="shared" si="20"/>
        <v>60.39</v>
      </c>
      <c r="D445" s="614"/>
      <c r="E445" s="499">
        <v>19200</v>
      </c>
      <c r="F445" s="498">
        <f t="shared" si="19"/>
        <v>5189</v>
      </c>
      <c r="G445" s="581">
        <f t="shared" si="18"/>
        <v>3815</v>
      </c>
      <c r="H445" s="615"/>
    </row>
    <row r="446" spans="1:8" x14ac:dyDescent="0.2">
      <c r="A446" s="579">
        <v>585</v>
      </c>
      <c r="B446" s="496"/>
      <c r="C446" s="505">
        <f t="shared" si="20"/>
        <v>60.42</v>
      </c>
      <c r="D446" s="614"/>
      <c r="E446" s="499">
        <v>19200</v>
      </c>
      <c r="F446" s="498">
        <f t="shared" si="19"/>
        <v>5186</v>
      </c>
      <c r="G446" s="581">
        <f t="shared" si="18"/>
        <v>3813</v>
      </c>
      <c r="H446" s="615"/>
    </row>
    <row r="447" spans="1:8" x14ac:dyDescent="0.2">
      <c r="A447" s="579">
        <v>586</v>
      </c>
      <c r="B447" s="496"/>
      <c r="C447" s="505">
        <f t="shared" si="20"/>
        <v>60.44</v>
      </c>
      <c r="D447" s="614"/>
      <c r="E447" s="499">
        <v>19200</v>
      </c>
      <c r="F447" s="498">
        <f t="shared" si="19"/>
        <v>5184</v>
      </c>
      <c r="G447" s="581">
        <f t="shared" si="18"/>
        <v>3812</v>
      </c>
      <c r="H447" s="615"/>
    </row>
    <row r="448" spans="1:8" x14ac:dyDescent="0.2">
      <c r="A448" s="579">
        <v>587</v>
      </c>
      <c r="B448" s="496"/>
      <c r="C448" s="505">
        <f t="shared" si="20"/>
        <v>60.46</v>
      </c>
      <c r="D448" s="614"/>
      <c r="E448" s="499">
        <v>19200</v>
      </c>
      <c r="F448" s="498">
        <f t="shared" si="19"/>
        <v>5183</v>
      </c>
      <c r="G448" s="581">
        <f t="shared" si="18"/>
        <v>3811</v>
      </c>
      <c r="H448" s="615"/>
    </row>
    <row r="449" spans="1:8" x14ac:dyDescent="0.2">
      <c r="A449" s="579">
        <v>588</v>
      </c>
      <c r="B449" s="496"/>
      <c r="C449" s="505">
        <f t="shared" si="20"/>
        <v>60.48</v>
      </c>
      <c r="D449" s="614"/>
      <c r="E449" s="499">
        <v>19200</v>
      </c>
      <c r="F449" s="498">
        <f t="shared" si="19"/>
        <v>5181</v>
      </c>
      <c r="G449" s="581">
        <f t="shared" si="18"/>
        <v>3810</v>
      </c>
      <c r="H449" s="615"/>
    </row>
    <row r="450" spans="1:8" x14ac:dyDescent="0.2">
      <c r="A450" s="579">
        <v>589</v>
      </c>
      <c r="B450" s="496"/>
      <c r="C450" s="505">
        <f t="shared" si="20"/>
        <v>60.51</v>
      </c>
      <c r="D450" s="614"/>
      <c r="E450" s="499">
        <v>19200</v>
      </c>
      <c r="F450" s="498">
        <f t="shared" si="19"/>
        <v>5178</v>
      </c>
      <c r="G450" s="581">
        <f t="shared" si="18"/>
        <v>3808</v>
      </c>
      <c r="H450" s="615"/>
    </row>
    <row r="451" spans="1:8" x14ac:dyDescent="0.2">
      <c r="A451" s="579">
        <v>590</v>
      </c>
      <c r="B451" s="496"/>
      <c r="C451" s="505">
        <f t="shared" si="20"/>
        <v>60.53</v>
      </c>
      <c r="D451" s="614"/>
      <c r="E451" s="499">
        <v>19200</v>
      </c>
      <c r="F451" s="498">
        <f t="shared" si="19"/>
        <v>5177</v>
      </c>
      <c r="G451" s="581">
        <f t="shared" si="18"/>
        <v>3806</v>
      </c>
      <c r="H451" s="615"/>
    </row>
    <row r="452" spans="1:8" x14ac:dyDescent="0.2">
      <c r="A452" s="579">
        <v>591</v>
      </c>
      <c r="B452" s="496"/>
      <c r="C452" s="505">
        <f t="shared" si="20"/>
        <v>60.55</v>
      </c>
      <c r="D452" s="614"/>
      <c r="E452" s="499">
        <v>19200</v>
      </c>
      <c r="F452" s="498">
        <f t="shared" si="19"/>
        <v>5175</v>
      </c>
      <c r="G452" s="581">
        <f t="shared" si="18"/>
        <v>3805</v>
      </c>
      <c r="H452" s="615"/>
    </row>
    <row r="453" spans="1:8" x14ac:dyDescent="0.2">
      <c r="A453" s="579">
        <v>592</v>
      </c>
      <c r="B453" s="496"/>
      <c r="C453" s="505">
        <f t="shared" si="20"/>
        <v>60.57</v>
      </c>
      <c r="D453" s="614"/>
      <c r="E453" s="499">
        <v>19200</v>
      </c>
      <c r="F453" s="498">
        <f t="shared" si="19"/>
        <v>5173</v>
      </c>
      <c r="G453" s="581">
        <f t="shared" si="18"/>
        <v>3804</v>
      </c>
      <c r="H453" s="615"/>
    </row>
    <row r="454" spans="1:8" x14ac:dyDescent="0.2">
      <c r="A454" s="579">
        <v>593</v>
      </c>
      <c r="B454" s="496"/>
      <c r="C454" s="505">
        <f t="shared" si="20"/>
        <v>60.6</v>
      </c>
      <c r="D454" s="614"/>
      <c r="E454" s="499">
        <v>19200</v>
      </c>
      <c r="F454" s="498">
        <f t="shared" si="19"/>
        <v>5171</v>
      </c>
      <c r="G454" s="581">
        <f t="shared" si="18"/>
        <v>3802</v>
      </c>
      <c r="H454" s="615"/>
    </row>
    <row r="455" spans="1:8" x14ac:dyDescent="0.2">
      <c r="A455" s="579">
        <v>594</v>
      </c>
      <c r="B455" s="496"/>
      <c r="C455" s="505">
        <f t="shared" si="20"/>
        <v>60.62</v>
      </c>
      <c r="D455" s="614"/>
      <c r="E455" s="499">
        <v>19200</v>
      </c>
      <c r="F455" s="498">
        <f t="shared" si="19"/>
        <v>5169</v>
      </c>
      <c r="G455" s="581">
        <f t="shared" si="18"/>
        <v>3801</v>
      </c>
      <c r="H455" s="615"/>
    </row>
    <row r="456" spans="1:8" x14ac:dyDescent="0.2">
      <c r="A456" s="579">
        <v>595</v>
      </c>
      <c r="B456" s="496"/>
      <c r="C456" s="505">
        <f t="shared" si="20"/>
        <v>60.64</v>
      </c>
      <c r="D456" s="614"/>
      <c r="E456" s="499">
        <v>19200</v>
      </c>
      <c r="F456" s="498">
        <f t="shared" si="19"/>
        <v>5167</v>
      </c>
      <c r="G456" s="581">
        <f t="shared" si="18"/>
        <v>3799</v>
      </c>
      <c r="H456" s="615"/>
    </row>
    <row r="457" spans="1:8" x14ac:dyDescent="0.2">
      <c r="A457" s="579">
        <v>596</v>
      </c>
      <c r="B457" s="496"/>
      <c r="C457" s="505">
        <f t="shared" si="20"/>
        <v>60.66</v>
      </c>
      <c r="D457" s="614"/>
      <c r="E457" s="499">
        <v>19200</v>
      </c>
      <c r="F457" s="498">
        <f t="shared" si="19"/>
        <v>5166</v>
      </c>
      <c r="G457" s="581">
        <f t="shared" si="18"/>
        <v>3798</v>
      </c>
      <c r="H457" s="615"/>
    </row>
    <row r="458" spans="1:8" x14ac:dyDescent="0.2">
      <c r="A458" s="579">
        <v>597</v>
      </c>
      <c r="B458" s="496"/>
      <c r="C458" s="505">
        <f t="shared" si="20"/>
        <v>60.68</v>
      </c>
      <c r="D458" s="614"/>
      <c r="E458" s="499">
        <v>19200</v>
      </c>
      <c r="F458" s="498">
        <f t="shared" si="19"/>
        <v>5164</v>
      </c>
      <c r="G458" s="581">
        <f t="shared" si="18"/>
        <v>3797</v>
      </c>
      <c r="H458" s="615"/>
    </row>
    <row r="459" spans="1:8" x14ac:dyDescent="0.2">
      <c r="A459" s="579">
        <v>598</v>
      </c>
      <c r="B459" s="496"/>
      <c r="C459" s="505">
        <f t="shared" si="20"/>
        <v>60.7</v>
      </c>
      <c r="D459" s="614"/>
      <c r="E459" s="499">
        <v>19200</v>
      </c>
      <c r="F459" s="498">
        <f t="shared" si="19"/>
        <v>5162</v>
      </c>
      <c r="G459" s="581">
        <f t="shared" si="18"/>
        <v>3796</v>
      </c>
      <c r="H459" s="615"/>
    </row>
    <row r="460" spans="1:8" x14ac:dyDescent="0.2">
      <c r="A460" s="579">
        <v>599</v>
      </c>
      <c r="B460" s="496"/>
      <c r="C460" s="505">
        <f t="shared" si="20"/>
        <v>60.73</v>
      </c>
      <c r="D460" s="614"/>
      <c r="E460" s="499">
        <v>19200</v>
      </c>
      <c r="F460" s="498">
        <f t="shared" si="19"/>
        <v>5160</v>
      </c>
      <c r="G460" s="581">
        <f t="shared" si="18"/>
        <v>3794</v>
      </c>
      <c r="H460" s="615"/>
    </row>
    <row r="461" spans="1:8" x14ac:dyDescent="0.2">
      <c r="A461" s="579">
        <v>600</v>
      </c>
      <c r="B461" s="496"/>
      <c r="C461" s="505">
        <f t="shared" si="20"/>
        <v>60.75</v>
      </c>
      <c r="D461" s="614"/>
      <c r="E461" s="499">
        <v>19200</v>
      </c>
      <c r="F461" s="498">
        <f t="shared" si="19"/>
        <v>5158</v>
      </c>
      <c r="G461" s="581">
        <f t="shared" ref="G461:G524" si="21">ROUND(12*(1/C461*E461),0)</f>
        <v>3793</v>
      </c>
      <c r="H461" s="615"/>
    </row>
    <row r="462" spans="1:8" x14ac:dyDescent="0.2">
      <c r="A462" s="579">
        <v>601</v>
      </c>
      <c r="B462" s="496"/>
      <c r="C462" s="505">
        <f t="shared" si="20"/>
        <v>60.77</v>
      </c>
      <c r="D462" s="614"/>
      <c r="E462" s="499">
        <v>19200</v>
      </c>
      <c r="F462" s="498">
        <f t="shared" ref="F462:F525" si="22">ROUND(12*1.36*(1/C462*E462)+H462,0)</f>
        <v>5156</v>
      </c>
      <c r="G462" s="581">
        <f t="shared" si="21"/>
        <v>3791</v>
      </c>
      <c r="H462" s="615"/>
    </row>
    <row r="463" spans="1:8" x14ac:dyDescent="0.2">
      <c r="A463" s="579">
        <v>602</v>
      </c>
      <c r="B463" s="496"/>
      <c r="C463" s="505">
        <f t="shared" ref="C463:C526" si="23">ROUND((-0.0000491*POWER(A463,2)+0.0818939*A463+34)*0.928,2)</f>
        <v>60.79</v>
      </c>
      <c r="D463" s="614"/>
      <c r="E463" s="499">
        <v>19200</v>
      </c>
      <c r="F463" s="498">
        <f t="shared" si="22"/>
        <v>5155</v>
      </c>
      <c r="G463" s="581">
        <f t="shared" si="21"/>
        <v>3790</v>
      </c>
      <c r="H463" s="615"/>
    </row>
    <row r="464" spans="1:8" x14ac:dyDescent="0.2">
      <c r="A464" s="579">
        <v>603</v>
      </c>
      <c r="B464" s="496"/>
      <c r="C464" s="505">
        <f t="shared" si="23"/>
        <v>60.81</v>
      </c>
      <c r="D464" s="614"/>
      <c r="E464" s="499">
        <v>19200</v>
      </c>
      <c r="F464" s="498">
        <f t="shared" si="22"/>
        <v>5153</v>
      </c>
      <c r="G464" s="581">
        <f t="shared" si="21"/>
        <v>3789</v>
      </c>
      <c r="H464" s="615"/>
    </row>
    <row r="465" spans="1:8" x14ac:dyDescent="0.2">
      <c r="A465" s="579">
        <v>604</v>
      </c>
      <c r="B465" s="496"/>
      <c r="C465" s="505">
        <f t="shared" si="23"/>
        <v>60.83</v>
      </c>
      <c r="D465" s="614"/>
      <c r="E465" s="499">
        <v>19200</v>
      </c>
      <c r="F465" s="498">
        <f t="shared" si="22"/>
        <v>5151</v>
      </c>
      <c r="G465" s="581">
        <f t="shared" si="21"/>
        <v>3788</v>
      </c>
      <c r="H465" s="615"/>
    </row>
    <row r="466" spans="1:8" x14ac:dyDescent="0.2">
      <c r="A466" s="579">
        <v>605</v>
      </c>
      <c r="B466" s="496"/>
      <c r="C466" s="505">
        <f t="shared" si="23"/>
        <v>60.85</v>
      </c>
      <c r="D466" s="614"/>
      <c r="E466" s="499">
        <v>19200</v>
      </c>
      <c r="F466" s="498">
        <f t="shared" si="22"/>
        <v>5149</v>
      </c>
      <c r="G466" s="581">
        <f t="shared" si="21"/>
        <v>3786</v>
      </c>
      <c r="H466" s="615"/>
    </row>
    <row r="467" spans="1:8" x14ac:dyDescent="0.2">
      <c r="A467" s="579">
        <v>606</v>
      </c>
      <c r="B467" s="496"/>
      <c r="C467" s="505">
        <f t="shared" si="23"/>
        <v>60.87</v>
      </c>
      <c r="D467" s="614"/>
      <c r="E467" s="499">
        <v>19200</v>
      </c>
      <c r="F467" s="498">
        <f t="shared" si="22"/>
        <v>5148</v>
      </c>
      <c r="G467" s="581">
        <f t="shared" si="21"/>
        <v>3785</v>
      </c>
      <c r="H467" s="615"/>
    </row>
    <row r="468" spans="1:8" x14ac:dyDescent="0.2">
      <c r="A468" s="579">
        <v>607</v>
      </c>
      <c r="B468" s="496"/>
      <c r="C468" s="505">
        <f t="shared" si="23"/>
        <v>60.89</v>
      </c>
      <c r="D468" s="614"/>
      <c r="E468" s="499">
        <v>19200</v>
      </c>
      <c r="F468" s="498">
        <f t="shared" si="22"/>
        <v>5146</v>
      </c>
      <c r="G468" s="581">
        <f t="shared" si="21"/>
        <v>3784</v>
      </c>
      <c r="H468" s="615"/>
    </row>
    <row r="469" spans="1:8" x14ac:dyDescent="0.2">
      <c r="A469" s="579">
        <v>608</v>
      </c>
      <c r="B469" s="496"/>
      <c r="C469" s="505">
        <f t="shared" si="23"/>
        <v>60.91</v>
      </c>
      <c r="D469" s="614"/>
      <c r="E469" s="499">
        <v>19200</v>
      </c>
      <c r="F469" s="498">
        <f t="shared" si="22"/>
        <v>5144</v>
      </c>
      <c r="G469" s="581">
        <f t="shared" si="21"/>
        <v>3783</v>
      </c>
      <c r="H469" s="615"/>
    </row>
    <row r="470" spans="1:8" x14ac:dyDescent="0.2">
      <c r="A470" s="579">
        <v>609</v>
      </c>
      <c r="B470" s="496"/>
      <c r="C470" s="505">
        <f t="shared" si="23"/>
        <v>60.94</v>
      </c>
      <c r="D470" s="614"/>
      <c r="E470" s="499">
        <v>19200</v>
      </c>
      <c r="F470" s="498">
        <f t="shared" si="22"/>
        <v>5142</v>
      </c>
      <c r="G470" s="581">
        <f t="shared" si="21"/>
        <v>3781</v>
      </c>
      <c r="H470" s="615"/>
    </row>
    <row r="471" spans="1:8" x14ac:dyDescent="0.2">
      <c r="A471" s="579">
        <v>610</v>
      </c>
      <c r="B471" s="496"/>
      <c r="C471" s="505">
        <f t="shared" si="23"/>
        <v>60.96</v>
      </c>
      <c r="D471" s="614"/>
      <c r="E471" s="499">
        <v>19200</v>
      </c>
      <c r="F471" s="498">
        <f t="shared" si="22"/>
        <v>5140</v>
      </c>
      <c r="G471" s="581">
        <f t="shared" si="21"/>
        <v>3780</v>
      </c>
      <c r="H471" s="615"/>
    </row>
    <row r="472" spans="1:8" x14ac:dyDescent="0.2">
      <c r="A472" s="579">
        <v>611</v>
      </c>
      <c r="B472" s="496"/>
      <c r="C472" s="505">
        <f t="shared" si="23"/>
        <v>60.98</v>
      </c>
      <c r="D472" s="614"/>
      <c r="E472" s="499">
        <v>19200</v>
      </c>
      <c r="F472" s="498">
        <f t="shared" si="22"/>
        <v>5138</v>
      </c>
      <c r="G472" s="581">
        <f t="shared" si="21"/>
        <v>3778</v>
      </c>
      <c r="H472" s="615"/>
    </row>
    <row r="473" spans="1:8" x14ac:dyDescent="0.2">
      <c r="A473" s="579">
        <v>612</v>
      </c>
      <c r="B473" s="496"/>
      <c r="C473" s="505">
        <f t="shared" si="23"/>
        <v>61</v>
      </c>
      <c r="D473" s="614"/>
      <c r="E473" s="499">
        <v>19200</v>
      </c>
      <c r="F473" s="498">
        <f t="shared" si="22"/>
        <v>5137</v>
      </c>
      <c r="G473" s="581">
        <f t="shared" si="21"/>
        <v>3777</v>
      </c>
      <c r="H473" s="615"/>
    </row>
    <row r="474" spans="1:8" x14ac:dyDescent="0.2">
      <c r="A474" s="579">
        <v>613</v>
      </c>
      <c r="B474" s="496"/>
      <c r="C474" s="505">
        <f t="shared" si="23"/>
        <v>61.02</v>
      </c>
      <c r="D474" s="614"/>
      <c r="E474" s="499">
        <v>19200</v>
      </c>
      <c r="F474" s="498">
        <f t="shared" si="22"/>
        <v>5135</v>
      </c>
      <c r="G474" s="581">
        <f t="shared" si="21"/>
        <v>3776</v>
      </c>
      <c r="H474" s="615"/>
    </row>
    <row r="475" spans="1:8" x14ac:dyDescent="0.2">
      <c r="A475" s="579">
        <v>614</v>
      </c>
      <c r="B475" s="496"/>
      <c r="C475" s="505">
        <f t="shared" si="23"/>
        <v>61.04</v>
      </c>
      <c r="D475" s="614"/>
      <c r="E475" s="499">
        <v>19200</v>
      </c>
      <c r="F475" s="498">
        <f t="shared" si="22"/>
        <v>5133</v>
      </c>
      <c r="G475" s="581">
        <f t="shared" si="21"/>
        <v>3775</v>
      </c>
      <c r="H475" s="615"/>
    </row>
    <row r="476" spans="1:8" x14ac:dyDescent="0.2">
      <c r="A476" s="579">
        <v>615</v>
      </c>
      <c r="B476" s="496"/>
      <c r="C476" s="505">
        <f t="shared" si="23"/>
        <v>61.06</v>
      </c>
      <c r="D476" s="614"/>
      <c r="E476" s="499">
        <v>19200</v>
      </c>
      <c r="F476" s="498">
        <f t="shared" si="22"/>
        <v>5132</v>
      </c>
      <c r="G476" s="581">
        <f t="shared" si="21"/>
        <v>3773</v>
      </c>
      <c r="H476" s="615"/>
    </row>
    <row r="477" spans="1:8" x14ac:dyDescent="0.2">
      <c r="A477" s="579">
        <v>616</v>
      </c>
      <c r="B477" s="496"/>
      <c r="C477" s="505">
        <f t="shared" si="23"/>
        <v>61.08</v>
      </c>
      <c r="D477" s="614"/>
      <c r="E477" s="499">
        <v>19200</v>
      </c>
      <c r="F477" s="498">
        <f t="shared" si="22"/>
        <v>5130</v>
      </c>
      <c r="G477" s="581">
        <f t="shared" si="21"/>
        <v>3772</v>
      </c>
      <c r="H477" s="615"/>
    </row>
    <row r="478" spans="1:8" x14ac:dyDescent="0.2">
      <c r="A478" s="579">
        <v>617</v>
      </c>
      <c r="B478" s="496"/>
      <c r="C478" s="505">
        <f t="shared" si="23"/>
        <v>61.1</v>
      </c>
      <c r="D478" s="614"/>
      <c r="E478" s="499">
        <v>19200</v>
      </c>
      <c r="F478" s="498">
        <f t="shared" si="22"/>
        <v>5128</v>
      </c>
      <c r="G478" s="581">
        <f t="shared" si="21"/>
        <v>3771</v>
      </c>
      <c r="H478" s="615"/>
    </row>
    <row r="479" spans="1:8" x14ac:dyDescent="0.2">
      <c r="A479" s="579">
        <v>618</v>
      </c>
      <c r="B479" s="496"/>
      <c r="C479" s="505">
        <f t="shared" si="23"/>
        <v>61.12</v>
      </c>
      <c r="D479" s="614"/>
      <c r="E479" s="499">
        <v>19200</v>
      </c>
      <c r="F479" s="498">
        <f t="shared" si="22"/>
        <v>5127</v>
      </c>
      <c r="G479" s="581">
        <f t="shared" si="21"/>
        <v>3770</v>
      </c>
      <c r="H479" s="615"/>
    </row>
    <row r="480" spans="1:8" x14ac:dyDescent="0.2">
      <c r="A480" s="579">
        <v>619</v>
      </c>
      <c r="B480" s="496"/>
      <c r="C480" s="505">
        <f t="shared" si="23"/>
        <v>61.14</v>
      </c>
      <c r="D480" s="614"/>
      <c r="E480" s="499">
        <v>19200</v>
      </c>
      <c r="F480" s="498">
        <f t="shared" si="22"/>
        <v>5125</v>
      </c>
      <c r="G480" s="581">
        <f t="shared" si="21"/>
        <v>3768</v>
      </c>
      <c r="H480" s="615"/>
    </row>
    <row r="481" spans="1:8" x14ac:dyDescent="0.2">
      <c r="A481" s="579">
        <v>620</v>
      </c>
      <c r="B481" s="496"/>
      <c r="C481" s="505">
        <f t="shared" si="23"/>
        <v>61.16</v>
      </c>
      <c r="D481" s="614"/>
      <c r="E481" s="499">
        <v>19200</v>
      </c>
      <c r="F481" s="498">
        <f t="shared" si="22"/>
        <v>5123</v>
      </c>
      <c r="G481" s="581">
        <f t="shared" si="21"/>
        <v>3767</v>
      </c>
      <c r="H481" s="615"/>
    </row>
    <row r="482" spans="1:8" x14ac:dyDescent="0.2">
      <c r="A482" s="579">
        <v>621</v>
      </c>
      <c r="B482" s="496"/>
      <c r="C482" s="505">
        <f t="shared" si="23"/>
        <v>61.17</v>
      </c>
      <c r="D482" s="614"/>
      <c r="E482" s="499">
        <v>19200</v>
      </c>
      <c r="F482" s="498">
        <f t="shared" si="22"/>
        <v>5123</v>
      </c>
      <c r="G482" s="581">
        <f t="shared" si="21"/>
        <v>3767</v>
      </c>
      <c r="H482" s="615"/>
    </row>
    <row r="483" spans="1:8" x14ac:dyDescent="0.2">
      <c r="A483" s="579">
        <v>622</v>
      </c>
      <c r="B483" s="496"/>
      <c r="C483" s="505">
        <f t="shared" si="23"/>
        <v>61.19</v>
      </c>
      <c r="D483" s="614"/>
      <c r="E483" s="499">
        <v>19200</v>
      </c>
      <c r="F483" s="498">
        <f t="shared" si="22"/>
        <v>5121</v>
      </c>
      <c r="G483" s="581">
        <f t="shared" si="21"/>
        <v>3765</v>
      </c>
      <c r="H483" s="615"/>
    </row>
    <row r="484" spans="1:8" x14ac:dyDescent="0.2">
      <c r="A484" s="579">
        <v>623</v>
      </c>
      <c r="B484" s="496"/>
      <c r="C484" s="505">
        <f t="shared" si="23"/>
        <v>61.21</v>
      </c>
      <c r="D484" s="614"/>
      <c r="E484" s="499">
        <v>19200</v>
      </c>
      <c r="F484" s="498">
        <f t="shared" si="22"/>
        <v>5119</v>
      </c>
      <c r="G484" s="581">
        <f t="shared" si="21"/>
        <v>3764</v>
      </c>
      <c r="H484" s="615"/>
    </row>
    <row r="485" spans="1:8" x14ac:dyDescent="0.2">
      <c r="A485" s="579">
        <v>624</v>
      </c>
      <c r="B485" s="496"/>
      <c r="C485" s="505">
        <f t="shared" si="23"/>
        <v>61.23</v>
      </c>
      <c r="D485" s="614"/>
      <c r="E485" s="499">
        <v>19200</v>
      </c>
      <c r="F485" s="498">
        <f t="shared" si="22"/>
        <v>5117</v>
      </c>
      <c r="G485" s="581">
        <f t="shared" si="21"/>
        <v>3763</v>
      </c>
      <c r="H485" s="615"/>
    </row>
    <row r="486" spans="1:8" x14ac:dyDescent="0.2">
      <c r="A486" s="579">
        <v>625</v>
      </c>
      <c r="B486" s="496"/>
      <c r="C486" s="505">
        <f t="shared" si="23"/>
        <v>61.25</v>
      </c>
      <c r="D486" s="614"/>
      <c r="E486" s="499">
        <v>19200</v>
      </c>
      <c r="F486" s="498">
        <f t="shared" si="22"/>
        <v>5116</v>
      </c>
      <c r="G486" s="581">
        <f t="shared" si="21"/>
        <v>3762</v>
      </c>
      <c r="H486" s="615"/>
    </row>
    <row r="487" spans="1:8" x14ac:dyDescent="0.2">
      <c r="A487" s="579">
        <v>626</v>
      </c>
      <c r="B487" s="496"/>
      <c r="C487" s="505">
        <f t="shared" si="23"/>
        <v>61.27</v>
      </c>
      <c r="D487" s="614"/>
      <c r="E487" s="499">
        <v>19200</v>
      </c>
      <c r="F487" s="498">
        <f t="shared" si="22"/>
        <v>5114</v>
      </c>
      <c r="G487" s="581">
        <f t="shared" si="21"/>
        <v>3760</v>
      </c>
      <c r="H487" s="615"/>
    </row>
    <row r="488" spans="1:8" x14ac:dyDescent="0.2">
      <c r="A488" s="579">
        <v>627</v>
      </c>
      <c r="B488" s="496"/>
      <c r="C488" s="505">
        <f t="shared" si="23"/>
        <v>61.29</v>
      </c>
      <c r="D488" s="614"/>
      <c r="E488" s="499">
        <v>19200</v>
      </c>
      <c r="F488" s="498">
        <f t="shared" si="22"/>
        <v>5112</v>
      </c>
      <c r="G488" s="581">
        <f t="shared" si="21"/>
        <v>3759</v>
      </c>
      <c r="H488" s="615"/>
    </row>
    <row r="489" spans="1:8" x14ac:dyDescent="0.2">
      <c r="A489" s="579">
        <v>628</v>
      </c>
      <c r="B489" s="496"/>
      <c r="C489" s="505">
        <f t="shared" si="23"/>
        <v>61.31</v>
      </c>
      <c r="D489" s="614"/>
      <c r="E489" s="499">
        <v>19200</v>
      </c>
      <c r="F489" s="498">
        <f t="shared" si="22"/>
        <v>5111</v>
      </c>
      <c r="G489" s="581">
        <f t="shared" si="21"/>
        <v>3758</v>
      </c>
      <c r="H489" s="615"/>
    </row>
    <row r="490" spans="1:8" x14ac:dyDescent="0.2">
      <c r="A490" s="579">
        <v>629</v>
      </c>
      <c r="B490" s="496"/>
      <c r="C490" s="505">
        <f t="shared" si="23"/>
        <v>61.33</v>
      </c>
      <c r="D490" s="614"/>
      <c r="E490" s="499">
        <v>19200</v>
      </c>
      <c r="F490" s="498">
        <f t="shared" si="22"/>
        <v>5109</v>
      </c>
      <c r="G490" s="581">
        <f t="shared" si="21"/>
        <v>3757</v>
      </c>
      <c r="H490" s="615"/>
    </row>
    <row r="491" spans="1:8" x14ac:dyDescent="0.2">
      <c r="A491" s="579">
        <v>630</v>
      </c>
      <c r="B491" s="496"/>
      <c r="C491" s="505">
        <f t="shared" si="23"/>
        <v>61.35</v>
      </c>
      <c r="D491" s="614"/>
      <c r="E491" s="499">
        <v>19200</v>
      </c>
      <c r="F491" s="498">
        <f t="shared" si="22"/>
        <v>5107</v>
      </c>
      <c r="G491" s="581">
        <f t="shared" si="21"/>
        <v>3756</v>
      </c>
      <c r="H491" s="615"/>
    </row>
    <row r="492" spans="1:8" x14ac:dyDescent="0.2">
      <c r="A492" s="579">
        <v>631</v>
      </c>
      <c r="B492" s="496"/>
      <c r="C492" s="505">
        <f t="shared" si="23"/>
        <v>61.36</v>
      </c>
      <c r="D492" s="614"/>
      <c r="E492" s="499">
        <v>19200</v>
      </c>
      <c r="F492" s="498">
        <f t="shared" si="22"/>
        <v>5107</v>
      </c>
      <c r="G492" s="581">
        <f t="shared" si="21"/>
        <v>3755</v>
      </c>
      <c r="H492" s="615"/>
    </row>
    <row r="493" spans="1:8" x14ac:dyDescent="0.2">
      <c r="A493" s="579">
        <v>632</v>
      </c>
      <c r="B493" s="496"/>
      <c r="C493" s="505">
        <f t="shared" si="23"/>
        <v>61.38</v>
      </c>
      <c r="D493" s="614"/>
      <c r="E493" s="499">
        <v>19200</v>
      </c>
      <c r="F493" s="498">
        <f t="shared" si="22"/>
        <v>5105</v>
      </c>
      <c r="G493" s="581">
        <f t="shared" si="21"/>
        <v>3754</v>
      </c>
      <c r="H493" s="615"/>
    </row>
    <row r="494" spans="1:8" x14ac:dyDescent="0.2">
      <c r="A494" s="579">
        <v>633</v>
      </c>
      <c r="B494" s="496"/>
      <c r="C494" s="505">
        <f t="shared" si="23"/>
        <v>61.4</v>
      </c>
      <c r="D494" s="614"/>
      <c r="E494" s="499">
        <v>19200</v>
      </c>
      <c r="F494" s="498">
        <f t="shared" si="22"/>
        <v>5103</v>
      </c>
      <c r="G494" s="581">
        <f t="shared" si="21"/>
        <v>3752</v>
      </c>
      <c r="H494" s="615"/>
    </row>
    <row r="495" spans="1:8" x14ac:dyDescent="0.2">
      <c r="A495" s="579">
        <v>634</v>
      </c>
      <c r="B495" s="496"/>
      <c r="C495" s="505">
        <f t="shared" si="23"/>
        <v>61.42</v>
      </c>
      <c r="D495" s="614"/>
      <c r="E495" s="499">
        <v>19200</v>
      </c>
      <c r="F495" s="498">
        <f t="shared" si="22"/>
        <v>5102</v>
      </c>
      <c r="G495" s="581">
        <f t="shared" si="21"/>
        <v>3751</v>
      </c>
      <c r="H495" s="615"/>
    </row>
    <row r="496" spans="1:8" x14ac:dyDescent="0.2">
      <c r="A496" s="579">
        <v>635</v>
      </c>
      <c r="B496" s="496"/>
      <c r="C496" s="505">
        <f t="shared" si="23"/>
        <v>61.44</v>
      </c>
      <c r="D496" s="614"/>
      <c r="E496" s="499">
        <v>19200</v>
      </c>
      <c r="F496" s="498">
        <f t="shared" si="22"/>
        <v>5100</v>
      </c>
      <c r="G496" s="581">
        <f t="shared" si="21"/>
        <v>3750</v>
      </c>
      <c r="H496" s="615"/>
    </row>
    <row r="497" spans="1:8" x14ac:dyDescent="0.2">
      <c r="A497" s="579">
        <v>636</v>
      </c>
      <c r="B497" s="496"/>
      <c r="C497" s="505">
        <f t="shared" si="23"/>
        <v>61.46</v>
      </c>
      <c r="D497" s="614"/>
      <c r="E497" s="499">
        <v>19200</v>
      </c>
      <c r="F497" s="498">
        <f t="shared" si="22"/>
        <v>5098</v>
      </c>
      <c r="G497" s="581">
        <f t="shared" si="21"/>
        <v>3749</v>
      </c>
      <c r="H497" s="615"/>
    </row>
    <row r="498" spans="1:8" x14ac:dyDescent="0.2">
      <c r="A498" s="579">
        <v>637</v>
      </c>
      <c r="B498" s="496"/>
      <c r="C498" s="505">
        <f t="shared" si="23"/>
        <v>61.47</v>
      </c>
      <c r="D498" s="614"/>
      <c r="E498" s="499">
        <v>19200</v>
      </c>
      <c r="F498" s="498">
        <f t="shared" si="22"/>
        <v>5098</v>
      </c>
      <c r="G498" s="581">
        <f t="shared" si="21"/>
        <v>3748</v>
      </c>
      <c r="H498" s="615"/>
    </row>
    <row r="499" spans="1:8" x14ac:dyDescent="0.2">
      <c r="A499" s="579">
        <v>638</v>
      </c>
      <c r="B499" s="496"/>
      <c r="C499" s="505">
        <f t="shared" si="23"/>
        <v>61.49</v>
      </c>
      <c r="D499" s="614"/>
      <c r="E499" s="499">
        <v>19200</v>
      </c>
      <c r="F499" s="498">
        <f t="shared" si="22"/>
        <v>5096</v>
      </c>
      <c r="G499" s="581">
        <f t="shared" si="21"/>
        <v>3747</v>
      </c>
      <c r="H499" s="615"/>
    </row>
    <row r="500" spans="1:8" x14ac:dyDescent="0.2">
      <c r="A500" s="579">
        <v>639</v>
      </c>
      <c r="B500" s="496"/>
      <c r="C500" s="505">
        <f t="shared" si="23"/>
        <v>61.51</v>
      </c>
      <c r="D500" s="614"/>
      <c r="E500" s="499">
        <v>19200</v>
      </c>
      <c r="F500" s="498">
        <f t="shared" si="22"/>
        <v>5094</v>
      </c>
      <c r="G500" s="581">
        <f t="shared" si="21"/>
        <v>3746</v>
      </c>
      <c r="H500" s="615"/>
    </row>
    <row r="501" spans="1:8" x14ac:dyDescent="0.2">
      <c r="A501" s="579">
        <v>640</v>
      </c>
      <c r="B501" s="496"/>
      <c r="C501" s="505">
        <f t="shared" si="23"/>
        <v>61.53</v>
      </c>
      <c r="D501" s="614"/>
      <c r="E501" s="499">
        <v>19200</v>
      </c>
      <c r="F501" s="498">
        <f t="shared" si="22"/>
        <v>5093</v>
      </c>
      <c r="G501" s="581">
        <f t="shared" si="21"/>
        <v>3745</v>
      </c>
      <c r="H501" s="615"/>
    </row>
    <row r="502" spans="1:8" x14ac:dyDescent="0.2">
      <c r="A502" s="579">
        <v>641</v>
      </c>
      <c r="B502" s="496"/>
      <c r="C502" s="505">
        <f t="shared" si="23"/>
        <v>61.54</v>
      </c>
      <c r="D502" s="614"/>
      <c r="E502" s="499">
        <v>19200</v>
      </c>
      <c r="F502" s="498">
        <f t="shared" si="22"/>
        <v>5092</v>
      </c>
      <c r="G502" s="581">
        <f t="shared" si="21"/>
        <v>3744</v>
      </c>
      <c r="H502" s="615"/>
    </row>
    <row r="503" spans="1:8" x14ac:dyDescent="0.2">
      <c r="A503" s="579">
        <v>642</v>
      </c>
      <c r="B503" s="496"/>
      <c r="C503" s="505">
        <f t="shared" si="23"/>
        <v>61.56</v>
      </c>
      <c r="D503" s="614"/>
      <c r="E503" s="499">
        <v>19200</v>
      </c>
      <c r="F503" s="498">
        <f t="shared" si="22"/>
        <v>5090</v>
      </c>
      <c r="G503" s="581">
        <f t="shared" si="21"/>
        <v>3743</v>
      </c>
      <c r="H503" s="615"/>
    </row>
    <row r="504" spans="1:8" x14ac:dyDescent="0.2">
      <c r="A504" s="579">
        <v>643</v>
      </c>
      <c r="B504" s="496"/>
      <c r="C504" s="505">
        <f t="shared" si="23"/>
        <v>61.58</v>
      </c>
      <c r="D504" s="614"/>
      <c r="E504" s="499">
        <v>19200</v>
      </c>
      <c r="F504" s="498">
        <f t="shared" si="22"/>
        <v>5088</v>
      </c>
      <c r="G504" s="581">
        <f t="shared" si="21"/>
        <v>3741</v>
      </c>
      <c r="H504" s="615"/>
    </row>
    <row r="505" spans="1:8" x14ac:dyDescent="0.2">
      <c r="A505" s="579">
        <v>644</v>
      </c>
      <c r="B505" s="496"/>
      <c r="C505" s="505">
        <f t="shared" si="23"/>
        <v>61.6</v>
      </c>
      <c r="D505" s="614"/>
      <c r="E505" s="499">
        <v>19200</v>
      </c>
      <c r="F505" s="498">
        <f t="shared" si="22"/>
        <v>5087</v>
      </c>
      <c r="G505" s="581">
        <f t="shared" si="21"/>
        <v>3740</v>
      </c>
      <c r="H505" s="615"/>
    </row>
    <row r="506" spans="1:8" x14ac:dyDescent="0.2">
      <c r="A506" s="579">
        <v>645</v>
      </c>
      <c r="B506" s="496"/>
      <c r="C506" s="505">
        <f t="shared" si="23"/>
        <v>61.61</v>
      </c>
      <c r="D506" s="614"/>
      <c r="E506" s="499">
        <v>19200</v>
      </c>
      <c r="F506" s="498">
        <f t="shared" si="22"/>
        <v>5086</v>
      </c>
      <c r="G506" s="581">
        <f t="shared" si="21"/>
        <v>3740</v>
      </c>
      <c r="H506" s="615"/>
    </row>
    <row r="507" spans="1:8" x14ac:dyDescent="0.2">
      <c r="A507" s="579">
        <v>646</v>
      </c>
      <c r="B507" s="496"/>
      <c r="C507" s="505">
        <f t="shared" si="23"/>
        <v>61.63</v>
      </c>
      <c r="D507" s="614"/>
      <c r="E507" s="499">
        <v>19200</v>
      </c>
      <c r="F507" s="498">
        <f t="shared" si="22"/>
        <v>5084</v>
      </c>
      <c r="G507" s="581">
        <f t="shared" si="21"/>
        <v>3738</v>
      </c>
      <c r="H507" s="615"/>
    </row>
    <row r="508" spans="1:8" x14ac:dyDescent="0.2">
      <c r="A508" s="579">
        <v>647</v>
      </c>
      <c r="B508" s="496"/>
      <c r="C508" s="505">
        <f t="shared" si="23"/>
        <v>61.65</v>
      </c>
      <c r="D508" s="614"/>
      <c r="E508" s="499">
        <v>19200</v>
      </c>
      <c r="F508" s="498">
        <f t="shared" si="22"/>
        <v>5083</v>
      </c>
      <c r="G508" s="581">
        <f t="shared" si="21"/>
        <v>3737</v>
      </c>
      <c r="H508" s="615"/>
    </row>
    <row r="509" spans="1:8" x14ac:dyDescent="0.2">
      <c r="A509" s="579">
        <v>648</v>
      </c>
      <c r="B509" s="496"/>
      <c r="C509" s="505">
        <f t="shared" si="23"/>
        <v>61.67</v>
      </c>
      <c r="D509" s="614"/>
      <c r="E509" s="499">
        <v>19200</v>
      </c>
      <c r="F509" s="498">
        <f t="shared" si="22"/>
        <v>5081</v>
      </c>
      <c r="G509" s="581">
        <f t="shared" si="21"/>
        <v>3736</v>
      </c>
      <c r="H509" s="615"/>
    </row>
    <row r="510" spans="1:8" x14ac:dyDescent="0.2">
      <c r="A510" s="579">
        <v>649</v>
      </c>
      <c r="B510" s="496"/>
      <c r="C510" s="505">
        <f t="shared" si="23"/>
        <v>61.68</v>
      </c>
      <c r="D510" s="614"/>
      <c r="E510" s="499">
        <v>19200</v>
      </c>
      <c r="F510" s="498">
        <f t="shared" si="22"/>
        <v>5080</v>
      </c>
      <c r="G510" s="581">
        <f t="shared" si="21"/>
        <v>3735</v>
      </c>
      <c r="H510" s="615"/>
    </row>
    <row r="511" spans="1:8" x14ac:dyDescent="0.2">
      <c r="A511" s="579">
        <v>650</v>
      </c>
      <c r="B511" s="496"/>
      <c r="C511" s="505">
        <f t="shared" si="23"/>
        <v>61.7</v>
      </c>
      <c r="D511" s="614"/>
      <c r="E511" s="499">
        <v>19200</v>
      </c>
      <c r="F511" s="498">
        <f t="shared" si="22"/>
        <v>5079</v>
      </c>
      <c r="G511" s="581">
        <f t="shared" si="21"/>
        <v>3734</v>
      </c>
      <c r="H511" s="615"/>
    </row>
    <row r="512" spans="1:8" x14ac:dyDescent="0.2">
      <c r="A512" s="579">
        <v>651</v>
      </c>
      <c r="B512" s="496"/>
      <c r="C512" s="505">
        <f t="shared" si="23"/>
        <v>61.72</v>
      </c>
      <c r="D512" s="614"/>
      <c r="E512" s="499">
        <v>19200</v>
      </c>
      <c r="F512" s="498">
        <f t="shared" si="22"/>
        <v>5077</v>
      </c>
      <c r="G512" s="581">
        <f t="shared" si="21"/>
        <v>3733</v>
      </c>
      <c r="H512" s="615"/>
    </row>
    <row r="513" spans="1:8" x14ac:dyDescent="0.2">
      <c r="A513" s="579">
        <v>652</v>
      </c>
      <c r="B513" s="496"/>
      <c r="C513" s="505">
        <f t="shared" si="23"/>
        <v>61.73</v>
      </c>
      <c r="D513" s="614"/>
      <c r="E513" s="499">
        <v>19200</v>
      </c>
      <c r="F513" s="498">
        <f t="shared" si="22"/>
        <v>5076</v>
      </c>
      <c r="G513" s="581">
        <f t="shared" si="21"/>
        <v>3732</v>
      </c>
      <c r="H513" s="615"/>
    </row>
    <row r="514" spans="1:8" x14ac:dyDescent="0.2">
      <c r="A514" s="579">
        <v>653</v>
      </c>
      <c r="B514" s="496"/>
      <c r="C514" s="505">
        <f t="shared" si="23"/>
        <v>61.75</v>
      </c>
      <c r="D514" s="614"/>
      <c r="E514" s="499">
        <v>19200</v>
      </c>
      <c r="F514" s="498">
        <f t="shared" si="22"/>
        <v>5074</v>
      </c>
      <c r="G514" s="581">
        <f t="shared" si="21"/>
        <v>3731</v>
      </c>
      <c r="H514" s="615"/>
    </row>
    <row r="515" spans="1:8" x14ac:dyDescent="0.2">
      <c r="A515" s="579">
        <v>654</v>
      </c>
      <c r="B515" s="496"/>
      <c r="C515" s="505">
        <f t="shared" si="23"/>
        <v>61.77</v>
      </c>
      <c r="D515" s="614"/>
      <c r="E515" s="499">
        <v>19200</v>
      </c>
      <c r="F515" s="498">
        <f t="shared" si="22"/>
        <v>5073</v>
      </c>
      <c r="G515" s="581">
        <f t="shared" si="21"/>
        <v>3730</v>
      </c>
      <c r="H515" s="615"/>
    </row>
    <row r="516" spans="1:8" x14ac:dyDescent="0.2">
      <c r="A516" s="579">
        <v>655</v>
      </c>
      <c r="B516" s="496"/>
      <c r="C516" s="505">
        <f t="shared" si="23"/>
        <v>61.78</v>
      </c>
      <c r="D516" s="614"/>
      <c r="E516" s="499">
        <v>19200</v>
      </c>
      <c r="F516" s="498">
        <f t="shared" si="22"/>
        <v>5072</v>
      </c>
      <c r="G516" s="581">
        <f t="shared" si="21"/>
        <v>3729</v>
      </c>
      <c r="H516" s="615"/>
    </row>
    <row r="517" spans="1:8" x14ac:dyDescent="0.2">
      <c r="A517" s="579">
        <v>656</v>
      </c>
      <c r="B517" s="496"/>
      <c r="C517" s="505">
        <f t="shared" si="23"/>
        <v>61.8</v>
      </c>
      <c r="D517" s="614"/>
      <c r="E517" s="499">
        <v>19200</v>
      </c>
      <c r="F517" s="498">
        <f t="shared" si="22"/>
        <v>5070</v>
      </c>
      <c r="G517" s="581">
        <f t="shared" si="21"/>
        <v>3728</v>
      </c>
      <c r="H517" s="615"/>
    </row>
    <row r="518" spans="1:8" x14ac:dyDescent="0.2">
      <c r="A518" s="579">
        <v>657</v>
      </c>
      <c r="B518" s="496"/>
      <c r="C518" s="505">
        <f t="shared" si="23"/>
        <v>61.81</v>
      </c>
      <c r="D518" s="614"/>
      <c r="E518" s="499">
        <v>19200</v>
      </c>
      <c r="F518" s="498">
        <f t="shared" si="22"/>
        <v>5069</v>
      </c>
      <c r="G518" s="581">
        <f t="shared" si="21"/>
        <v>3728</v>
      </c>
      <c r="H518" s="615"/>
    </row>
    <row r="519" spans="1:8" x14ac:dyDescent="0.2">
      <c r="A519" s="579">
        <v>658</v>
      </c>
      <c r="B519" s="496"/>
      <c r="C519" s="505">
        <f t="shared" si="23"/>
        <v>61.83</v>
      </c>
      <c r="D519" s="614"/>
      <c r="E519" s="499">
        <v>19200</v>
      </c>
      <c r="F519" s="498">
        <f t="shared" si="22"/>
        <v>5068</v>
      </c>
      <c r="G519" s="581">
        <f t="shared" si="21"/>
        <v>3726</v>
      </c>
      <c r="H519" s="615"/>
    </row>
    <row r="520" spans="1:8" x14ac:dyDescent="0.2">
      <c r="A520" s="579">
        <v>659</v>
      </c>
      <c r="B520" s="496"/>
      <c r="C520" s="505">
        <f t="shared" si="23"/>
        <v>61.85</v>
      </c>
      <c r="D520" s="614"/>
      <c r="E520" s="499">
        <v>19200</v>
      </c>
      <c r="F520" s="498">
        <f t="shared" si="22"/>
        <v>5066</v>
      </c>
      <c r="G520" s="581">
        <f t="shared" si="21"/>
        <v>3725</v>
      </c>
      <c r="H520" s="615"/>
    </row>
    <row r="521" spans="1:8" x14ac:dyDescent="0.2">
      <c r="A521" s="579">
        <v>660</v>
      </c>
      <c r="B521" s="496"/>
      <c r="C521" s="505">
        <f t="shared" si="23"/>
        <v>61.86</v>
      </c>
      <c r="D521" s="614"/>
      <c r="E521" s="499">
        <v>19200</v>
      </c>
      <c r="F521" s="498">
        <f t="shared" si="22"/>
        <v>5065</v>
      </c>
      <c r="G521" s="581">
        <f t="shared" si="21"/>
        <v>3725</v>
      </c>
      <c r="H521" s="615"/>
    </row>
    <row r="522" spans="1:8" x14ac:dyDescent="0.2">
      <c r="A522" s="579">
        <v>661</v>
      </c>
      <c r="B522" s="496"/>
      <c r="C522" s="505">
        <f t="shared" si="23"/>
        <v>61.88</v>
      </c>
      <c r="D522" s="614"/>
      <c r="E522" s="499">
        <v>19200</v>
      </c>
      <c r="F522" s="498">
        <f t="shared" si="22"/>
        <v>5064</v>
      </c>
      <c r="G522" s="581">
        <f t="shared" si="21"/>
        <v>3723</v>
      </c>
      <c r="H522" s="615"/>
    </row>
    <row r="523" spans="1:8" x14ac:dyDescent="0.2">
      <c r="A523" s="579">
        <v>662</v>
      </c>
      <c r="B523" s="496"/>
      <c r="C523" s="505">
        <f t="shared" si="23"/>
        <v>61.89</v>
      </c>
      <c r="D523" s="614"/>
      <c r="E523" s="499">
        <v>19200</v>
      </c>
      <c r="F523" s="498">
        <f t="shared" si="22"/>
        <v>5063</v>
      </c>
      <c r="G523" s="581">
        <f t="shared" si="21"/>
        <v>3723</v>
      </c>
      <c r="H523" s="615"/>
    </row>
    <row r="524" spans="1:8" x14ac:dyDescent="0.2">
      <c r="A524" s="579">
        <v>663</v>
      </c>
      <c r="B524" s="496"/>
      <c r="C524" s="505">
        <f t="shared" si="23"/>
        <v>61.91</v>
      </c>
      <c r="D524" s="614"/>
      <c r="E524" s="499">
        <v>19200</v>
      </c>
      <c r="F524" s="498">
        <f t="shared" si="22"/>
        <v>5061</v>
      </c>
      <c r="G524" s="581">
        <f t="shared" si="21"/>
        <v>3722</v>
      </c>
      <c r="H524" s="615"/>
    </row>
    <row r="525" spans="1:8" x14ac:dyDescent="0.2">
      <c r="A525" s="579">
        <v>664</v>
      </c>
      <c r="B525" s="496"/>
      <c r="C525" s="505">
        <f t="shared" si="23"/>
        <v>61.93</v>
      </c>
      <c r="D525" s="614"/>
      <c r="E525" s="499">
        <v>19200</v>
      </c>
      <c r="F525" s="498">
        <f t="shared" si="22"/>
        <v>5060</v>
      </c>
      <c r="G525" s="581">
        <f t="shared" ref="G525:G588" si="24">ROUND(12*(1/C525*E525),0)</f>
        <v>3720</v>
      </c>
      <c r="H525" s="615"/>
    </row>
    <row r="526" spans="1:8" x14ac:dyDescent="0.2">
      <c r="A526" s="579">
        <v>665</v>
      </c>
      <c r="B526" s="496"/>
      <c r="C526" s="505">
        <f t="shared" si="23"/>
        <v>61.94</v>
      </c>
      <c r="D526" s="614"/>
      <c r="E526" s="499">
        <v>19200</v>
      </c>
      <c r="F526" s="498">
        <f t="shared" ref="F526:F589" si="25">ROUND(12*1.36*(1/C526*E526)+H526,0)</f>
        <v>5059</v>
      </c>
      <c r="G526" s="581">
        <f t="shared" si="24"/>
        <v>3720</v>
      </c>
      <c r="H526" s="615"/>
    </row>
    <row r="527" spans="1:8" x14ac:dyDescent="0.2">
      <c r="A527" s="579">
        <v>666</v>
      </c>
      <c r="B527" s="496"/>
      <c r="C527" s="505">
        <f t="shared" ref="C527:C590" si="26">ROUND((-0.0000491*POWER(A527,2)+0.0818939*A527+34)*0.928,2)</f>
        <v>61.96</v>
      </c>
      <c r="D527" s="614"/>
      <c r="E527" s="499">
        <v>19200</v>
      </c>
      <c r="F527" s="498">
        <f t="shared" si="25"/>
        <v>5057</v>
      </c>
      <c r="G527" s="581">
        <f t="shared" si="24"/>
        <v>3719</v>
      </c>
      <c r="H527" s="615"/>
    </row>
    <row r="528" spans="1:8" x14ac:dyDescent="0.2">
      <c r="A528" s="579">
        <v>667</v>
      </c>
      <c r="B528" s="496"/>
      <c r="C528" s="505">
        <f t="shared" si="26"/>
        <v>61.97</v>
      </c>
      <c r="D528" s="614"/>
      <c r="E528" s="499">
        <v>19200</v>
      </c>
      <c r="F528" s="498">
        <f t="shared" si="25"/>
        <v>5056</v>
      </c>
      <c r="G528" s="581">
        <f t="shared" si="24"/>
        <v>3718</v>
      </c>
      <c r="H528" s="615"/>
    </row>
    <row r="529" spans="1:8" x14ac:dyDescent="0.2">
      <c r="A529" s="579">
        <v>668</v>
      </c>
      <c r="B529" s="496"/>
      <c r="C529" s="505">
        <f t="shared" si="26"/>
        <v>61.99</v>
      </c>
      <c r="D529" s="614"/>
      <c r="E529" s="499">
        <v>19200</v>
      </c>
      <c r="F529" s="498">
        <f t="shared" si="25"/>
        <v>5055</v>
      </c>
      <c r="G529" s="581">
        <f t="shared" si="24"/>
        <v>3717</v>
      </c>
      <c r="H529" s="615"/>
    </row>
    <row r="530" spans="1:8" x14ac:dyDescent="0.2">
      <c r="A530" s="579">
        <v>669</v>
      </c>
      <c r="B530" s="496"/>
      <c r="C530" s="505">
        <f t="shared" si="26"/>
        <v>62</v>
      </c>
      <c r="D530" s="614"/>
      <c r="E530" s="499">
        <v>19200</v>
      </c>
      <c r="F530" s="498">
        <f t="shared" si="25"/>
        <v>5054</v>
      </c>
      <c r="G530" s="581">
        <f t="shared" si="24"/>
        <v>3716</v>
      </c>
      <c r="H530" s="615"/>
    </row>
    <row r="531" spans="1:8" x14ac:dyDescent="0.2">
      <c r="A531" s="579">
        <v>670</v>
      </c>
      <c r="B531" s="496"/>
      <c r="C531" s="505">
        <f t="shared" si="26"/>
        <v>62.02</v>
      </c>
      <c r="D531" s="614"/>
      <c r="E531" s="499">
        <v>19200</v>
      </c>
      <c r="F531" s="498">
        <f t="shared" si="25"/>
        <v>5052</v>
      </c>
      <c r="G531" s="581">
        <f t="shared" si="24"/>
        <v>3715</v>
      </c>
      <c r="H531" s="615"/>
    </row>
    <row r="532" spans="1:8" x14ac:dyDescent="0.2">
      <c r="A532" s="579">
        <v>671</v>
      </c>
      <c r="B532" s="496"/>
      <c r="C532" s="505">
        <f t="shared" si="26"/>
        <v>62.03</v>
      </c>
      <c r="D532" s="614"/>
      <c r="E532" s="499">
        <v>19200</v>
      </c>
      <c r="F532" s="498">
        <f t="shared" si="25"/>
        <v>5051</v>
      </c>
      <c r="G532" s="581">
        <f t="shared" si="24"/>
        <v>3714</v>
      </c>
      <c r="H532" s="615"/>
    </row>
    <row r="533" spans="1:8" x14ac:dyDescent="0.2">
      <c r="A533" s="579">
        <v>672</v>
      </c>
      <c r="B533" s="496"/>
      <c r="C533" s="505">
        <f t="shared" si="26"/>
        <v>62.05</v>
      </c>
      <c r="D533" s="614"/>
      <c r="E533" s="499">
        <v>19200</v>
      </c>
      <c r="F533" s="498">
        <f t="shared" si="25"/>
        <v>5050</v>
      </c>
      <c r="G533" s="581">
        <f t="shared" si="24"/>
        <v>3713</v>
      </c>
      <c r="H533" s="615"/>
    </row>
    <row r="534" spans="1:8" x14ac:dyDescent="0.2">
      <c r="A534" s="579">
        <v>673</v>
      </c>
      <c r="B534" s="496"/>
      <c r="C534" s="505">
        <f t="shared" si="26"/>
        <v>62.06</v>
      </c>
      <c r="D534" s="614"/>
      <c r="E534" s="499">
        <v>19200</v>
      </c>
      <c r="F534" s="498">
        <f t="shared" si="25"/>
        <v>5049</v>
      </c>
      <c r="G534" s="581">
        <f t="shared" si="24"/>
        <v>3713</v>
      </c>
      <c r="H534" s="615"/>
    </row>
    <row r="535" spans="1:8" x14ac:dyDescent="0.2">
      <c r="A535" s="579">
        <v>674</v>
      </c>
      <c r="B535" s="496"/>
      <c r="C535" s="505">
        <f t="shared" si="26"/>
        <v>62.08</v>
      </c>
      <c r="D535" s="614"/>
      <c r="E535" s="499">
        <v>19200</v>
      </c>
      <c r="F535" s="498">
        <f t="shared" si="25"/>
        <v>5047</v>
      </c>
      <c r="G535" s="581">
        <f t="shared" si="24"/>
        <v>3711</v>
      </c>
      <c r="H535" s="615"/>
    </row>
    <row r="536" spans="1:8" x14ac:dyDescent="0.2">
      <c r="A536" s="579">
        <v>675</v>
      </c>
      <c r="B536" s="496"/>
      <c r="C536" s="505">
        <f t="shared" si="26"/>
        <v>62.09</v>
      </c>
      <c r="D536" s="614"/>
      <c r="E536" s="499">
        <v>19200</v>
      </c>
      <c r="F536" s="498">
        <f t="shared" si="25"/>
        <v>5047</v>
      </c>
      <c r="G536" s="581">
        <f t="shared" si="24"/>
        <v>3711</v>
      </c>
      <c r="H536" s="615"/>
    </row>
    <row r="537" spans="1:8" x14ac:dyDescent="0.2">
      <c r="A537" s="579">
        <v>676</v>
      </c>
      <c r="B537" s="496"/>
      <c r="C537" s="505">
        <f t="shared" si="26"/>
        <v>62.1</v>
      </c>
      <c r="D537" s="614"/>
      <c r="E537" s="499">
        <v>19200</v>
      </c>
      <c r="F537" s="498">
        <f t="shared" si="25"/>
        <v>5046</v>
      </c>
      <c r="G537" s="581">
        <f t="shared" si="24"/>
        <v>3710</v>
      </c>
      <c r="H537" s="615"/>
    </row>
    <row r="538" spans="1:8" x14ac:dyDescent="0.2">
      <c r="A538" s="579">
        <v>677</v>
      </c>
      <c r="B538" s="496"/>
      <c r="C538" s="505">
        <f t="shared" si="26"/>
        <v>62.12</v>
      </c>
      <c r="D538" s="614"/>
      <c r="E538" s="499">
        <v>19200</v>
      </c>
      <c r="F538" s="498">
        <f t="shared" si="25"/>
        <v>5044</v>
      </c>
      <c r="G538" s="581">
        <f t="shared" si="24"/>
        <v>3709</v>
      </c>
      <c r="H538" s="615"/>
    </row>
    <row r="539" spans="1:8" x14ac:dyDescent="0.2">
      <c r="A539" s="579">
        <v>678</v>
      </c>
      <c r="B539" s="496"/>
      <c r="C539" s="505">
        <f t="shared" si="26"/>
        <v>62.13</v>
      </c>
      <c r="D539" s="614"/>
      <c r="E539" s="499">
        <v>19200</v>
      </c>
      <c r="F539" s="498">
        <f t="shared" si="25"/>
        <v>5043</v>
      </c>
      <c r="G539" s="581">
        <f t="shared" si="24"/>
        <v>3708</v>
      </c>
      <c r="H539" s="615"/>
    </row>
    <row r="540" spans="1:8" x14ac:dyDescent="0.2">
      <c r="A540" s="579">
        <v>679</v>
      </c>
      <c r="B540" s="496"/>
      <c r="C540" s="505">
        <f t="shared" si="26"/>
        <v>62.15</v>
      </c>
      <c r="D540" s="614"/>
      <c r="E540" s="499">
        <v>19200</v>
      </c>
      <c r="F540" s="498">
        <f t="shared" si="25"/>
        <v>5042</v>
      </c>
      <c r="G540" s="581">
        <f t="shared" si="24"/>
        <v>3707</v>
      </c>
      <c r="H540" s="615"/>
    </row>
    <row r="541" spans="1:8" x14ac:dyDescent="0.2">
      <c r="A541" s="579">
        <v>680</v>
      </c>
      <c r="B541" s="496"/>
      <c r="C541" s="505">
        <f t="shared" si="26"/>
        <v>62.16</v>
      </c>
      <c r="D541" s="614"/>
      <c r="E541" s="499">
        <v>19200</v>
      </c>
      <c r="F541" s="498">
        <f t="shared" si="25"/>
        <v>5041</v>
      </c>
      <c r="G541" s="581">
        <f t="shared" si="24"/>
        <v>3707</v>
      </c>
      <c r="H541" s="615"/>
    </row>
    <row r="542" spans="1:8" x14ac:dyDescent="0.2">
      <c r="A542" s="579">
        <v>681</v>
      </c>
      <c r="B542" s="496"/>
      <c r="C542" s="505">
        <f t="shared" si="26"/>
        <v>62.18</v>
      </c>
      <c r="D542" s="614"/>
      <c r="E542" s="499">
        <v>19200</v>
      </c>
      <c r="F542" s="498">
        <f t="shared" si="25"/>
        <v>5039</v>
      </c>
      <c r="G542" s="581">
        <f t="shared" si="24"/>
        <v>3705</v>
      </c>
      <c r="H542" s="615"/>
    </row>
    <row r="543" spans="1:8" x14ac:dyDescent="0.2">
      <c r="A543" s="579">
        <v>682</v>
      </c>
      <c r="B543" s="496"/>
      <c r="C543" s="505">
        <f t="shared" si="26"/>
        <v>62.19</v>
      </c>
      <c r="D543" s="614"/>
      <c r="E543" s="499">
        <v>19200</v>
      </c>
      <c r="F543" s="498">
        <f t="shared" si="25"/>
        <v>5038</v>
      </c>
      <c r="G543" s="581">
        <f t="shared" si="24"/>
        <v>3705</v>
      </c>
      <c r="H543" s="615"/>
    </row>
    <row r="544" spans="1:8" x14ac:dyDescent="0.2">
      <c r="A544" s="579">
        <v>683</v>
      </c>
      <c r="B544" s="496"/>
      <c r="C544" s="505">
        <f t="shared" si="26"/>
        <v>62.2</v>
      </c>
      <c r="D544" s="614"/>
      <c r="E544" s="499">
        <v>19200</v>
      </c>
      <c r="F544" s="498">
        <f t="shared" si="25"/>
        <v>5038</v>
      </c>
      <c r="G544" s="581">
        <f t="shared" si="24"/>
        <v>3704</v>
      </c>
      <c r="H544" s="615"/>
    </row>
    <row r="545" spans="1:8" x14ac:dyDescent="0.2">
      <c r="A545" s="579">
        <v>684</v>
      </c>
      <c r="B545" s="496"/>
      <c r="C545" s="505">
        <f t="shared" si="26"/>
        <v>62.22</v>
      </c>
      <c r="D545" s="614"/>
      <c r="E545" s="499">
        <v>19200</v>
      </c>
      <c r="F545" s="498">
        <f t="shared" si="25"/>
        <v>5036</v>
      </c>
      <c r="G545" s="581">
        <f t="shared" si="24"/>
        <v>3703</v>
      </c>
      <c r="H545" s="615"/>
    </row>
    <row r="546" spans="1:8" x14ac:dyDescent="0.2">
      <c r="A546" s="579">
        <v>685</v>
      </c>
      <c r="B546" s="496"/>
      <c r="C546" s="505">
        <f t="shared" si="26"/>
        <v>62.23</v>
      </c>
      <c r="D546" s="614"/>
      <c r="E546" s="499">
        <v>19200</v>
      </c>
      <c r="F546" s="498">
        <f t="shared" si="25"/>
        <v>5035</v>
      </c>
      <c r="G546" s="581">
        <f t="shared" si="24"/>
        <v>3702</v>
      </c>
      <c r="H546" s="615"/>
    </row>
    <row r="547" spans="1:8" x14ac:dyDescent="0.2">
      <c r="A547" s="579">
        <v>686</v>
      </c>
      <c r="B547" s="496"/>
      <c r="C547" s="505">
        <f t="shared" si="26"/>
        <v>62.24</v>
      </c>
      <c r="D547" s="614"/>
      <c r="E547" s="499">
        <v>19200</v>
      </c>
      <c r="F547" s="498">
        <f t="shared" si="25"/>
        <v>5034</v>
      </c>
      <c r="G547" s="581">
        <f t="shared" si="24"/>
        <v>3702</v>
      </c>
      <c r="H547" s="615"/>
    </row>
    <row r="548" spans="1:8" x14ac:dyDescent="0.2">
      <c r="A548" s="579">
        <v>687</v>
      </c>
      <c r="B548" s="496"/>
      <c r="C548" s="505">
        <f t="shared" si="26"/>
        <v>62.26</v>
      </c>
      <c r="D548" s="614"/>
      <c r="E548" s="499">
        <v>19200</v>
      </c>
      <c r="F548" s="498">
        <f t="shared" si="25"/>
        <v>5033</v>
      </c>
      <c r="G548" s="581">
        <f t="shared" si="24"/>
        <v>3701</v>
      </c>
      <c r="H548" s="615"/>
    </row>
    <row r="549" spans="1:8" x14ac:dyDescent="0.2">
      <c r="A549" s="579">
        <v>688</v>
      </c>
      <c r="B549" s="496"/>
      <c r="C549" s="505">
        <f t="shared" si="26"/>
        <v>62.27</v>
      </c>
      <c r="D549" s="614"/>
      <c r="E549" s="499">
        <v>19200</v>
      </c>
      <c r="F549" s="498">
        <f t="shared" si="25"/>
        <v>5032</v>
      </c>
      <c r="G549" s="581">
        <f t="shared" si="24"/>
        <v>3700</v>
      </c>
      <c r="H549" s="615"/>
    </row>
    <row r="550" spans="1:8" x14ac:dyDescent="0.2">
      <c r="A550" s="579">
        <v>689</v>
      </c>
      <c r="B550" s="496"/>
      <c r="C550" s="505">
        <f t="shared" si="26"/>
        <v>62.28</v>
      </c>
      <c r="D550" s="614"/>
      <c r="E550" s="499">
        <v>19200</v>
      </c>
      <c r="F550" s="498">
        <f t="shared" si="25"/>
        <v>5031</v>
      </c>
      <c r="G550" s="581">
        <f t="shared" si="24"/>
        <v>3699</v>
      </c>
      <c r="H550" s="615"/>
    </row>
    <row r="551" spans="1:8" x14ac:dyDescent="0.2">
      <c r="A551" s="579">
        <v>690</v>
      </c>
      <c r="B551" s="496"/>
      <c r="C551" s="505">
        <f t="shared" si="26"/>
        <v>62.3</v>
      </c>
      <c r="D551" s="614"/>
      <c r="E551" s="499">
        <v>19200</v>
      </c>
      <c r="F551" s="498">
        <f t="shared" si="25"/>
        <v>5030</v>
      </c>
      <c r="G551" s="581">
        <f t="shared" si="24"/>
        <v>3698</v>
      </c>
      <c r="H551" s="615"/>
    </row>
    <row r="552" spans="1:8" x14ac:dyDescent="0.2">
      <c r="A552" s="579">
        <v>691</v>
      </c>
      <c r="B552" s="496"/>
      <c r="C552" s="505">
        <f t="shared" si="26"/>
        <v>62.31</v>
      </c>
      <c r="D552" s="614"/>
      <c r="E552" s="499">
        <v>19200</v>
      </c>
      <c r="F552" s="498">
        <f t="shared" si="25"/>
        <v>5029</v>
      </c>
      <c r="G552" s="581">
        <f t="shared" si="24"/>
        <v>3698</v>
      </c>
      <c r="H552" s="615"/>
    </row>
    <row r="553" spans="1:8" x14ac:dyDescent="0.2">
      <c r="A553" s="579">
        <v>692</v>
      </c>
      <c r="B553" s="496"/>
      <c r="C553" s="505">
        <f t="shared" si="26"/>
        <v>62.32</v>
      </c>
      <c r="D553" s="614"/>
      <c r="E553" s="499">
        <v>19200</v>
      </c>
      <c r="F553" s="498">
        <f t="shared" si="25"/>
        <v>5028</v>
      </c>
      <c r="G553" s="581">
        <f t="shared" si="24"/>
        <v>3697</v>
      </c>
      <c r="H553" s="615"/>
    </row>
    <row r="554" spans="1:8" x14ac:dyDescent="0.2">
      <c r="A554" s="579">
        <v>693</v>
      </c>
      <c r="B554" s="496"/>
      <c r="C554" s="505">
        <f t="shared" si="26"/>
        <v>62.34</v>
      </c>
      <c r="D554" s="614"/>
      <c r="E554" s="499">
        <v>19200</v>
      </c>
      <c r="F554" s="498">
        <f t="shared" si="25"/>
        <v>5026</v>
      </c>
      <c r="G554" s="581">
        <f t="shared" si="24"/>
        <v>3696</v>
      </c>
      <c r="H554" s="615"/>
    </row>
    <row r="555" spans="1:8" x14ac:dyDescent="0.2">
      <c r="A555" s="579">
        <v>694</v>
      </c>
      <c r="B555" s="496"/>
      <c r="C555" s="505">
        <f t="shared" si="26"/>
        <v>62.35</v>
      </c>
      <c r="D555" s="614"/>
      <c r="E555" s="499">
        <v>19200</v>
      </c>
      <c r="F555" s="498">
        <f t="shared" si="25"/>
        <v>5026</v>
      </c>
      <c r="G555" s="581">
        <f t="shared" si="24"/>
        <v>3695</v>
      </c>
      <c r="H555" s="615"/>
    </row>
    <row r="556" spans="1:8" x14ac:dyDescent="0.2">
      <c r="A556" s="579">
        <v>695</v>
      </c>
      <c r="B556" s="496"/>
      <c r="C556" s="505">
        <f t="shared" si="26"/>
        <v>62.36</v>
      </c>
      <c r="D556" s="614"/>
      <c r="E556" s="499">
        <v>19200</v>
      </c>
      <c r="F556" s="498">
        <f t="shared" si="25"/>
        <v>5025</v>
      </c>
      <c r="G556" s="581">
        <f t="shared" si="24"/>
        <v>3695</v>
      </c>
      <c r="H556" s="615"/>
    </row>
    <row r="557" spans="1:8" x14ac:dyDescent="0.2">
      <c r="A557" s="579">
        <v>696</v>
      </c>
      <c r="B557" s="496"/>
      <c r="C557" s="505">
        <f t="shared" si="26"/>
        <v>62.37</v>
      </c>
      <c r="D557" s="614"/>
      <c r="E557" s="499">
        <v>19200</v>
      </c>
      <c r="F557" s="498">
        <f t="shared" si="25"/>
        <v>5024</v>
      </c>
      <c r="G557" s="581">
        <f t="shared" si="24"/>
        <v>3694</v>
      </c>
      <c r="H557" s="615"/>
    </row>
    <row r="558" spans="1:8" x14ac:dyDescent="0.2">
      <c r="A558" s="579">
        <v>697</v>
      </c>
      <c r="B558" s="496"/>
      <c r="C558" s="505">
        <f t="shared" si="26"/>
        <v>62.39</v>
      </c>
      <c r="D558" s="614"/>
      <c r="E558" s="499">
        <v>19200</v>
      </c>
      <c r="F558" s="498">
        <f t="shared" si="25"/>
        <v>5022</v>
      </c>
      <c r="G558" s="581">
        <f t="shared" si="24"/>
        <v>3693</v>
      </c>
      <c r="H558" s="615"/>
    </row>
    <row r="559" spans="1:8" x14ac:dyDescent="0.2">
      <c r="A559" s="579">
        <v>698</v>
      </c>
      <c r="B559" s="496"/>
      <c r="C559" s="505">
        <f t="shared" si="26"/>
        <v>62.4</v>
      </c>
      <c r="D559" s="614"/>
      <c r="E559" s="499">
        <v>19200</v>
      </c>
      <c r="F559" s="498">
        <f t="shared" si="25"/>
        <v>5022</v>
      </c>
      <c r="G559" s="581">
        <f t="shared" si="24"/>
        <v>3692</v>
      </c>
      <c r="H559" s="615"/>
    </row>
    <row r="560" spans="1:8" x14ac:dyDescent="0.2">
      <c r="A560" s="579">
        <v>699</v>
      </c>
      <c r="B560" s="496"/>
      <c r="C560" s="505">
        <f t="shared" si="26"/>
        <v>62.41</v>
      </c>
      <c r="D560" s="614"/>
      <c r="E560" s="499">
        <v>19200</v>
      </c>
      <c r="F560" s="498">
        <f t="shared" si="25"/>
        <v>5021</v>
      </c>
      <c r="G560" s="581">
        <f t="shared" si="24"/>
        <v>3692</v>
      </c>
      <c r="H560" s="615"/>
    </row>
    <row r="561" spans="1:8" x14ac:dyDescent="0.2">
      <c r="A561" s="579">
        <v>700</v>
      </c>
      <c r="B561" s="496"/>
      <c r="C561" s="505">
        <f t="shared" si="26"/>
        <v>62.42</v>
      </c>
      <c r="D561" s="614"/>
      <c r="E561" s="499">
        <v>19200</v>
      </c>
      <c r="F561" s="498">
        <f t="shared" si="25"/>
        <v>5020</v>
      </c>
      <c r="G561" s="581">
        <f t="shared" si="24"/>
        <v>3691</v>
      </c>
      <c r="H561" s="615"/>
    </row>
    <row r="562" spans="1:8" x14ac:dyDescent="0.2">
      <c r="A562" s="579">
        <v>701</v>
      </c>
      <c r="B562" s="496"/>
      <c r="C562" s="505">
        <f t="shared" si="26"/>
        <v>62.44</v>
      </c>
      <c r="D562" s="614"/>
      <c r="E562" s="499">
        <v>19200</v>
      </c>
      <c r="F562" s="498">
        <f t="shared" si="25"/>
        <v>5018</v>
      </c>
      <c r="G562" s="581">
        <f t="shared" si="24"/>
        <v>3690</v>
      </c>
      <c r="H562" s="615"/>
    </row>
    <row r="563" spans="1:8" x14ac:dyDescent="0.2">
      <c r="A563" s="579">
        <v>702</v>
      </c>
      <c r="B563" s="496"/>
      <c r="C563" s="505">
        <f t="shared" si="26"/>
        <v>62.45</v>
      </c>
      <c r="D563" s="614"/>
      <c r="E563" s="499">
        <v>19200</v>
      </c>
      <c r="F563" s="498">
        <f t="shared" si="25"/>
        <v>5018</v>
      </c>
      <c r="G563" s="581">
        <f t="shared" si="24"/>
        <v>3689</v>
      </c>
      <c r="H563" s="615"/>
    </row>
    <row r="564" spans="1:8" x14ac:dyDescent="0.2">
      <c r="A564" s="579">
        <v>703</v>
      </c>
      <c r="B564" s="496"/>
      <c r="C564" s="505">
        <f t="shared" si="26"/>
        <v>62.46</v>
      </c>
      <c r="D564" s="614"/>
      <c r="E564" s="499">
        <v>19200</v>
      </c>
      <c r="F564" s="498">
        <f t="shared" si="25"/>
        <v>5017</v>
      </c>
      <c r="G564" s="581">
        <f t="shared" si="24"/>
        <v>3689</v>
      </c>
      <c r="H564" s="615"/>
    </row>
    <row r="565" spans="1:8" x14ac:dyDescent="0.2">
      <c r="A565" s="579">
        <v>704</v>
      </c>
      <c r="B565" s="496"/>
      <c r="C565" s="505">
        <f t="shared" si="26"/>
        <v>62.47</v>
      </c>
      <c r="D565" s="614"/>
      <c r="E565" s="499">
        <v>19200</v>
      </c>
      <c r="F565" s="498">
        <f t="shared" si="25"/>
        <v>5016</v>
      </c>
      <c r="G565" s="581">
        <f t="shared" si="24"/>
        <v>3688</v>
      </c>
      <c r="H565" s="615"/>
    </row>
    <row r="566" spans="1:8" x14ac:dyDescent="0.2">
      <c r="A566" s="579">
        <v>705</v>
      </c>
      <c r="B566" s="496"/>
      <c r="C566" s="505">
        <f t="shared" si="26"/>
        <v>62.48</v>
      </c>
      <c r="D566" s="614"/>
      <c r="E566" s="499">
        <v>19200</v>
      </c>
      <c r="F566" s="498">
        <f t="shared" si="25"/>
        <v>5015</v>
      </c>
      <c r="G566" s="581">
        <f t="shared" si="24"/>
        <v>3688</v>
      </c>
      <c r="H566" s="615"/>
    </row>
    <row r="567" spans="1:8" x14ac:dyDescent="0.2">
      <c r="A567" s="579">
        <v>706</v>
      </c>
      <c r="B567" s="496"/>
      <c r="C567" s="505">
        <f t="shared" si="26"/>
        <v>62.5</v>
      </c>
      <c r="D567" s="614"/>
      <c r="E567" s="499">
        <v>19200</v>
      </c>
      <c r="F567" s="498">
        <f t="shared" si="25"/>
        <v>5014</v>
      </c>
      <c r="G567" s="581">
        <f t="shared" si="24"/>
        <v>3686</v>
      </c>
      <c r="H567" s="615"/>
    </row>
    <row r="568" spans="1:8" x14ac:dyDescent="0.2">
      <c r="A568" s="579">
        <v>707</v>
      </c>
      <c r="B568" s="496"/>
      <c r="C568" s="505">
        <f t="shared" si="26"/>
        <v>62.51</v>
      </c>
      <c r="D568" s="614"/>
      <c r="E568" s="499">
        <v>19200</v>
      </c>
      <c r="F568" s="498">
        <f t="shared" si="25"/>
        <v>5013</v>
      </c>
      <c r="G568" s="581">
        <f t="shared" si="24"/>
        <v>3686</v>
      </c>
      <c r="H568" s="615"/>
    </row>
    <row r="569" spans="1:8" x14ac:dyDescent="0.2">
      <c r="A569" s="579">
        <v>708</v>
      </c>
      <c r="B569" s="496"/>
      <c r="C569" s="505">
        <f t="shared" si="26"/>
        <v>62.52</v>
      </c>
      <c r="D569" s="614"/>
      <c r="E569" s="499">
        <v>19200</v>
      </c>
      <c r="F569" s="498">
        <f t="shared" si="25"/>
        <v>5012</v>
      </c>
      <c r="G569" s="581">
        <f t="shared" si="24"/>
        <v>3685</v>
      </c>
      <c r="H569" s="615"/>
    </row>
    <row r="570" spans="1:8" x14ac:dyDescent="0.2">
      <c r="A570" s="579">
        <v>709</v>
      </c>
      <c r="B570" s="496"/>
      <c r="C570" s="505">
        <f t="shared" si="26"/>
        <v>62.53</v>
      </c>
      <c r="D570" s="614"/>
      <c r="E570" s="499">
        <v>19200</v>
      </c>
      <c r="F570" s="498">
        <f t="shared" si="25"/>
        <v>5011</v>
      </c>
      <c r="G570" s="581">
        <f t="shared" si="24"/>
        <v>3685</v>
      </c>
      <c r="H570" s="615"/>
    </row>
    <row r="571" spans="1:8" x14ac:dyDescent="0.2">
      <c r="A571" s="579">
        <v>710</v>
      </c>
      <c r="B571" s="496"/>
      <c r="C571" s="505">
        <f t="shared" si="26"/>
        <v>62.54</v>
      </c>
      <c r="D571" s="614"/>
      <c r="E571" s="499">
        <v>19200</v>
      </c>
      <c r="F571" s="498">
        <f t="shared" si="25"/>
        <v>5010</v>
      </c>
      <c r="G571" s="581">
        <f t="shared" si="24"/>
        <v>3684</v>
      </c>
      <c r="H571" s="615"/>
    </row>
    <row r="572" spans="1:8" x14ac:dyDescent="0.2">
      <c r="A572" s="579">
        <v>711</v>
      </c>
      <c r="B572" s="496"/>
      <c r="C572" s="505">
        <f t="shared" si="26"/>
        <v>62.55</v>
      </c>
      <c r="D572" s="614"/>
      <c r="E572" s="499">
        <v>19200</v>
      </c>
      <c r="F572" s="498">
        <f t="shared" si="25"/>
        <v>5009</v>
      </c>
      <c r="G572" s="581">
        <f t="shared" si="24"/>
        <v>3683</v>
      </c>
      <c r="H572" s="615"/>
    </row>
    <row r="573" spans="1:8" x14ac:dyDescent="0.2">
      <c r="A573" s="579">
        <v>712</v>
      </c>
      <c r="B573" s="496"/>
      <c r="C573" s="505">
        <f t="shared" si="26"/>
        <v>62.56</v>
      </c>
      <c r="D573" s="614"/>
      <c r="E573" s="499">
        <v>19200</v>
      </c>
      <c r="F573" s="498">
        <f t="shared" si="25"/>
        <v>5009</v>
      </c>
      <c r="G573" s="581">
        <f t="shared" si="24"/>
        <v>3683</v>
      </c>
      <c r="H573" s="615"/>
    </row>
    <row r="574" spans="1:8" x14ac:dyDescent="0.2">
      <c r="A574" s="579">
        <v>713</v>
      </c>
      <c r="B574" s="496"/>
      <c r="C574" s="505">
        <f t="shared" si="26"/>
        <v>62.57</v>
      </c>
      <c r="D574" s="614"/>
      <c r="E574" s="499">
        <v>19200</v>
      </c>
      <c r="F574" s="498">
        <f t="shared" si="25"/>
        <v>5008</v>
      </c>
      <c r="G574" s="581">
        <f t="shared" si="24"/>
        <v>3682</v>
      </c>
      <c r="H574" s="615"/>
    </row>
    <row r="575" spans="1:8" x14ac:dyDescent="0.2">
      <c r="A575" s="579">
        <v>714</v>
      </c>
      <c r="B575" s="496"/>
      <c r="C575" s="505">
        <f t="shared" si="26"/>
        <v>62.59</v>
      </c>
      <c r="D575" s="614"/>
      <c r="E575" s="499">
        <v>19200</v>
      </c>
      <c r="F575" s="498">
        <f t="shared" si="25"/>
        <v>5006</v>
      </c>
      <c r="G575" s="581">
        <f t="shared" si="24"/>
        <v>3681</v>
      </c>
      <c r="H575" s="615"/>
    </row>
    <row r="576" spans="1:8" x14ac:dyDescent="0.2">
      <c r="A576" s="579">
        <v>715</v>
      </c>
      <c r="B576" s="496"/>
      <c r="C576" s="505">
        <f t="shared" si="26"/>
        <v>62.6</v>
      </c>
      <c r="D576" s="614"/>
      <c r="E576" s="499">
        <v>19200</v>
      </c>
      <c r="F576" s="498">
        <f t="shared" si="25"/>
        <v>5005</v>
      </c>
      <c r="G576" s="581">
        <f t="shared" si="24"/>
        <v>3681</v>
      </c>
      <c r="H576" s="615"/>
    </row>
    <row r="577" spans="1:8" x14ac:dyDescent="0.2">
      <c r="A577" s="579">
        <v>716</v>
      </c>
      <c r="B577" s="496"/>
      <c r="C577" s="505">
        <f t="shared" si="26"/>
        <v>62.61</v>
      </c>
      <c r="D577" s="614"/>
      <c r="E577" s="499">
        <v>19200</v>
      </c>
      <c r="F577" s="498">
        <f t="shared" si="25"/>
        <v>5005</v>
      </c>
      <c r="G577" s="581">
        <f t="shared" si="24"/>
        <v>3680</v>
      </c>
      <c r="H577" s="615"/>
    </row>
    <row r="578" spans="1:8" x14ac:dyDescent="0.2">
      <c r="A578" s="579">
        <v>717</v>
      </c>
      <c r="B578" s="496"/>
      <c r="C578" s="505">
        <f t="shared" si="26"/>
        <v>62.62</v>
      </c>
      <c r="D578" s="614"/>
      <c r="E578" s="499">
        <v>19200</v>
      </c>
      <c r="F578" s="498">
        <f t="shared" si="25"/>
        <v>5004</v>
      </c>
      <c r="G578" s="581">
        <f t="shared" si="24"/>
        <v>3679</v>
      </c>
      <c r="H578" s="615"/>
    </row>
    <row r="579" spans="1:8" x14ac:dyDescent="0.2">
      <c r="A579" s="579">
        <v>718</v>
      </c>
      <c r="B579" s="496"/>
      <c r="C579" s="505">
        <f t="shared" si="26"/>
        <v>62.63</v>
      </c>
      <c r="D579" s="614"/>
      <c r="E579" s="499">
        <v>19200</v>
      </c>
      <c r="F579" s="498">
        <f t="shared" si="25"/>
        <v>5003</v>
      </c>
      <c r="G579" s="581">
        <f t="shared" si="24"/>
        <v>3679</v>
      </c>
      <c r="H579" s="615"/>
    </row>
    <row r="580" spans="1:8" x14ac:dyDescent="0.2">
      <c r="A580" s="579">
        <v>719</v>
      </c>
      <c r="B580" s="496"/>
      <c r="C580" s="505">
        <f t="shared" si="26"/>
        <v>62.64</v>
      </c>
      <c r="D580" s="614"/>
      <c r="E580" s="499">
        <v>19200</v>
      </c>
      <c r="F580" s="498">
        <f t="shared" si="25"/>
        <v>5002</v>
      </c>
      <c r="G580" s="581">
        <f t="shared" si="24"/>
        <v>3678</v>
      </c>
      <c r="H580" s="615"/>
    </row>
    <row r="581" spans="1:8" x14ac:dyDescent="0.2">
      <c r="A581" s="579">
        <v>720</v>
      </c>
      <c r="B581" s="496"/>
      <c r="C581" s="505">
        <f t="shared" si="26"/>
        <v>62.65</v>
      </c>
      <c r="D581" s="614"/>
      <c r="E581" s="499">
        <v>19200</v>
      </c>
      <c r="F581" s="498">
        <f t="shared" si="25"/>
        <v>5002</v>
      </c>
      <c r="G581" s="581">
        <f t="shared" si="24"/>
        <v>3678</v>
      </c>
      <c r="H581" s="615"/>
    </row>
    <row r="582" spans="1:8" x14ac:dyDescent="0.2">
      <c r="A582" s="579">
        <v>721</v>
      </c>
      <c r="B582" s="496"/>
      <c r="C582" s="505">
        <f t="shared" si="26"/>
        <v>62.66</v>
      </c>
      <c r="D582" s="614"/>
      <c r="E582" s="499">
        <v>19200</v>
      </c>
      <c r="F582" s="498">
        <f t="shared" si="25"/>
        <v>5001</v>
      </c>
      <c r="G582" s="581">
        <f t="shared" si="24"/>
        <v>3677</v>
      </c>
      <c r="H582" s="615"/>
    </row>
    <row r="583" spans="1:8" x14ac:dyDescent="0.2">
      <c r="A583" s="579">
        <v>722</v>
      </c>
      <c r="B583" s="496"/>
      <c r="C583" s="505">
        <f t="shared" si="26"/>
        <v>62.67</v>
      </c>
      <c r="D583" s="614"/>
      <c r="E583" s="499">
        <v>19200</v>
      </c>
      <c r="F583" s="498">
        <f t="shared" si="25"/>
        <v>5000</v>
      </c>
      <c r="G583" s="581">
        <f t="shared" si="24"/>
        <v>3676</v>
      </c>
      <c r="H583" s="615"/>
    </row>
    <row r="584" spans="1:8" x14ac:dyDescent="0.2">
      <c r="A584" s="579">
        <v>723</v>
      </c>
      <c r="B584" s="496"/>
      <c r="C584" s="505">
        <f t="shared" si="26"/>
        <v>62.68</v>
      </c>
      <c r="D584" s="614"/>
      <c r="E584" s="499">
        <v>19200</v>
      </c>
      <c r="F584" s="498">
        <f t="shared" si="25"/>
        <v>4999</v>
      </c>
      <c r="G584" s="581">
        <f t="shared" si="24"/>
        <v>3676</v>
      </c>
      <c r="H584" s="615"/>
    </row>
    <row r="585" spans="1:8" x14ac:dyDescent="0.2">
      <c r="A585" s="579">
        <v>724</v>
      </c>
      <c r="B585" s="496"/>
      <c r="C585" s="505">
        <f t="shared" si="26"/>
        <v>62.69</v>
      </c>
      <c r="D585" s="614"/>
      <c r="E585" s="499">
        <v>19200</v>
      </c>
      <c r="F585" s="498">
        <f t="shared" si="25"/>
        <v>4998</v>
      </c>
      <c r="G585" s="581">
        <f t="shared" si="24"/>
        <v>3675</v>
      </c>
      <c r="H585" s="615"/>
    </row>
    <row r="586" spans="1:8" x14ac:dyDescent="0.2">
      <c r="A586" s="579">
        <v>725</v>
      </c>
      <c r="B586" s="496"/>
      <c r="C586" s="505">
        <f t="shared" si="26"/>
        <v>62.7</v>
      </c>
      <c r="D586" s="614"/>
      <c r="E586" s="499">
        <v>19200</v>
      </c>
      <c r="F586" s="498">
        <f t="shared" si="25"/>
        <v>4998</v>
      </c>
      <c r="G586" s="581">
        <f t="shared" si="24"/>
        <v>3675</v>
      </c>
      <c r="H586" s="615"/>
    </row>
    <row r="587" spans="1:8" x14ac:dyDescent="0.2">
      <c r="A587" s="579">
        <v>726</v>
      </c>
      <c r="B587" s="496"/>
      <c r="C587" s="505">
        <f t="shared" si="26"/>
        <v>62.71</v>
      </c>
      <c r="D587" s="614"/>
      <c r="E587" s="499">
        <v>19200</v>
      </c>
      <c r="F587" s="498">
        <f t="shared" si="25"/>
        <v>4997</v>
      </c>
      <c r="G587" s="581">
        <f t="shared" si="24"/>
        <v>3674</v>
      </c>
      <c r="H587" s="615"/>
    </row>
    <row r="588" spans="1:8" x14ac:dyDescent="0.2">
      <c r="A588" s="579">
        <v>727</v>
      </c>
      <c r="B588" s="496"/>
      <c r="C588" s="505">
        <f t="shared" si="26"/>
        <v>62.72</v>
      </c>
      <c r="D588" s="614"/>
      <c r="E588" s="499">
        <v>19200</v>
      </c>
      <c r="F588" s="498">
        <f t="shared" si="25"/>
        <v>4996</v>
      </c>
      <c r="G588" s="581">
        <f t="shared" si="24"/>
        <v>3673</v>
      </c>
      <c r="H588" s="615"/>
    </row>
    <row r="589" spans="1:8" x14ac:dyDescent="0.2">
      <c r="A589" s="579">
        <v>728</v>
      </c>
      <c r="B589" s="496"/>
      <c r="C589" s="505">
        <f t="shared" si="26"/>
        <v>62.73</v>
      </c>
      <c r="D589" s="614"/>
      <c r="E589" s="499">
        <v>19200</v>
      </c>
      <c r="F589" s="498">
        <f t="shared" si="25"/>
        <v>4995</v>
      </c>
      <c r="G589" s="581">
        <f t="shared" ref="G589:G652" si="27">ROUND(12*(1/C589*E589),0)</f>
        <v>3673</v>
      </c>
      <c r="H589" s="615"/>
    </row>
    <row r="590" spans="1:8" x14ac:dyDescent="0.2">
      <c r="A590" s="579">
        <v>729</v>
      </c>
      <c r="B590" s="496"/>
      <c r="C590" s="505">
        <f t="shared" si="26"/>
        <v>62.74</v>
      </c>
      <c r="D590" s="614"/>
      <c r="E590" s="499">
        <v>19200</v>
      </c>
      <c r="F590" s="498">
        <f t="shared" ref="F590:F653" si="28">ROUND(12*1.36*(1/C590*E590)+H590,0)</f>
        <v>4994</v>
      </c>
      <c r="G590" s="581">
        <f t="shared" si="27"/>
        <v>3672</v>
      </c>
      <c r="H590" s="615"/>
    </row>
    <row r="591" spans="1:8" x14ac:dyDescent="0.2">
      <c r="A591" s="579">
        <v>730</v>
      </c>
      <c r="B591" s="496"/>
      <c r="C591" s="505">
        <f t="shared" ref="C591:C614" si="29">ROUND((-0.0000491*POWER(A591,2)+0.0818939*A591+34)*0.928,2)</f>
        <v>62.75</v>
      </c>
      <c r="D591" s="614"/>
      <c r="E591" s="499">
        <v>19200</v>
      </c>
      <c r="F591" s="498">
        <f t="shared" si="28"/>
        <v>4994</v>
      </c>
      <c r="G591" s="581">
        <f t="shared" si="27"/>
        <v>3672</v>
      </c>
      <c r="H591" s="615"/>
    </row>
    <row r="592" spans="1:8" x14ac:dyDescent="0.2">
      <c r="A592" s="579">
        <v>731</v>
      </c>
      <c r="B592" s="496"/>
      <c r="C592" s="505">
        <f t="shared" si="29"/>
        <v>62.76</v>
      </c>
      <c r="D592" s="614"/>
      <c r="E592" s="499">
        <v>19200</v>
      </c>
      <c r="F592" s="498">
        <f t="shared" si="28"/>
        <v>4993</v>
      </c>
      <c r="G592" s="581">
        <f t="shared" si="27"/>
        <v>3671</v>
      </c>
      <c r="H592" s="615"/>
    </row>
    <row r="593" spans="1:8" x14ac:dyDescent="0.2">
      <c r="A593" s="579">
        <v>732</v>
      </c>
      <c r="B593" s="496"/>
      <c r="C593" s="505">
        <f t="shared" si="29"/>
        <v>62.77</v>
      </c>
      <c r="D593" s="614"/>
      <c r="E593" s="499">
        <v>19200</v>
      </c>
      <c r="F593" s="498">
        <f t="shared" si="28"/>
        <v>4992</v>
      </c>
      <c r="G593" s="581">
        <f t="shared" si="27"/>
        <v>3671</v>
      </c>
      <c r="H593" s="615"/>
    </row>
    <row r="594" spans="1:8" x14ac:dyDescent="0.2">
      <c r="A594" s="579">
        <v>733</v>
      </c>
      <c r="B594" s="496"/>
      <c r="C594" s="505">
        <f t="shared" si="29"/>
        <v>62.78</v>
      </c>
      <c r="D594" s="614"/>
      <c r="E594" s="499">
        <v>19200</v>
      </c>
      <c r="F594" s="498">
        <f t="shared" si="28"/>
        <v>4991</v>
      </c>
      <c r="G594" s="581">
        <f t="shared" si="27"/>
        <v>3670</v>
      </c>
      <c r="H594" s="615"/>
    </row>
    <row r="595" spans="1:8" x14ac:dyDescent="0.2">
      <c r="A595" s="579">
        <v>734</v>
      </c>
      <c r="B595" s="496"/>
      <c r="C595" s="505">
        <f t="shared" si="29"/>
        <v>62.79</v>
      </c>
      <c r="D595" s="614"/>
      <c r="E595" s="499">
        <v>19200</v>
      </c>
      <c r="F595" s="498">
        <f t="shared" si="28"/>
        <v>4990</v>
      </c>
      <c r="G595" s="581">
        <f t="shared" si="27"/>
        <v>3669</v>
      </c>
      <c r="H595" s="615"/>
    </row>
    <row r="596" spans="1:8" x14ac:dyDescent="0.2">
      <c r="A596" s="579">
        <v>735</v>
      </c>
      <c r="B596" s="496"/>
      <c r="C596" s="505">
        <f t="shared" si="29"/>
        <v>62.79</v>
      </c>
      <c r="D596" s="614"/>
      <c r="E596" s="499">
        <v>19200</v>
      </c>
      <c r="F596" s="498">
        <f t="shared" si="28"/>
        <v>4990</v>
      </c>
      <c r="G596" s="581">
        <f t="shared" si="27"/>
        <v>3669</v>
      </c>
      <c r="H596" s="615"/>
    </row>
    <row r="597" spans="1:8" x14ac:dyDescent="0.2">
      <c r="A597" s="579">
        <v>736</v>
      </c>
      <c r="B597" s="496"/>
      <c r="C597" s="505">
        <f t="shared" si="29"/>
        <v>62.8</v>
      </c>
      <c r="D597" s="614"/>
      <c r="E597" s="499">
        <v>19200</v>
      </c>
      <c r="F597" s="498">
        <f t="shared" si="28"/>
        <v>4990</v>
      </c>
      <c r="G597" s="581">
        <f t="shared" si="27"/>
        <v>3669</v>
      </c>
      <c r="H597" s="615"/>
    </row>
    <row r="598" spans="1:8" x14ac:dyDescent="0.2">
      <c r="A598" s="579">
        <v>737</v>
      </c>
      <c r="B598" s="496"/>
      <c r="C598" s="505">
        <f t="shared" si="29"/>
        <v>62.81</v>
      </c>
      <c r="D598" s="614"/>
      <c r="E598" s="499">
        <v>19200</v>
      </c>
      <c r="F598" s="498">
        <f t="shared" si="28"/>
        <v>4989</v>
      </c>
      <c r="G598" s="581">
        <f t="shared" si="27"/>
        <v>3668</v>
      </c>
      <c r="H598" s="615"/>
    </row>
    <row r="599" spans="1:8" x14ac:dyDescent="0.2">
      <c r="A599" s="579">
        <v>738</v>
      </c>
      <c r="B599" s="496"/>
      <c r="C599" s="505">
        <f t="shared" si="29"/>
        <v>62.82</v>
      </c>
      <c r="D599" s="614"/>
      <c r="E599" s="499">
        <v>19200</v>
      </c>
      <c r="F599" s="498">
        <f t="shared" si="28"/>
        <v>4988</v>
      </c>
      <c r="G599" s="581">
        <f t="shared" si="27"/>
        <v>3668</v>
      </c>
      <c r="H599" s="615"/>
    </row>
    <row r="600" spans="1:8" x14ac:dyDescent="0.2">
      <c r="A600" s="579">
        <v>739</v>
      </c>
      <c r="B600" s="496"/>
      <c r="C600" s="505">
        <f t="shared" si="29"/>
        <v>62.83</v>
      </c>
      <c r="D600" s="614"/>
      <c r="E600" s="499">
        <v>19200</v>
      </c>
      <c r="F600" s="498">
        <f t="shared" si="28"/>
        <v>4987</v>
      </c>
      <c r="G600" s="581">
        <f t="shared" si="27"/>
        <v>3667</v>
      </c>
      <c r="H600" s="615"/>
    </row>
    <row r="601" spans="1:8" x14ac:dyDescent="0.2">
      <c r="A601" s="579">
        <v>740</v>
      </c>
      <c r="B601" s="496"/>
      <c r="C601" s="505">
        <f t="shared" si="29"/>
        <v>62.84</v>
      </c>
      <c r="D601" s="614"/>
      <c r="E601" s="499">
        <v>19200</v>
      </c>
      <c r="F601" s="498">
        <f t="shared" si="28"/>
        <v>4986</v>
      </c>
      <c r="G601" s="581">
        <f t="shared" si="27"/>
        <v>3666</v>
      </c>
      <c r="H601" s="615"/>
    </row>
    <row r="602" spans="1:8" x14ac:dyDescent="0.2">
      <c r="A602" s="579">
        <v>741</v>
      </c>
      <c r="B602" s="496"/>
      <c r="C602" s="505">
        <f t="shared" si="29"/>
        <v>62.85</v>
      </c>
      <c r="D602" s="614"/>
      <c r="E602" s="499">
        <v>19200</v>
      </c>
      <c r="F602" s="498">
        <f t="shared" si="28"/>
        <v>4986</v>
      </c>
      <c r="G602" s="581">
        <f t="shared" si="27"/>
        <v>3666</v>
      </c>
      <c r="H602" s="615"/>
    </row>
    <row r="603" spans="1:8" x14ac:dyDescent="0.2">
      <c r="A603" s="579">
        <v>742</v>
      </c>
      <c r="B603" s="496"/>
      <c r="C603" s="505">
        <f t="shared" si="29"/>
        <v>62.86</v>
      </c>
      <c r="D603" s="614"/>
      <c r="E603" s="499">
        <v>19200</v>
      </c>
      <c r="F603" s="498">
        <f t="shared" si="28"/>
        <v>4985</v>
      </c>
      <c r="G603" s="581">
        <f t="shared" si="27"/>
        <v>3665</v>
      </c>
      <c r="H603" s="615"/>
    </row>
    <row r="604" spans="1:8" x14ac:dyDescent="0.2">
      <c r="A604" s="579">
        <v>743</v>
      </c>
      <c r="B604" s="496"/>
      <c r="C604" s="505">
        <f t="shared" si="29"/>
        <v>62.86</v>
      </c>
      <c r="D604" s="614"/>
      <c r="E604" s="499">
        <v>19200</v>
      </c>
      <c r="F604" s="498">
        <f t="shared" si="28"/>
        <v>4985</v>
      </c>
      <c r="G604" s="581">
        <f t="shared" si="27"/>
        <v>3665</v>
      </c>
      <c r="H604" s="615"/>
    </row>
    <row r="605" spans="1:8" x14ac:dyDescent="0.2">
      <c r="A605" s="579">
        <v>744</v>
      </c>
      <c r="B605" s="496"/>
      <c r="C605" s="505">
        <f t="shared" si="29"/>
        <v>62.87</v>
      </c>
      <c r="D605" s="614"/>
      <c r="E605" s="499">
        <v>19200</v>
      </c>
      <c r="F605" s="498">
        <f t="shared" si="28"/>
        <v>4984</v>
      </c>
      <c r="G605" s="581">
        <f t="shared" si="27"/>
        <v>3665</v>
      </c>
      <c r="H605" s="615"/>
    </row>
    <row r="606" spans="1:8" x14ac:dyDescent="0.2">
      <c r="A606" s="579">
        <v>745</v>
      </c>
      <c r="B606" s="496"/>
      <c r="C606" s="505">
        <f t="shared" si="29"/>
        <v>62.88</v>
      </c>
      <c r="D606" s="614"/>
      <c r="E606" s="499">
        <v>19200</v>
      </c>
      <c r="F606" s="498">
        <f t="shared" si="28"/>
        <v>4983</v>
      </c>
      <c r="G606" s="581">
        <f t="shared" si="27"/>
        <v>3664</v>
      </c>
      <c r="H606" s="615"/>
    </row>
    <row r="607" spans="1:8" x14ac:dyDescent="0.2">
      <c r="A607" s="579">
        <v>746</v>
      </c>
      <c r="B607" s="496"/>
      <c r="C607" s="505">
        <f t="shared" si="29"/>
        <v>62.89</v>
      </c>
      <c r="D607" s="614"/>
      <c r="E607" s="499">
        <v>19200</v>
      </c>
      <c r="F607" s="498">
        <f t="shared" si="28"/>
        <v>4982</v>
      </c>
      <c r="G607" s="581">
        <f t="shared" si="27"/>
        <v>3664</v>
      </c>
      <c r="H607" s="615"/>
    </row>
    <row r="608" spans="1:8" x14ac:dyDescent="0.2">
      <c r="A608" s="579">
        <v>747</v>
      </c>
      <c r="B608" s="496"/>
      <c r="C608" s="505">
        <f t="shared" si="29"/>
        <v>62.9</v>
      </c>
      <c r="D608" s="614"/>
      <c r="E608" s="499">
        <v>19200</v>
      </c>
      <c r="F608" s="498">
        <f t="shared" si="28"/>
        <v>4982</v>
      </c>
      <c r="G608" s="581">
        <f t="shared" si="27"/>
        <v>3663</v>
      </c>
      <c r="H608" s="615"/>
    </row>
    <row r="609" spans="1:8" x14ac:dyDescent="0.2">
      <c r="A609" s="579">
        <v>748</v>
      </c>
      <c r="B609" s="496"/>
      <c r="C609" s="505">
        <f t="shared" si="29"/>
        <v>62.9</v>
      </c>
      <c r="D609" s="614"/>
      <c r="E609" s="499">
        <v>19200</v>
      </c>
      <c r="F609" s="498">
        <f t="shared" si="28"/>
        <v>4982</v>
      </c>
      <c r="G609" s="581">
        <f t="shared" si="27"/>
        <v>3663</v>
      </c>
      <c r="H609" s="615"/>
    </row>
    <row r="610" spans="1:8" x14ac:dyDescent="0.2">
      <c r="A610" s="579">
        <v>749</v>
      </c>
      <c r="B610" s="496"/>
      <c r="C610" s="505">
        <f t="shared" si="29"/>
        <v>62.91</v>
      </c>
      <c r="D610" s="614"/>
      <c r="E610" s="499">
        <v>19200</v>
      </c>
      <c r="F610" s="498">
        <f t="shared" si="28"/>
        <v>4981</v>
      </c>
      <c r="G610" s="581">
        <f t="shared" si="27"/>
        <v>3662</v>
      </c>
      <c r="H610" s="615"/>
    </row>
    <row r="611" spans="1:8" x14ac:dyDescent="0.2">
      <c r="A611" s="579">
        <v>750</v>
      </c>
      <c r="B611" s="496"/>
      <c r="C611" s="505">
        <f t="shared" si="29"/>
        <v>62.92</v>
      </c>
      <c r="D611" s="614"/>
      <c r="E611" s="499">
        <v>19200</v>
      </c>
      <c r="F611" s="498">
        <f t="shared" si="28"/>
        <v>4980</v>
      </c>
      <c r="G611" s="581">
        <f t="shared" si="27"/>
        <v>3662</v>
      </c>
      <c r="H611" s="615"/>
    </row>
    <row r="612" spans="1:8" x14ac:dyDescent="0.2">
      <c r="A612" s="579">
        <v>751</v>
      </c>
      <c r="B612" s="496"/>
      <c r="C612" s="505">
        <f t="shared" si="29"/>
        <v>62.93</v>
      </c>
      <c r="D612" s="614"/>
      <c r="E612" s="499">
        <v>19200</v>
      </c>
      <c r="F612" s="498">
        <f t="shared" si="28"/>
        <v>4979</v>
      </c>
      <c r="G612" s="581">
        <f t="shared" si="27"/>
        <v>3661</v>
      </c>
      <c r="H612" s="615"/>
    </row>
    <row r="613" spans="1:8" x14ac:dyDescent="0.2">
      <c r="A613" s="579">
        <v>752</v>
      </c>
      <c r="B613" s="496"/>
      <c r="C613" s="505">
        <f t="shared" si="29"/>
        <v>62.94</v>
      </c>
      <c r="D613" s="614"/>
      <c r="E613" s="499">
        <v>19200</v>
      </c>
      <c r="F613" s="498">
        <f t="shared" si="28"/>
        <v>4978</v>
      </c>
      <c r="G613" s="581">
        <f t="shared" si="27"/>
        <v>3661</v>
      </c>
      <c r="H613" s="615"/>
    </row>
    <row r="614" spans="1:8" x14ac:dyDescent="0.2">
      <c r="A614" s="579">
        <v>753</v>
      </c>
      <c r="B614" s="496"/>
      <c r="C614" s="505">
        <f t="shared" si="29"/>
        <v>62.94</v>
      </c>
      <c r="D614" s="614"/>
      <c r="E614" s="499">
        <v>19200</v>
      </c>
      <c r="F614" s="498">
        <f t="shared" si="28"/>
        <v>4978</v>
      </c>
      <c r="G614" s="581">
        <f t="shared" si="27"/>
        <v>3661</v>
      </c>
      <c r="H614" s="615"/>
    </row>
    <row r="615" spans="1:8" x14ac:dyDescent="0.2">
      <c r="A615" s="579">
        <v>754</v>
      </c>
      <c r="B615" s="496"/>
      <c r="C615" s="505">
        <v>72</v>
      </c>
      <c r="D615" s="614"/>
      <c r="E615" s="499">
        <v>19200</v>
      </c>
      <c r="F615" s="498">
        <f t="shared" si="28"/>
        <v>4352</v>
      </c>
      <c r="G615" s="581">
        <f t="shared" si="27"/>
        <v>3200</v>
      </c>
      <c r="H615" s="615"/>
    </row>
    <row r="616" spans="1:8" x14ac:dyDescent="0.2">
      <c r="A616" s="579">
        <v>755</v>
      </c>
      <c r="B616" s="496"/>
      <c r="C616" s="505">
        <v>72</v>
      </c>
      <c r="D616" s="614"/>
      <c r="E616" s="499">
        <v>19200</v>
      </c>
      <c r="F616" s="498">
        <f t="shared" si="28"/>
        <v>4352</v>
      </c>
      <c r="G616" s="581">
        <f t="shared" si="27"/>
        <v>3200</v>
      </c>
      <c r="H616" s="615"/>
    </row>
    <row r="617" spans="1:8" x14ac:dyDescent="0.2">
      <c r="A617" s="579">
        <v>756</v>
      </c>
      <c r="B617" s="496"/>
      <c r="C617" s="505">
        <v>72</v>
      </c>
      <c r="D617" s="614"/>
      <c r="E617" s="499">
        <v>19200</v>
      </c>
      <c r="F617" s="498">
        <f t="shared" si="28"/>
        <v>4352</v>
      </c>
      <c r="G617" s="581">
        <f t="shared" si="27"/>
        <v>3200</v>
      </c>
      <c r="H617" s="615"/>
    </row>
    <row r="618" spans="1:8" x14ac:dyDescent="0.2">
      <c r="A618" s="579">
        <v>757</v>
      </c>
      <c r="B618" s="496"/>
      <c r="C618" s="505">
        <v>72</v>
      </c>
      <c r="D618" s="614"/>
      <c r="E618" s="499">
        <v>19200</v>
      </c>
      <c r="F618" s="498">
        <f t="shared" si="28"/>
        <v>4352</v>
      </c>
      <c r="G618" s="581">
        <f t="shared" si="27"/>
        <v>3200</v>
      </c>
      <c r="H618" s="615"/>
    </row>
    <row r="619" spans="1:8" x14ac:dyDescent="0.2">
      <c r="A619" s="579">
        <v>758</v>
      </c>
      <c r="B619" s="496"/>
      <c r="C619" s="505">
        <v>72</v>
      </c>
      <c r="D619" s="614"/>
      <c r="E619" s="499">
        <v>19200</v>
      </c>
      <c r="F619" s="498">
        <f t="shared" si="28"/>
        <v>4352</v>
      </c>
      <c r="G619" s="581">
        <f t="shared" si="27"/>
        <v>3200</v>
      </c>
      <c r="H619" s="615"/>
    </row>
    <row r="620" spans="1:8" x14ac:dyDescent="0.2">
      <c r="A620" s="579">
        <v>759</v>
      </c>
      <c r="B620" s="496"/>
      <c r="C620" s="505">
        <v>72</v>
      </c>
      <c r="D620" s="614"/>
      <c r="E620" s="499">
        <v>19200</v>
      </c>
      <c r="F620" s="498">
        <f t="shared" si="28"/>
        <v>4352</v>
      </c>
      <c r="G620" s="581">
        <f t="shared" si="27"/>
        <v>3200</v>
      </c>
      <c r="H620" s="615"/>
    </row>
    <row r="621" spans="1:8" x14ac:dyDescent="0.2">
      <c r="A621" s="579">
        <v>760</v>
      </c>
      <c r="B621" s="496"/>
      <c r="C621" s="505">
        <v>72</v>
      </c>
      <c r="D621" s="614"/>
      <c r="E621" s="499">
        <v>19200</v>
      </c>
      <c r="F621" s="498">
        <f t="shared" si="28"/>
        <v>4352</v>
      </c>
      <c r="G621" s="581">
        <f t="shared" si="27"/>
        <v>3200</v>
      </c>
      <c r="H621" s="615"/>
    </row>
    <row r="622" spans="1:8" x14ac:dyDescent="0.2">
      <c r="A622" s="579">
        <v>761</v>
      </c>
      <c r="B622" s="496"/>
      <c r="C622" s="505">
        <v>72</v>
      </c>
      <c r="D622" s="614"/>
      <c r="E622" s="499">
        <v>19200</v>
      </c>
      <c r="F622" s="498">
        <f t="shared" si="28"/>
        <v>4352</v>
      </c>
      <c r="G622" s="581">
        <f t="shared" si="27"/>
        <v>3200</v>
      </c>
      <c r="H622" s="615"/>
    </row>
    <row r="623" spans="1:8" x14ac:dyDescent="0.2">
      <c r="A623" s="579">
        <v>762</v>
      </c>
      <c r="B623" s="496"/>
      <c r="C623" s="505">
        <v>72</v>
      </c>
      <c r="D623" s="614"/>
      <c r="E623" s="499">
        <v>19200</v>
      </c>
      <c r="F623" s="498">
        <f t="shared" si="28"/>
        <v>4352</v>
      </c>
      <c r="G623" s="581">
        <f t="shared" si="27"/>
        <v>3200</v>
      </c>
      <c r="H623" s="615"/>
    </row>
    <row r="624" spans="1:8" x14ac:dyDescent="0.2">
      <c r="A624" s="579">
        <v>763</v>
      </c>
      <c r="B624" s="496"/>
      <c r="C624" s="505">
        <v>72</v>
      </c>
      <c r="D624" s="614"/>
      <c r="E624" s="499">
        <v>19200</v>
      </c>
      <c r="F624" s="498">
        <f t="shared" si="28"/>
        <v>4352</v>
      </c>
      <c r="G624" s="581">
        <f t="shared" si="27"/>
        <v>3200</v>
      </c>
      <c r="H624" s="615"/>
    </row>
    <row r="625" spans="1:8" x14ac:dyDescent="0.2">
      <c r="A625" s="579">
        <v>764</v>
      </c>
      <c r="B625" s="496"/>
      <c r="C625" s="505">
        <v>72</v>
      </c>
      <c r="D625" s="614"/>
      <c r="E625" s="499">
        <v>19200</v>
      </c>
      <c r="F625" s="498">
        <f t="shared" si="28"/>
        <v>4352</v>
      </c>
      <c r="G625" s="581">
        <f t="shared" si="27"/>
        <v>3200</v>
      </c>
      <c r="H625" s="615"/>
    </row>
    <row r="626" spans="1:8" x14ac:dyDescent="0.2">
      <c r="A626" s="579">
        <v>765</v>
      </c>
      <c r="B626" s="496"/>
      <c r="C626" s="505">
        <v>72</v>
      </c>
      <c r="D626" s="614"/>
      <c r="E626" s="499">
        <v>19200</v>
      </c>
      <c r="F626" s="498">
        <f t="shared" si="28"/>
        <v>4352</v>
      </c>
      <c r="G626" s="581">
        <f t="shared" si="27"/>
        <v>3200</v>
      </c>
      <c r="H626" s="615"/>
    </row>
    <row r="627" spans="1:8" x14ac:dyDescent="0.2">
      <c r="A627" s="579">
        <v>766</v>
      </c>
      <c r="B627" s="496"/>
      <c r="C627" s="505">
        <v>72</v>
      </c>
      <c r="D627" s="614"/>
      <c r="E627" s="499">
        <v>19200</v>
      </c>
      <c r="F627" s="498">
        <f t="shared" si="28"/>
        <v>4352</v>
      </c>
      <c r="G627" s="581">
        <f t="shared" si="27"/>
        <v>3200</v>
      </c>
      <c r="H627" s="615"/>
    </row>
    <row r="628" spans="1:8" x14ac:dyDescent="0.2">
      <c r="A628" s="579">
        <v>767</v>
      </c>
      <c r="B628" s="496"/>
      <c r="C628" s="505">
        <v>72</v>
      </c>
      <c r="D628" s="614"/>
      <c r="E628" s="499">
        <v>19200</v>
      </c>
      <c r="F628" s="498">
        <f t="shared" si="28"/>
        <v>4352</v>
      </c>
      <c r="G628" s="581">
        <f t="shared" si="27"/>
        <v>3200</v>
      </c>
      <c r="H628" s="615"/>
    </row>
    <row r="629" spans="1:8" x14ac:dyDescent="0.2">
      <c r="A629" s="579">
        <v>768</v>
      </c>
      <c r="B629" s="496"/>
      <c r="C629" s="505">
        <v>72</v>
      </c>
      <c r="D629" s="614"/>
      <c r="E629" s="499">
        <v>19200</v>
      </c>
      <c r="F629" s="498">
        <f t="shared" si="28"/>
        <v>4352</v>
      </c>
      <c r="G629" s="581">
        <f t="shared" si="27"/>
        <v>3200</v>
      </c>
      <c r="H629" s="615"/>
    </row>
    <row r="630" spans="1:8" x14ac:dyDescent="0.2">
      <c r="A630" s="579">
        <v>769</v>
      </c>
      <c r="B630" s="496"/>
      <c r="C630" s="505">
        <v>72</v>
      </c>
      <c r="D630" s="614"/>
      <c r="E630" s="499">
        <v>19200</v>
      </c>
      <c r="F630" s="498">
        <f t="shared" si="28"/>
        <v>4352</v>
      </c>
      <c r="G630" s="581">
        <f t="shared" si="27"/>
        <v>3200</v>
      </c>
      <c r="H630" s="615"/>
    </row>
    <row r="631" spans="1:8" x14ac:dyDescent="0.2">
      <c r="A631" s="579">
        <v>770</v>
      </c>
      <c r="B631" s="496"/>
      <c r="C631" s="505">
        <v>72</v>
      </c>
      <c r="D631" s="614"/>
      <c r="E631" s="499">
        <v>19200</v>
      </c>
      <c r="F631" s="498">
        <f t="shared" si="28"/>
        <v>4352</v>
      </c>
      <c r="G631" s="581">
        <f t="shared" si="27"/>
        <v>3200</v>
      </c>
      <c r="H631" s="615"/>
    </row>
    <row r="632" spans="1:8" x14ac:dyDescent="0.2">
      <c r="A632" s="579">
        <v>771</v>
      </c>
      <c r="B632" s="496"/>
      <c r="C632" s="505">
        <v>72</v>
      </c>
      <c r="D632" s="614"/>
      <c r="E632" s="499">
        <v>19200</v>
      </c>
      <c r="F632" s="498">
        <f t="shared" si="28"/>
        <v>4352</v>
      </c>
      <c r="G632" s="581">
        <f t="shared" si="27"/>
        <v>3200</v>
      </c>
      <c r="H632" s="615"/>
    </row>
    <row r="633" spans="1:8" x14ac:dyDescent="0.2">
      <c r="A633" s="579">
        <v>772</v>
      </c>
      <c r="B633" s="496"/>
      <c r="C633" s="505">
        <v>72</v>
      </c>
      <c r="D633" s="614"/>
      <c r="E633" s="499">
        <v>19200</v>
      </c>
      <c r="F633" s="498">
        <f t="shared" si="28"/>
        <v>4352</v>
      </c>
      <c r="G633" s="581">
        <f t="shared" si="27"/>
        <v>3200</v>
      </c>
      <c r="H633" s="615"/>
    </row>
    <row r="634" spans="1:8" x14ac:dyDescent="0.2">
      <c r="A634" s="579">
        <v>773</v>
      </c>
      <c r="B634" s="496"/>
      <c r="C634" s="505">
        <v>72</v>
      </c>
      <c r="D634" s="614"/>
      <c r="E634" s="499">
        <v>19200</v>
      </c>
      <c r="F634" s="498">
        <f t="shared" si="28"/>
        <v>4352</v>
      </c>
      <c r="G634" s="581">
        <f t="shared" si="27"/>
        <v>3200</v>
      </c>
      <c r="H634" s="615"/>
    </row>
    <row r="635" spans="1:8" x14ac:dyDescent="0.2">
      <c r="A635" s="579">
        <v>774</v>
      </c>
      <c r="B635" s="496"/>
      <c r="C635" s="505">
        <v>72</v>
      </c>
      <c r="D635" s="614"/>
      <c r="E635" s="499">
        <v>19200</v>
      </c>
      <c r="F635" s="498">
        <f t="shared" si="28"/>
        <v>4352</v>
      </c>
      <c r="G635" s="581">
        <f t="shared" si="27"/>
        <v>3200</v>
      </c>
      <c r="H635" s="615"/>
    </row>
    <row r="636" spans="1:8" x14ac:dyDescent="0.2">
      <c r="A636" s="579">
        <v>775</v>
      </c>
      <c r="B636" s="496"/>
      <c r="C636" s="505">
        <v>72</v>
      </c>
      <c r="D636" s="614"/>
      <c r="E636" s="499">
        <v>19200</v>
      </c>
      <c r="F636" s="498">
        <f t="shared" si="28"/>
        <v>4352</v>
      </c>
      <c r="G636" s="581">
        <f t="shared" si="27"/>
        <v>3200</v>
      </c>
      <c r="H636" s="615"/>
    </row>
    <row r="637" spans="1:8" x14ac:dyDescent="0.2">
      <c r="A637" s="579">
        <v>776</v>
      </c>
      <c r="B637" s="496"/>
      <c r="C637" s="505">
        <v>72</v>
      </c>
      <c r="D637" s="614"/>
      <c r="E637" s="499">
        <v>19200</v>
      </c>
      <c r="F637" s="498">
        <f t="shared" si="28"/>
        <v>4352</v>
      </c>
      <c r="G637" s="581">
        <f t="shared" si="27"/>
        <v>3200</v>
      </c>
      <c r="H637" s="615"/>
    </row>
    <row r="638" spans="1:8" x14ac:dyDescent="0.2">
      <c r="A638" s="579">
        <v>777</v>
      </c>
      <c r="B638" s="496"/>
      <c r="C638" s="505">
        <v>72</v>
      </c>
      <c r="D638" s="614"/>
      <c r="E638" s="499">
        <v>19200</v>
      </c>
      <c r="F638" s="498">
        <f t="shared" si="28"/>
        <v>4352</v>
      </c>
      <c r="G638" s="581">
        <f t="shared" si="27"/>
        <v>3200</v>
      </c>
      <c r="H638" s="615"/>
    </row>
    <row r="639" spans="1:8" x14ac:dyDescent="0.2">
      <c r="A639" s="579">
        <v>778</v>
      </c>
      <c r="B639" s="496"/>
      <c r="C639" s="505">
        <v>72</v>
      </c>
      <c r="D639" s="614"/>
      <c r="E639" s="499">
        <v>19200</v>
      </c>
      <c r="F639" s="498">
        <f t="shared" si="28"/>
        <v>4352</v>
      </c>
      <c r="G639" s="581">
        <f t="shared" si="27"/>
        <v>3200</v>
      </c>
      <c r="H639" s="615"/>
    </row>
    <row r="640" spans="1:8" x14ac:dyDescent="0.2">
      <c r="A640" s="579">
        <v>779</v>
      </c>
      <c r="B640" s="496"/>
      <c r="C640" s="505">
        <v>72</v>
      </c>
      <c r="D640" s="614"/>
      <c r="E640" s="499">
        <v>19200</v>
      </c>
      <c r="F640" s="498">
        <f t="shared" si="28"/>
        <v>4352</v>
      </c>
      <c r="G640" s="581">
        <f t="shared" si="27"/>
        <v>3200</v>
      </c>
      <c r="H640" s="615"/>
    </row>
    <row r="641" spans="1:8" x14ac:dyDescent="0.2">
      <c r="A641" s="579">
        <v>780</v>
      </c>
      <c r="B641" s="496"/>
      <c r="C641" s="505">
        <v>72</v>
      </c>
      <c r="D641" s="614"/>
      <c r="E641" s="499">
        <v>19200</v>
      </c>
      <c r="F641" s="498">
        <f t="shared" si="28"/>
        <v>4352</v>
      </c>
      <c r="G641" s="581">
        <f t="shared" si="27"/>
        <v>3200</v>
      </c>
      <c r="H641" s="615"/>
    </row>
    <row r="642" spans="1:8" x14ac:dyDescent="0.2">
      <c r="A642" s="579">
        <v>781</v>
      </c>
      <c r="B642" s="496"/>
      <c r="C642" s="505">
        <v>72</v>
      </c>
      <c r="D642" s="614"/>
      <c r="E642" s="499">
        <v>19200</v>
      </c>
      <c r="F642" s="498">
        <f t="shared" si="28"/>
        <v>4352</v>
      </c>
      <c r="G642" s="581">
        <f t="shared" si="27"/>
        <v>3200</v>
      </c>
      <c r="H642" s="615"/>
    </row>
    <row r="643" spans="1:8" x14ac:dyDescent="0.2">
      <c r="A643" s="579">
        <v>782</v>
      </c>
      <c r="B643" s="496"/>
      <c r="C643" s="505">
        <v>72</v>
      </c>
      <c r="D643" s="614"/>
      <c r="E643" s="499">
        <v>19200</v>
      </c>
      <c r="F643" s="498">
        <f t="shared" si="28"/>
        <v>4352</v>
      </c>
      <c r="G643" s="581">
        <f t="shared" si="27"/>
        <v>3200</v>
      </c>
      <c r="H643" s="615"/>
    </row>
    <row r="644" spans="1:8" x14ac:dyDescent="0.2">
      <c r="A644" s="579">
        <v>783</v>
      </c>
      <c r="B644" s="496"/>
      <c r="C644" s="505">
        <v>72</v>
      </c>
      <c r="D644" s="614"/>
      <c r="E644" s="499">
        <v>19200</v>
      </c>
      <c r="F644" s="498">
        <f t="shared" si="28"/>
        <v>4352</v>
      </c>
      <c r="G644" s="581">
        <f t="shared" si="27"/>
        <v>3200</v>
      </c>
      <c r="H644" s="615"/>
    </row>
    <row r="645" spans="1:8" x14ac:dyDescent="0.2">
      <c r="A645" s="579">
        <v>784</v>
      </c>
      <c r="B645" s="496"/>
      <c r="C645" s="505">
        <v>72</v>
      </c>
      <c r="D645" s="614"/>
      <c r="E645" s="499">
        <v>19200</v>
      </c>
      <c r="F645" s="498">
        <f t="shared" si="28"/>
        <v>4352</v>
      </c>
      <c r="G645" s="581">
        <f t="shared" si="27"/>
        <v>3200</v>
      </c>
      <c r="H645" s="615"/>
    </row>
    <row r="646" spans="1:8" x14ac:dyDescent="0.2">
      <c r="A646" s="579">
        <v>785</v>
      </c>
      <c r="B646" s="496"/>
      <c r="C646" s="505">
        <v>72</v>
      </c>
      <c r="D646" s="614"/>
      <c r="E646" s="499">
        <v>19200</v>
      </c>
      <c r="F646" s="498">
        <f t="shared" si="28"/>
        <v>4352</v>
      </c>
      <c r="G646" s="581">
        <f t="shared" si="27"/>
        <v>3200</v>
      </c>
      <c r="H646" s="615"/>
    </row>
    <row r="647" spans="1:8" x14ac:dyDescent="0.2">
      <c r="A647" s="579">
        <v>786</v>
      </c>
      <c r="B647" s="496"/>
      <c r="C647" s="505">
        <v>72</v>
      </c>
      <c r="D647" s="614"/>
      <c r="E647" s="499">
        <v>19200</v>
      </c>
      <c r="F647" s="498">
        <f t="shared" si="28"/>
        <v>4352</v>
      </c>
      <c r="G647" s="581">
        <f t="shared" si="27"/>
        <v>3200</v>
      </c>
      <c r="H647" s="615"/>
    </row>
    <row r="648" spans="1:8" x14ac:dyDescent="0.2">
      <c r="A648" s="579">
        <v>787</v>
      </c>
      <c r="B648" s="496"/>
      <c r="C648" s="505">
        <v>72</v>
      </c>
      <c r="D648" s="614"/>
      <c r="E648" s="499">
        <v>19200</v>
      </c>
      <c r="F648" s="498">
        <f t="shared" si="28"/>
        <v>4352</v>
      </c>
      <c r="G648" s="581">
        <f t="shared" si="27"/>
        <v>3200</v>
      </c>
      <c r="H648" s="615"/>
    </row>
    <row r="649" spans="1:8" x14ac:dyDescent="0.2">
      <c r="A649" s="579">
        <v>788</v>
      </c>
      <c r="B649" s="496"/>
      <c r="C649" s="505">
        <v>72</v>
      </c>
      <c r="D649" s="614"/>
      <c r="E649" s="499">
        <v>19200</v>
      </c>
      <c r="F649" s="498">
        <f t="shared" si="28"/>
        <v>4352</v>
      </c>
      <c r="G649" s="581">
        <f t="shared" si="27"/>
        <v>3200</v>
      </c>
      <c r="H649" s="615"/>
    </row>
    <row r="650" spans="1:8" x14ac:dyDescent="0.2">
      <c r="A650" s="579">
        <v>789</v>
      </c>
      <c r="B650" s="496"/>
      <c r="C650" s="505">
        <v>72</v>
      </c>
      <c r="D650" s="614"/>
      <c r="E650" s="499">
        <v>19200</v>
      </c>
      <c r="F650" s="498">
        <f t="shared" si="28"/>
        <v>4352</v>
      </c>
      <c r="G650" s="581">
        <f t="shared" si="27"/>
        <v>3200</v>
      </c>
      <c r="H650" s="615"/>
    </row>
    <row r="651" spans="1:8" x14ac:dyDescent="0.2">
      <c r="A651" s="579">
        <v>790</v>
      </c>
      <c r="B651" s="496"/>
      <c r="C651" s="505">
        <v>72</v>
      </c>
      <c r="D651" s="614"/>
      <c r="E651" s="499">
        <v>19200</v>
      </c>
      <c r="F651" s="498">
        <f t="shared" si="28"/>
        <v>4352</v>
      </c>
      <c r="G651" s="581">
        <f t="shared" si="27"/>
        <v>3200</v>
      </c>
      <c r="H651" s="615"/>
    </row>
    <row r="652" spans="1:8" x14ac:dyDescent="0.2">
      <c r="A652" s="579">
        <v>791</v>
      </c>
      <c r="B652" s="496"/>
      <c r="C652" s="505">
        <v>72</v>
      </c>
      <c r="D652" s="614"/>
      <c r="E652" s="499">
        <v>19200</v>
      </c>
      <c r="F652" s="498">
        <f t="shared" si="28"/>
        <v>4352</v>
      </c>
      <c r="G652" s="581">
        <f t="shared" si="27"/>
        <v>3200</v>
      </c>
      <c r="H652" s="615"/>
    </row>
    <row r="653" spans="1:8" x14ac:dyDescent="0.2">
      <c r="A653" s="579">
        <v>792</v>
      </c>
      <c r="B653" s="496"/>
      <c r="C653" s="505">
        <v>72</v>
      </c>
      <c r="D653" s="614"/>
      <c r="E653" s="499">
        <v>19200</v>
      </c>
      <c r="F653" s="498">
        <f t="shared" si="28"/>
        <v>4352</v>
      </c>
      <c r="G653" s="581">
        <f t="shared" ref="G653:G716" si="30">ROUND(12*(1/C653*E653),0)</f>
        <v>3200</v>
      </c>
      <c r="H653" s="615"/>
    </row>
    <row r="654" spans="1:8" x14ac:dyDescent="0.2">
      <c r="A654" s="579">
        <v>793</v>
      </c>
      <c r="B654" s="496"/>
      <c r="C654" s="505">
        <v>72</v>
      </c>
      <c r="D654" s="614"/>
      <c r="E654" s="499">
        <v>19200</v>
      </c>
      <c r="F654" s="498">
        <f t="shared" ref="F654:F717" si="31">ROUND(12*1.36*(1/C654*E654)+H654,0)</f>
        <v>4352</v>
      </c>
      <c r="G654" s="581">
        <f t="shared" si="30"/>
        <v>3200</v>
      </c>
      <c r="H654" s="615"/>
    </row>
    <row r="655" spans="1:8" x14ac:dyDescent="0.2">
      <c r="A655" s="579">
        <v>794</v>
      </c>
      <c r="B655" s="496"/>
      <c r="C655" s="505">
        <v>72</v>
      </c>
      <c r="D655" s="614"/>
      <c r="E655" s="499">
        <v>19200</v>
      </c>
      <c r="F655" s="498">
        <f t="shared" si="31"/>
        <v>4352</v>
      </c>
      <c r="G655" s="581">
        <f t="shared" si="30"/>
        <v>3200</v>
      </c>
      <c r="H655" s="615"/>
    </row>
    <row r="656" spans="1:8" x14ac:dyDescent="0.2">
      <c r="A656" s="579">
        <v>795</v>
      </c>
      <c r="B656" s="496"/>
      <c r="C656" s="505">
        <v>72</v>
      </c>
      <c r="D656" s="614"/>
      <c r="E656" s="499">
        <v>19200</v>
      </c>
      <c r="F656" s="498">
        <f t="shared" si="31"/>
        <v>4352</v>
      </c>
      <c r="G656" s="581">
        <f t="shared" si="30"/>
        <v>3200</v>
      </c>
      <c r="H656" s="615"/>
    </row>
    <row r="657" spans="1:8" x14ac:dyDescent="0.2">
      <c r="A657" s="579">
        <v>796</v>
      </c>
      <c r="B657" s="496"/>
      <c r="C657" s="505">
        <v>72</v>
      </c>
      <c r="D657" s="614"/>
      <c r="E657" s="499">
        <v>19200</v>
      </c>
      <c r="F657" s="498">
        <f t="shared" si="31"/>
        <v>4352</v>
      </c>
      <c r="G657" s="581">
        <f t="shared" si="30"/>
        <v>3200</v>
      </c>
      <c r="H657" s="615"/>
    </row>
    <row r="658" spans="1:8" x14ac:dyDescent="0.2">
      <c r="A658" s="579">
        <v>797</v>
      </c>
      <c r="B658" s="496"/>
      <c r="C658" s="505">
        <v>72</v>
      </c>
      <c r="D658" s="614"/>
      <c r="E658" s="499">
        <v>19200</v>
      </c>
      <c r="F658" s="498">
        <f t="shared" si="31"/>
        <v>4352</v>
      </c>
      <c r="G658" s="581">
        <f t="shared" si="30"/>
        <v>3200</v>
      </c>
      <c r="H658" s="615"/>
    </row>
    <row r="659" spans="1:8" x14ac:dyDescent="0.2">
      <c r="A659" s="579">
        <v>798</v>
      </c>
      <c r="B659" s="496"/>
      <c r="C659" s="505">
        <v>72</v>
      </c>
      <c r="D659" s="614"/>
      <c r="E659" s="499">
        <v>19200</v>
      </c>
      <c r="F659" s="498">
        <f t="shared" si="31"/>
        <v>4352</v>
      </c>
      <c r="G659" s="581">
        <f t="shared" si="30"/>
        <v>3200</v>
      </c>
      <c r="H659" s="615"/>
    </row>
    <row r="660" spans="1:8" x14ac:dyDescent="0.2">
      <c r="A660" s="579">
        <v>799</v>
      </c>
      <c r="B660" s="496"/>
      <c r="C660" s="505">
        <v>72</v>
      </c>
      <c r="D660" s="614"/>
      <c r="E660" s="499">
        <v>19200</v>
      </c>
      <c r="F660" s="498">
        <f t="shared" si="31"/>
        <v>4352</v>
      </c>
      <c r="G660" s="581">
        <f t="shared" si="30"/>
        <v>3200</v>
      </c>
      <c r="H660" s="615"/>
    </row>
    <row r="661" spans="1:8" x14ac:dyDescent="0.2">
      <c r="A661" s="579">
        <v>800</v>
      </c>
      <c r="B661" s="496"/>
      <c r="C661" s="505">
        <v>72</v>
      </c>
      <c r="D661" s="614"/>
      <c r="E661" s="499">
        <v>19200</v>
      </c>
      <c r="F661" s="498">
        <f t="shared" si="31"/>
        <v>4352</v>
      </c>
      <c r="G661" s="581">
        <f t="shared" si="30"/>
        <v>3200</v>
      </c>
      <c r="H661" s="615"/>
    </row>
    <row r="662" spans="1:8" x14ac:dyDescent="0.2">
      <c r="A662" s="579">
        <v>801</v>
      </c>
      <c r="B662" s="496"/>
      <c r="C662" s="505">
        <v>72</v>
      </c>
      <c r="D662" s="614"/>
      <c r="E662" s="499">
        <v>19200</v>
      </c>
      <c r="F662" s="498">
        <f t="shared" si="31"/>
        <v>4352</v>
      </c>
      <c r="G662" s="581">
        <f t="shared" si="30"/>
        <v>3200</v>
      </c>
      <c r="H662" s="615"/>
    </row>
    <row r="663" spans="1:8" x14ac:dyDescent="0.2">
      <c r="A663" s="579">
        <v>802</v>
      </c>
      <c r="B663" s="496"/>
      <c r="C663" s="505">
        <v>72</v>
      </c>
      <c r="D663" s="614"/>
      <c r="E663" s="499">
        <v>19200</v>
      </c>
      <c r="F663" s="498">
        <f t="shared" si="31"/>
        <v>4352</v>
      </c>
      <c r="G663" s="581">
        <f t="shared" si="30"/>
        <v>3200</v>
      </c>
      <c r="H663" s="615"/>
    </row>
    <row r="664" spans="1:8" x14ac:dyDescent="0.2">
      <c r="A664" s="579">
        <v>803</v>
      </c>
      <c r="B664" s="496"/>
      <c r="C664" s="505">
        <v>72</v>
      </c>
      <c r="D664" s="614"/>
      <c r="E664" s="499">
        <v>19200</v>
      </c>
      <c r="F664" s="498">
        <f t="shared" si="31"/>
        <v>4352</v>
      </c>
      <c r="G664" s="581">
        <f t="shared" si="30"/>
        <v>3200</v>
      </c>
      <c r="H664" s="615"/>
    </row>
    <row r="665" spans="1:8" x14ac:dyDescent="0.2">
      <c r="A665" s="579">
        <v>804</v>
      </c>
      <c r="B665" s="496"/>
      <c r="C665" s="505">
        <v>72</v>
      </c>
      <c r="D665" s="614"/>
      <c r="E665" s="499">
        <v>19200</v>
      </c>
      <c r="F665" s="498">
        <f t="shared" si="31"/>
        <v>4352</v>
      </c>
      <c r="G665" s="581">
        <f t="shared" si="30"/>
        <v>3200</v>
      </c>
      <c r="H665" s="615"/>
    </row>
    <row r="666" spans="1:8" x14ac:dyDescent="0.2">
      <c r="A666" s="579">
        <v>805</v>
      </c>
      <c r="B666" s="496"/>
      <c r="C666" s="505">
        <v>72</v>
      </c>
      <c r="D666" s="614"/>
      <c r="E666" s="499">
        <v>19200</v>
      </c>
      <c r="F666" s="498">
        <f t="shared" si="31"/>
        <v>4352</v>
      </c>
      <c r="G666" s="581">
        <f t="shared" si="30"/>
        <v>3200</v>
      </c>
      <c r="H666" s="615"/>
    </row>
    <row r="667" spans="1:8" x14ac:dyDescent="0.2">
      <c r="A667" s="579">
        <v>806</v>
      </c>
      <c r="B667" s="496"/>
      <c r="C667" s="505">
        <v>72</v>
      </c>
      <c r="D667" s="614"/>
      <c r="E667" s="499">
        <v>19200</v>
      </c>
      <c r="F667" s="498">
        <f t="shared" si="31"/>
        <v>4352</v>
      </c>
      <c r="G667" s="581">
        <f t="shared" si="30"/>
        <v>3200</v>
      </c>
      <c r="H667" s="615"/>
    </row>
    <row r="668" spans="1:8" x14ac:dyDescent="0.2">
      <c r="A668" s="579">
        <v>807</v>
      </c>
      <c r="B668" s="496"/>
      <c r="C668" s="505">
        <v>72</v>
      </c>
      <c r="D668" s="614"/>
      <c r="E668" s="499">
        <v>19200</v>
      </c>
      <c r="F668" s="498">
        <f t="shared" si="31"/>
        <v>4352</v>
      </c>
      <c r="G668" s="581">
        <f t="shared" si="30"/>
        <v>3200</v>
      </c>
      <c r="H668" s="615"/>
    </row>
    <row r="669" spans="1:8" x14ac:dyDescent="0.2">
      <c r="A669" s="579">
        <v>808</v>
      </c>
      <c r="B669" s="496"/>
      <c r="C669" s="505">
        <v>72</v>
      </c>
      <c r="D669" s="614"/>
      <c r="E669" s="499">
        <v>19200</v>
      </c>
      <c r="F669" s="498">
        <f t="shared" si="31"/>
        <v>4352</v>
      </c>
      <c r="G669" s="581">
        <f t="shared" si="30"/>
        <v>3200</v>
      </c>
      <c r="H669" s="615"/>
    </row>
    <row r="670" spans="1:8" x14ac:dyDescent="0.2">
      <c r="A670" s="579">
        <v>809</v>
      </c>
      <c r="B670" s="496"/>
      <c r="C670" s="505">
        <v>72</v>
      </c>
      <c r="D670" s="614"/>
      <c r="E670" s="499">
        <v>19200</v>
      </c>
      <c r="F670" s="498">
        <f t="shared" si="31"/>
        <v>4352</v>
      </c>
      <c r="G670" s="581">
        <f t="shared" si="30"/>
        <v>3200</v>
      </c>
      <c r="H670" s="615"/>
    </row>
    <row r="671" spans="1:8" x14ac:dyDescent="0.2">
      <c r="A671" s="579">
        <v>810</v>
      </c>
      <c r="B671" s="496"/>
      <c r="C671" s="505">
        <v>72</v>
      </c>
      <c r="D671" s="614"/>
      <c r="E671" s="499">
        <v>19200</v>
      </c>
      <c r="F671" s="498">
        <f t="shared" si="31"/>
        <v>4352</v>
      </c>
      <c r="G671" s="581">
        <f t="shared" si="30"/>
        <v>3200</v>
      </c>
      <c r="H671" s="615"/>
    </row>
    <row r="672" spans="1:8" x14ac:dyDescent="0.2">
      <c r="A672" s="579">
        <v>811</v>
      </c>
      <c r="B672" s="496"/>
      <c r="C672" s="505">
        <v>72</v>
      </c>
      <c r="D672" s="614"/>
      <c r="E672" s="499">
        <v>19200</v>
      </c>
      <c r="F672" s="498">
        <f t="shared" si="31"/>
        <v>4352</v>
      </c>
      <c r="G672" s="581">
        <f t="shared" si="30"/>
        <v>3200</v>
      </c>
      <c r="H672" s="615"/>
    </row>
    <row r="673" spans="1:8" x14ac:dyDescent="0.2">
      <c r="A673" s="579">
        <v>812</v>
      </c>
      <c r="B673" s="496"/>
      <c r="C673" s="505">
        <v>72</v>
      </c>
      <c r="D673" s="614"/>
      <c r="E673" s="499">
        <v>19200</v>
      </c>
      <c r="F673" s="498">
        <f t="shared" si="31"/>
        <v>4352</v>
      </c>
      <c r="G673" s="581">
        <f t="shared" si="30"/>
        <v>3200</v>
      </c>
      <c r="H673" s="615"/>
    </row>
    <row r="674" spans="1:8" x14ac:dyDescent="0.2">
      <c r="A674" s="579">
        <v>813</v>
      </c>
      <c r="B674" s="496"/>
      <c r="C674" s="505">
        <v>72</v>
      </c>
      <c r="D674" s="614"/>
      <c r="E674" s="499">
        <v>19200</v>
      </c>
      <c r="F674" s="498">
        <f t="shared" si="31"/>
        <v>4352</v>
      </c>
      <c r="G674" s="581">
        <f t="shared" si="30"/>
        <v>3200</v>
      </c>
      <c r="H674" s="615"/>
    </row>
    <row r="675" spans="1:8" x14ac:dyDescent="0.2">
      <c r="A675" s="579">
        <v>814</v>
      </c>
      <c r="B675" s="496"/>
      <c r="C675" s="505">
        <v>72</v>
      </c>
      <c r="D675" s="614"/>
      <c r="E675" s="499">
        <v>19200</v>
      </c>
      <c r="F675" s="498">
        <f t="shared" si="31"/>
        <v>4352</v>
      </c>
      <c r="G675" s="581">
        <f t="shared" si="30"/>
        <v>3200</v>
      </c>
      <c r="H675" s="615"/>
    </row>
    <row r="676" spans="1:8" x14ac:dyDescent="0.2">
      <c r="A676" s="579">
        <v>815</v>
      </c>
      <c r="B676" s="496"/>
      <c r="C676" s="505">
        <v>72</v>
      </c>
      <c r="D676" s="614"/>
      <c r="E676" s="499">
        <v>19200</v>
      </c>
      <c r="F676" s="498">
        <f t="shared" si="31"/>
        <v>4352</v>
      </c>
      <c r="G676" s="581">
        <f t="shared" si="30"/>
        <v>3200</v>
      </c>
      <c r="H676" s="615"/>
    </row>
    <row r="677" spans="1:8" x14ac:dyDescent="0.2">
      <c r="A677" s="579">
        <v>816</v>
      </c>
      <c r="B677" s="496"/>
      <c r="C677" s="505">
        <v>72</v>
      </c>
      <c r="D677" s="614"/>
      <c r="E677" s="499">
        <v>19200</v>
      </c>
      <c r="F677" s="498">
        <f t="shared" si="31"/>
        <v>4352</v>
      </c>
      <c r="G677" s="581">
        <f t="shared" si="30"/>
        <v>3200</v>
      </c>
      <c r="H677" s="615"/>
    </row>
    <row r="678" spans="1:8" x14ac:dyDescent="0.2">
      <c r="A678" s="579">
        <v>817</v>
      </c>
      <c r="B678" s="496"/>
      <c r="C678" s="505">
        <v>72</v>
      </c>
      <c r="D678" s="614"/>
      <c r="E678" s="499">
        <v>19200</v>
      </c>
      <c r="F678" s="498">
        <f t="shared" si="31"/>
        <v>4352</v>
      </c>
      <c r="G678" s="581">
        <f t="shared" si="30"/>
        <v>3200</v>
      </c>
      <c r="H678" s="615"/>
    </row>
    <row r="679" spans="1:8" x14ac:dyDescent="0.2">
      <c r="A679" s="579">
        <v>818</v>
      </c>
      <c r="B679" s="496"/>
      <c r="C679" s="505">
        <v>72</v>
      </c>
      <c r="D679" s="614"/>
      <c r="E679" s="499">
        <v>19200</v>
      </c>
      <c r="F679" s="498">
        <f t="shared" si="31"/>
        <v>4352</v>
      </c>
      <c r="G679" s="581">
        <f t="shared" si="30"/>
        <v>3200</v>
      </c>
      <c r="H679" s="615"/>
    </row>
    <row r="680" spans="1:8" x14ac:dyDescent="0.2">
      <c r="A680" s="579">
        <v>819</v>
      </c>
      <c r="B680" s="496"/>
      <c r="C680" s="505">
        <v>72</v>
      </c>
      <c r="D680" s="614"/>
      <c r="E680" s="499">
        <v>19200</v>
      </c>
      <c r="F680" s="498">
        <f t="shared" si="31"/>
        <v>4352</v>
      </c>
      <c r="G680" s="581">
        <f t="shared" si="30"/>
        <v>3200</v>
      </c>
      <c r="H680" s="615"/>
    </row>
    <row r="681" spans="1:8" x14ac:dyDescent="0.2">
      <c r="A681" s="579">
        <v>820</v>
      </c>
      <c r="B681" s="496"/>
      <c r="C681" s="505">
        <v>72</v>
      </c>
      <c r="D681" s="614"/>
      <c r="E681" s="499">
        <v>19200</v>
      </c>
      <c r="F681" s="498">
        <f t="shared" si="31"/>
        <v>4352</v>
      </c>
      <c r="G681" s="581">
        <f t="shared" si="30"/>
        <v>3200</v>
      </c>
      <c r="H681" s="615"/>
    </row>
    <row r="682" spans="1:8" x14ac:dyDescent="0.2">
      <c r="A682" s="579">
        <v>821</v>
      </c>
      <c r="B682" s="496"/>
      <c r="C682" s="505">
        <v>72</v>
      </c>
      <c r="D682" s="614"/>
      <c r="E682" s="499">
        <v>19200</v>
      </c>
      <c r="F682" s="498">
        <f t="shared" si="31"/>
        <v>4352</v>
      </c>
      <c r="G682" s="581">
        <f t="shared" si="30"/>
        <v>3200</v>
      </c>
      <c r="H682" s="615"/>
    </row>
    <row r="683" spans="1:8" x14ac:dyDescent="0.2">
      <c r="A683" s="579">
        <v>822</v>
      </c>
      <c r="B683" s="496"/>
      <c r="C683" s="505">
        <v>72</v>
      </c>
      <c r="D683" s="614"/>
      <c r="E683" s="499">
        <v>19200</v>
      </c>
      <c r="F683" s="498">
        <f t="shared" si="31"/>
        <v>4352</v>
      </c>
      <c r="G683" s="581">
        <f t="shared" si="30"/>
        <v>3200</v>
      </c>
      <c r="H683" s="615"/>
    </row>
    <row r="684" spans="1:8" x14ac:dyDescent="0.2">
      <c r="A684" s="579">
        <v>823</v>
      </c>
      <c r="B684" s="496"/>
      <c r="C684" s="505">
        <v>72</v>
      </c>
      <c r="D684" s="614"/>
      <c r="E684" s="499">
        <v>19200</v>
      </c>
      <c r="F684" s="498">
        <f t="shared" si="31"/>
        <v>4352</v>
      </c>
      <c r="G684" s="581">
        <f t="shared" si="30"/>
        <v>3200</v>
      </c>
      <c r="H684" s="615"/>
    </row>
    <row r="685" spans="1:8" x14ac:dyDescent="0.2">
      <c r="A685" s="579">
        <v>824</v>
      </c>
      <c r="B685" s="496"/>
      <c r="C685" s="505">
        <v>72</v>
      </c>
      <c r="D685" s="614"/>
      <c r="E685" s="499">
        <v>19200</v>
      </c>
      <c r="F685" s="498">
        <f t="shared" si="31"/>
        <v>4352</v>
      </c>
      <c r="G685" s="581">
        <f t="shared" si="30"/>
        <v>3200</v>
      </c>
      <c r="H685" s="615"/>
    </row>
    <row r="686" spans="1:8" x14ac:dyDescent="0.2">
      <c r="A686" s="579">
        <v>825</v>
      </c>
      <c r="B686" s="496"/>
      <c r="C686" s="505">
        <v>72</v>
      </c>
      <c r="D686" s="614"/>
      <c r="E686" s="499">
        <v>19200</v>
      </c>
      <c r="F686" s="498">
        <f t="shared" si="31"/>
        <v>4352</v>
      </c>
      <c r="G686" s="581">
        <f t="shared" si="30"/>
        <v>3200</v>
      </c>
      <c r="H686" s="615"/>
    </row>
    <row r="687" spans="1:8" x14ac:dyDescent="0.2">
      <c r="A687" s="579">
        <v>826</v>
      </c>
      <c r="B687" s="496"/>
      <c r="C687" s="505">
        <v>72</v>
      </c>
      <c r="D687" s="614"/>
      <c r="E687" s="499">
        <v>19200</v>
      </c>
      <c r="F687" s="498">
        <f t="shared" si="31"/>
        <v>4352</v>
      </c>
      <c r="G687" s="581">
        <f t="shared" si="30"/>
        <v>3200</v>
      </c>
      <c r="H687" s="615"/>
    </row>
    <row r="688" spans="1:8" x14ac:dyDescent="0.2">
      <c r="A688" s="579">
        <v>827</v>
      </c>
      <c r="B688" s="496"/>
      <c r="C688" s="505">
        <v>72</v>
      </c>
      <c r="D688" s="614"/>
      <c r="E688" s="499">
        <v>19200</v>
      </c>
      <c r="F688" s="498">
        <f t="shared" si="31"/>
        <v>4352</v>
      </c>
      <c r="G688" s="581">
        <f t="shared" si="30"/>
        <v>3200</v>
      </c>
      <c r="H688" s="615"/>
    </row>
    <row r="689" spans="1:8" x14ac:dyDescent="0.2">
      <c r="A689" s="579">
        <v>828</v>
      </c>
      <c r="B689" s="496"/>
      <c r="C689" s="505">
        <v>72</v>
      </c>
      <c r="D689" s="614"/>
      <c r="E689" s="499">
        <v>19200</v>
      </c>
      <c r="F689" s="498">
        <f t="shared" si="31"/>
        <v>4352</v>
      </c>
      <c r="G689" s="581">
        <f t="shared" si="30"/>
        <v>3200</v>
      </c>
      <c r="H689" s="615"/>
    </row>
    <row r="690" spans="1:8" x14ac:dyDescent="0.2">
      <c r="A690" s="579">
        <v>829</v>
      </c>
      <c r="B690" s="496"/>
      <c r="C690" s="505">
        <v>72</v>
      </c>
      <c r="D690" s="614"/>
      <c r="E690" s="499">
        <v>19200</v>
      </c>
      <c r="F690" s="498">
        <f t="shared" si="31"/>
        <v>4352</v>
      </c>
      <c r="G690" s="581">
        <f t="shared" si="30"/>
        <v>3200</v>
      </c>
      <c r="H690" s="615"/>
    </row>
    <row r="691" spans="1:8" x14ac:dyDescent="0.2">
      <c r="A691" s="579">
        <v>830</v>
      </c>
      <c r="B691" s="496"/>
      <c r="C691" s="505">
        <v>72</v>
      </c>
      <c r="D691" s="614"/>
      <c r="E691" s="499">
        <v>19200</v>
      </c>
      <c r="F691" s="498">
        <f t="shared" si="31"/>
        <v>4352</v>
      </c>
      <c r="G691" s="581">
        <f t="shared" si="30"/>
        <v>3200</v>
      </c>
      <c r="H691" s="615"/>
    </row>
    <row r="692" spans="1:8" x14ac:dyDescent="0.2">
      <c r="A692" s="579">
        <v>831</v>
      </c>
      <c r="B692" s="496"/>
      <c r="C692" s="505">
        <v>72</v>
      </c>
      <c r="D692" s="614"/>
      <c r="E692" s="499">
        <v>19200</v>
      </c>
      <c r="F692" s="498">
        <f t="shared" si="31"/>
        <v>4352</v>
      </c>
      <c r="G692" s="581">
        <f t="shared" si="30"/>
        <v>3200</v>
      </c>
      <c r="H692" s="615"/>
    </row>
    <row r="693" spans="1:8" x14ac:dyDescent="0.2">
      <c r="A693" s="579">
        <v>832</v>
      </c>
      <c r="B693" s="496"/>
      <c r="C693" s="505">
        <v>72</v>
      </c>
      <c r="D693" s="614"/>
      <c r="E693" s="499">
        <v>19200</v>
      </c>
      <c r="F693" s="498">
        <f t="shared" si="31"/>
        <v>4352</v>
      </c>
      <c r="G693" s="581">
        <f t="shared" si="30"/>
        <v>3200</v>
      </c>
      <c r="H693" s="615"/>
    </row>
    <row r="694" spans="1:8" x14ac:dyDescent="0.2">
      <c r="A694" s="579">
        <v>833</v>
      </c>
      <c r="B694" s="496"/>
      <c r="C694" s="505">
        <v>72</v>
      </c>
      <c r="D694" s="614"/>
      <c r="E694" s="499">
        <v>19200</v>
      </c>
      <c r="F694" s="498">
        <f t="shared" si="31"/>
        <v>4352</v>
      </c>
      <c r="G694" s="581">
        <f t="shared" si="30"/>
        <v>3200</v>
      </c>
      <c r="H694" s="615"/>
    </row>
    <row r="695" spans="1:8" x14ac:dyDescent="0.2">
      <c r="A695" s="579">
        <v>834</v>
      </c>
      <c r="B695" s="496"/>
      <c r="C695" s="505">
        <v>72</v>
      </c>
      <c r="D695" s="614"/>
      <c r="E695" s="499">
        <v>19200</v>
      </c>
      <c r="F695" s="498">
        <f t="shared" si="31"/>
        <v>4352</v>
      </c>
      <c r="G695" s="581">
        <f t="shared" si="30"/>
        <v>3200</v>
      </c>
      <c r="H695" s="615"/>
    </row>
    <row r="696" spans="1:8" x14ac:dyDescent="0.2">
      <c r="A696" s="579">
        <v>835</v>
      </c>
      <c r="B696" s="496"/>
      <c r="C696" s="505">
        <v>72</v>
      </c>
      <c r="D696" s="614"/>
      <c r="E696" s="499">
        <v>19200</v>
      </c>
      <c r="F696" s="498">
        <f t="shared" si="31"/>
        <v>4352</v>
      </c>
      <c r="G696" s="581">
        <f t="shared" si="30"/>
        <v>3200</v>
      </c>
      <c r="H696" s="615"/>
    </row>
    <row r="697" spans="1:8" x14ac:dyDescent="0.2">
      <c r="A697" s="579">
        <v>836</v>
      </c>
      <c r="B697" s="496"/>
      <c r="C697" s="505">
        <v>72</v>
      </c>
      <c r="D697" s="614"/>
      <c r="E697" s="499">
        <v>19200</v>
      </c>
      <c r="F697" s="498">
        <f t="shared" si="31"/>
        <v>4352</v>
      </c>
      <c r="G697" s="581">
        <f t="shared" si="30"/>
        <v>3200</v>
      </c>
      <c r="H697" s="615"/>
    </row>
    <row r="698" spans="1:8" x14ac:dyDescent="0.2">
      <c r="A698" s="579">
        <v>837</v>
      </c>
      <c r="B698" s="496"/>
      <c r="C698" s="505">
        <v>72</v>
      </c>
      <c r="D698" s="614"/>
      <c r="E698" s="499">
        <v>19200</v>
      </c>
      <c r="F698" s="498">
        <f t="shared" si="31"/>
        <v>4352</v>
      </c>
      <c r="G698" s="581">
        <f t="shared" si="30"/>
        <v>3200</v>
      </c>
      <c r="H698" s="615"/>
    </row>
    <row r="699" spans="1:8" x14ac:dyDescent="0.2">
      <c r="A699" s="579">
        <v>838</v>
      </c>
      <c r="B699" s="496"/>
      <c r="C699" s="505">
        <v>72</v>
      </c>
      <c r="D699" s="614"/>
      <c r="E699" s="499">
        <v>19200</v>
      </c>
      <c r="F699" s="498">
        <f t="shared" si="31"/>
        <v>4352</v>
      </c>
      <c r="G699" s="581">
        <f t="shared" si="30"/>
        <v>3200</v>
      </c>
      <c r="H699" s="615"/>
    </row>
    <row r="700" spans="1:8" x14ac:dyDescent="0.2">
      <c r="A700" s="579">
        <v>839</v>
      </c>
      <c r="B700" s="496"/>
      <c r="C700" s="505">
        <v>72</v>
      </c>
      <c r="D700" s="614"/>
      <c r="E700" s="499">
        <v>19200</v>
      </c>
      <c r="F700" s="498">
        <f t="shared" si="31"/>
        <v>4352</v>
      </c>
      <c r="G700" s="581">
        <f t="shared" si="30"/>
        <v>3200</v>
      </c>
      <c r="H700" s="615"/>
    </row>
    <row r="701" spans="1:8" x14ac:dyDescent="0.2">
      <c r="A701" s="579">
        <v>840</v>
      </c>
      <c r="B701" s="496"/>
      <c r="C701" s="505">
        <v>72</v>
      </c>
      <c r="D701" s="614"/>
      <c r="E701" s="499">
        <v>19200</v>
      </c>
      <c r="F701" s="498">
        <f t="shared" si="31"/>
        <v>4352</v>
      </c>
      <c r="G701" s="581">
        <f t="shared" si="30"/>
        <v>3200</v>
      </c>
      <c r="H701" s="615"/>
    </row>
    <row r="702" spans="1:8" x14ac:dyDescent="0.2">
      <c r="A702" s="579">
        <v>841</v>
      </c>
      <c r="B702" s="496"/>
      <c r="C702" s="505">
        <v>72</v>
      </c>
      <c r="D702" s="614"/>
      <c r="E702" s="499">
        <v>19200</v>
      </c>
      <c r="F702" s="498">
        <f t="shared" si="31"/>
        <v>4352</v>
      </c>
      <c r="G702" s="581">
        <f t="shared" si="30"/>
        <v>3200</v>
      </c>
      <c r="H702" s="615"/>
    </row>
    <row r="703" spans="1:8" x14ac:dyDescent="0.2">
      <c r="A703" s="579">
        <v>842</v>
      </c>
      <c r="B703" s="496"/>
      <c r="C703" s="505">
        <v>72</v>
      </c>
      <c r="D703" s="614"/>
      <c r="E703" s="499">
        <v>19200</v>
      </c>
      <c r="F703" s="498">
        <f t="shared" si="31"/>
        <v>4352</v>
      </c>
      <c r="G703" s="581">
        <f t="shared" si="30"/>
        <v>3200</v>
      </c>
      <c r="H703" s="615"/>
    </row>
    <row r="704" spans="1:8" x14ac:dyDescent="0.2">
      <c r="A704" s="579">
        <v>843</v>
      </c>
      <c r="B704" s="496"/>
      <c r="C704" s="505">
        <v>72</v>
      </c>
      <c r="D704" s="614"/>
      <c r="E704" s="499">
        <v>19200</v>
      </c>
      <c r="F704" s="498">
        <f t="shared" si="31"/>
        <v>4352</v>
      </c>
      <c r="G704" s="581">
        <f t="shared" si="30"/>
        <v>3200</v>
      </c>
      <c r="H704" s="615"/>
    </row>
    <row r="705" spans="1:8" x14ac:dyDescent="0.2">
      <c r="A705" s="579">
        <v>844</v>
      </c>
      <c r="B705" s="496"/>
      <c r="C705" s="505">
        <v>72</v>
      </c>
      <c r="D705" s="614"/>
      <c r="E705" s="499">
        <v>19200</v>
      </c>
      <c r="F705" s="498">
        <f t="shared" si="31"/>
        <v>4352</v>
      </c>
      <c r="G705" s="581">
        <f t="shared" si="30"/>
        <v>3200</v>
      </c>
      <c r="H705" s="615"/>
    </row>
    <row r="706" spans="1:8" x14ac:dyDescent="0.2">
      <c r="A706" s="579">
        <v>845</v>
      </c>
      <c r="B706" s="496"/>
      <c r="C706" s="505">
        <v>72</v>
      </c>
      <c r="D706" s="614"/>
      <c r="E706" s="499">
        <v>19200</v>
      </c>
      <c r="F706" s="498">
        <f t="shared" si="31"/>
        <v>4352</v>
      </c>
      <c r="G706" s="581">
        <f t="shared" si="30"/>
        <v>3200</v>
      </c>
      <c r="H706" s="615"/>
    </row>
    <row r="707" spans="1:8" x14ac:dyDescent="0.2">
      <c r="A707" s="579">
        <v>846</v>
      </c>
      <c r="B707" s="496"/>
      <c r="C707" s="505">
        <v>72</v>
      </c>
      <c r="D707" s="614"/>
      <c r="E707" s="499">
        <v>19200</v>
      </c>
      <c r="F707" s="498">
        <f t="shared" si="31"/>
        <v>4352</v>
      </c>
      <c r="G707" s="581">
        <f t="shared" si="30"/>
        <v>3200</v>
      </c>
      <c r="H707" s="615"/>
    </row>
    <row r="708" spans="1:8" x14ac:dyDescent="0.2">
      <c r="A708" s="579">
        <v>847</v>
      </c>
      <c r="B708" s="496"/>
      <c r="C708" s="505">
        <v>72</v>
      </c>
      <c r="D708" s="614"/>
      <c r="E708" s="499">
        <v>19200</v>
      </c>
      <c r="F708" s="498">
        <f t="shared" si="31"/>
        <v>4352</v>
      </c>
      <c r="G708" s="581">
        <f t="shared" si="30"/>
        <v>3200</v>
      </c>
      <c r="H708" s="615"/>
    </row>
    <row r="709" spans="1:8" x14ac:dyDescent="0.2">
      <c r="A709" s="579">
        <v>848</v>
      </c>
      <c r="B709" s="496"/>
      <c r="C709" s="505">
        <v>72</v>
      </c>
      <c r="D709" s="614"/>
      <c r="E709" s="499">
        <v>19200</v>
      </c>
      <c r="F709" s="498">
        <f t="shared" si="31"/>
        <v>4352</v>
      </c>
      <c r="G709" s="581">
        <f t="shared" si="30"/>
        <v>3200</v>
      </c>
      <c r="H709" s="615"/>
    </row>
    <row r="710" spans="1:8" x14ac:dyDescent="0.2">
      <c r="A710" s="579">
        <v>849</v>
      </c>
      <c r="B710" s="496"/>
      <c r="C710" s="505">
        <v>72</v>
      </c>
      <c r="D710" s="614"/>
      <c r="E710" s="499">
        <v>19200</v>
      </c>
      <c r="F710" s="498">
        <f t="shared" si="31"/>
        <v>4352</v>
      </c>
      <c r="G710" s="581">
        <f t="shared" si="30"/>
        <v>3200</v>
      </c>
      <c r="H710" s="615"/>
    </row>
    <row r="711" spans="1:8" x14ac:dyDescent="0.2">
      <c r="A711" s="579">
        <v>850</v>
      </c>
      <c r="B711" s="496"/>
      <c r="C711" s="505">
        <v>72</v>
      </c>
      <c r="D711" s="614"/>
      <c r="E711" s="499">
        <v>19200</v>
      </c>
      <c r="F711" s="498">
        <f t="shared" si="31"/>
        <v>4352</v>
      </c>
      <c r="G711" s="581">
        <f t="shared" si="30"/>
        <v>3200</v>
      </c>
      <c r="H711" s="615"/>
    </row>
    <row r="712" spans="1:8" x14ac:dyDescent="0.2">
      <c r="A712" s="579">
        <v>851</v>
      </c>
      <c r="B712" s="496"/>
      <c r="C712" s="505">
        <v>72</v>
      </c>
      <c r="D712" s="614"/>
      <c r="E712" s="499">
        <v>19200</v>
      </c>
      <c r="F712" s="498">
        <f t="shared" si="31"/>
        <v>4352</v>
      </c>
      <c r="G712" s="581">
        <f t="shared" si="30"/>
        <v>3200</v>
      </c>
      <c r="H712" s="615"/>
    </row>
    <row r="713" spans="1:8" x14ac:dyDescent="0.2">
      <c r="A713" s="579">
        <v>852</v>
      </c>
      <c r="B713" s="496"/>
      <c r="C713" s="505">
        <v>72</v>
      </c>
      <c r="D713" s="614"/>
      <c r="E713" s="499">
        <v>19200</v>
      </c>
      <c r="F713" s="498">
        <f t="shared" si="31"/>
        <v>4352</v>
      </c>
      <c r="G713" s="581">
        <f t="shared" si="30"/>
        <v>3200</v>
      </c>
      <c r="H713" s="615"/>
    </row>
    <row r="714" spans="1:8" x14ac:dyDescent="0.2">
      <c r="A714" s="579">
        <v>853</v>
      </c>
      <c r="B714" s="496"/>
      <c r="C714" s="505">
        <v>72</v>
      </c>
      <c r="D714" s="614"/>
      <c r="E714" s="499">
        <v>19200</v>
      </c>
      <c r="F714" s="498">
        <f t="shared" si="31"/>
        <v>4352</v>
      </c>
      <c r="G714" s="581">
        <f t="shared" si="30"/>
        <v>3200</v>
      </c>
      <c r="H714" s="615"/>
    </row>
    <row r="715" spans="1:8" x14ac:dyDescent="0.2">
      <c r="A715" s="579">
        <v>854</v>
      </c>
      <c r="B715" s="496"/>
      <c r="C715" s="505">
        <v>72</v>
      </c>
      <c r="D715" s="614"/>
      <c r="E715" s="499">
        <v>19200</v>
      </c>
      <c r="F715" s="498">
        <f t="shared" si="31"/>
        <v>4352</v>
      </c>
      <c r="G715" s="581">
        <f t="shared" si="30"/>
        <v>3200</v>
      </c>
      <c r="H715" s="615"/>
    </row>
    <row r="716" spans="1:8" x14ac:dyDescent="0.2">
      <c r="A716" s="579">
        <v>855</v>
      </c>
      <c r="B716" s="496"/>
      <c r="C716" s="505">
        <v>72</v>
      </c>
      <c r="D716" s="614"/>
      <c r="E716" s="499">
        <v>19200</v>
      </c>
      <c r="F716" s="498">
        <f t="shared" si="31"/>
        <v>4352</v>
      </c>
      <c r="G716" s="581">
        <f t="shared" si="30"/>
        <v>3200</v>
      </c>
      <c r="H716" s="615"/>
    </row>
    <row r="717" spans="1:8" x14ac:dyDescent="0.2">
      <c r="A717" s="579">
        <v>856</v>
      </c>
      <c r="B717" s="496"/>
      <c r="C717" s="505">
        <v>72</v>
      </c>
      <c r="D717" s="614"/>
      <c r="E717" s="499">
        <v>19200</v>
      </c>
      <c r="F717" s="498">
        <f t="shared" si="31"/>
        <v>4352</v>
      </c>
      <c r="G717" s="581">
        <f t="shared" ref="G717:G771" si="32">ROUND(12*(1/C717*E717),0)</f>
        <v>3200</v>
      </c>
      <c r="H717" s="615"/>
    </row>
    <row r="718" spans="1:8" x14ac:dyDescent="0.2">
      <c r="A718" s="579">
        <v>857</v>
      </c>
      <c r="B718" s="496"/>
      <c r="C718" s="505">
        <v>72</v>
      </c>
      <c r="D718" s="614"/>
      <c r="E718" s="499">
        <v>19200</v>
      </c>
      <c r="F718" s="498">
        <f t="shared" ref="F718:F771" si="33">ROUND(12*1.36*(1/C718*E718)+H718,0)</f>
        <v>4352</v>
      </c>
      <c r="G718" s="581">
        <f t="shared" si="32"/>
        <v>3200</v>
      </c>
      <c r="H718" s="615"/>
    </row>
    <row r="719" spans="1:8" x14ac:dyDescent="0.2">
      <c r="A719" s="579">
        <v>858</v>
      </c>
      <c r="B719" s="496"/>
      <c r="C719" s="505">
        <v>72</v>
      </c>
      <c r="D719" s="614"/>
      <c r="E719" s="499">
        <v>19200</v>
      </c>
      <c r="F719" s="498">
        <f t="shared" si="33"/>
        <v>4352</v>
      </c>
      <c r="G719" s="581">
        <f t="shared" si="32"/>
        <v>3200</v>
      </c>
      <c r="H719" s="615"/>
    </row>
    <row r="720" spans="1:8" x14ac:dyDescent="0.2">
      <c r="A720" s="579">
        <v>859</v>
      </c>
      <c r="B720" s="496"/>
      <c r="C720" s="505">
        <v>72</v>
      </c>
      <c r="D720" s="614"/>
      <c r="E720" s="499">
        <v>19200</v>
      </c>
      <c r="F720" s="498">
        <f t="shared" si="33"/>
        <v>4352</v>
      </c>
      <c r="G720" s="581">
        <f t="shared" si="32"/>
        <v>3200</v>
      </c>
      <c r="H720" s="615"/>
    </row>
    <row r="721" spans="1:8" x14ac:dyDescent="0.2">
      <c r="A721" s="579">
        <v>860</v>
      </c>
      <c r="B721" s="496"/>
      <c r="C721" s="505">
        <v>72</v>
      </c>
      <c r="D721" s="614"/>
      <c r="E721" s="499">
        <v>19200</v>
      </c>
      <c r="F721" s="498">
        <f t="shared" si="33"/>
        <v>4352</v>
      </c>
      <c r="G721" s="581">
        <f t="shared" si="32"/>
        <v>3200</v>
      </c>
      <c r="H721" s="615"/>
    </row>
    <row r="722" spans="1:8" x14ac:dyDescent="0.2">
      <c r="A722" s="579">
        <v>861</v>
      </c>
      <c r="B722" s="496"/>
      <c r="C722" s="505">
        <v>72</v>
      </c>
      <c r="D722" s="614"/>
      <c r="E722" s="499">
        <v>19200</v>
      </c>
      <c r="F722" s="498">
        <f t="shared" si="33"/>
        <v>4352</v>
      </c>
      <c r="G722" s="581">
        <f t="shared" si="32"/>
        <v>3200</v>
      </c>
      <c r="H722" s="615"/>
    </row>
    <row r="723" spans="1:8" x14ac:dyDescent="0.2">
      <c r="A723" s="579">
        <v>862</v>
      </c>
      <c r="B723" s="496"/>
      <c r="C723" s="505">
        <v>72</v>
      </c>
      <c r="D723" s="614"/>
      <c r="E723" s="499">
        <v>19200</v>
      </c>
      <c r="F723" s="498">
        <f t="shared" si="33"/>
        <v>4352</v>
      </c>
      <c r="G723" s="581">
        <f t="shared" si="32"/>
        <v>3200</v>
      </c>
      <c r="H723" s="615"/>
    </row>
    <row r="724" spans="1:8" x14ac:dyDescent="0.2">
      <c r="A724" s="579">
        <v>863</v>
      </c>
      <c r="B724" s="496"/>
      <c r="C724" s="505">
        <v>72</v>
      </c>
      <c r="D724" s="614"/>
      <c r="E724" s="499">
        <v>19200</v>
      </c>
      <c r="F724" s="498">
        <f t="shared" si="33"/>
        <v>4352</v>
      </c>
      <c r="G724" s="581">
        <f t="shared" si="32"/>
        <v>3200</v>
      </c>
      <c r="H724" s="615"/>
    </row>
    <row r="725" spans="1:8" x14ac:dyDescent="0.2">
      <c r="A725" s="579">
        <v>864</v>
      </c>
      <c r="B725" s="496"/>
      <c r="C725" s="505">
        <v>72</v>
      </c>
      <c r="D725" s="614"/>
      <c r="E725" s="499">
        <v>19200</v>
      </c>
      <c r="F725" s="498">
        <f t="shared" si="33"/>
        <v>4352</v>
      </c>
      <c r="G725" s="581">
        <f t="shared" si="32"/>
        <v>3200</v>
      </c>
      <c r="H725" s="615"/>
    </row>
    <row r="726" spans="1:8" x14ac:dyDescent="0.2">
      <c r="A726" s="579">
        <v>865</v>
      </c>
      <c r="B726" s="496"/>
      <c r="C726" s="505">
        <v>72</v>
      </c>
      <c r="D726" s="614"/>
      <c r="E726" s="499">
        <v>19200</v>
      </c>
      <c r="F726" s="498">
        <f t="shared" si="33"/>
        <v>4352</v>
      </c>
      <c r="G726" s="581">
        <f t="shared" si="32"/>
        <v>3200</v>
      </c>
      <c r="H726" s="615"/>
    </row>
    <row r="727" spans="1:8" x14ac:dyDescent="0.2">
      <c r="A727" s="579">
        <v>866</v>
      </c>
      <c r="B727" s="496"/>
      <c r="C727" s="505">
        <v>72</v>
      </c>
      <c r="D727" s="614"/>
      <c r="E727" s="499">
        <v>19200</v>
      </c>
      <c r="F727" s="498">
        <f t="shared" si="33"/>
        <v>4352</v>
      </c>
      <c r="G727" s="581">
        <f t="shared" si="32"/>
        <v>3200</v>
      </c>
      <c r="H727" s="615"/>
    </row>
    <row r="728" spans="1:8" x14ac:dyDescent="0.2">
      <c r="A728" s="579">
        <v>867</v>
      </c>
      <c r="B728" s="496"/>
      <c r="C728" s="505">
        <v>72</v>
      </c>
      <c r="D728" s="614"/>
      <c r="E728" s="499">
        <v>19200</v>
      </c>
      <c r="F728" s="498">
        <f t="shared" si="33"/>
        <v>4352</v>
      </c>
      <c r="G728" s="581">
        <f t="shared" si="32"/>
        <v>3200</v>
      </c>
      <c r="H728" s="615"/>
    </row>
    <row r="729" spans="1:8" x14ac:dyDescent="0.2">
      <c r="A729" s="579">
        <v>868</v>
      </c>
      <c r="B729" s="496"/>
      <c r="C729" s="505">
        <v>72</v>
      </c>
      <c r="D729" s="614"/>
      <c r="E729" s="499">
        <v>19200</v>
      </c>
      <c r="F729" s="498">
        <f t="shared" si="33"/>
        <v>4352</v>
      </c>
      <c r="G729" s="581">
        <f t="shared" si="32"/>
        <v>3200</v>
      </c>
      <c r="H729" s="615"/>
    </row>
    <row r="730" spans="1:8" x14ac:dyDescent="0.2">
      <c r="A730" s="579">
        <v>869</v>
      </c>
      <c r="B730" s="496"/>
      <c r="C730" s="505">
        <v>72</v>
      </c>
      <c r="D730" s="614"/>
      <c r="E730" s="499">
        <v>19200</v>
      </c>
      <c r="F730" s="498">
        <f t="shared" si="33"/>
        <v>4352</v>
      </c>
      <c r="G730" s="581">
        <f t="shared" si="32"/>
        <v>3200</v>
      </c>
      <c r="H730" s="615"/>
    </row>
    <row r="731" spans="1:8" x14ac:dyDescent="0.2">
      <c r="A731" s="579">
        <v>870</v>
      </c>
      <c r="B731" s="496"/>
      <c r="C731" s="505">
        <v>72</v>
      </c>
      <c r="D731" s="614"/>
      <c r="E731" s="499">
        <v>19200</v>
      </c>
      <c r="F731" s="498">
        <f t="shared" si="33"/>
        <v>4352</v>
      </c>
      <c r="G731" s="581">
        <f t="shared" si="32"/>
        <v>3200</v>
      </c>
      <c r="H731" s="615"/>
    </row>
    <row r="732" spans="1:8" x14ac:dyDescent="0.2">
      <c r="A732" s="579">
        <v>871</v>
      </c>
      <c r="B732" s="496"/>
      <c r="C732" s="505">
        <v>72</v>
      </c>
      <c r="D732" s="614"/>
      <c r="E732" s="499">
        <v>19200</v>
      </c>
      <c r="F732" s="498">
        <f t="shared" si="33"/>
        <v>4352</v>
      </c>
      <c r="G732" s="581">
        <f t="shared" si="32"/>
        <v>3200</v>
      </c>
      <c r="H732" s="615"/>
    </row>
    <row r="733" spans="1:8" x14ac:dyDescent="0.2">
      <c r="A733" s="579">
        <v>872</v>
      </c>
      <c r="B733" s="496"/>
      <c r="C733" s="505">
        <v>72</v>
      </c>
      <c r="D733" s="614"/>
      <c r="E733" s="499">
        <v>19200</v>
      </c>
      <c r="F733" s="498">
        <f t="shared" si="33"/>
        <v>4352</v>
      </c>
      <c r="G733" s="581">
        <f t="shared" si="32"/>
        <v>3200</v>
      </c>
      <c r="H733" s="615"/>
    </row>
    <row r="734" spans="1:8" x14ac:dyDescent="0.2">
      <c r="A734" s="579">
        <v>873</v>
      </c>
      <c r="B734" s="496"/>
      <c r="C734" s="505">
        <v>72</v>
      </c>
      <c r="D734" s="614"/>
      <c r="E734" s="499">
        <v>19200</v>
      </c>
      <c r="F734" s="498">
        <f t="shared" si="33"/>
        <v>4352</v>
      </c>
      <c r="G734" s="581">
        <f t="shared" si="32"/>
        <v>3200</v>
      </c>
      <c r="H734" s="615"/>
    </row>
    <row r="735" spans="1:8" x14ac:dyDescent="0.2">
      <c r="A735" s="579">
        <v>874</v>
      </c>
      <c r="B735" s="496"/>
      <c r="C735" s="505">
        <v>72</v>
      </c>
      <c r="D735" s="614"/>
      <c r="E735" s="499">
        <v>19200</v>
      </c>
      <c r="F735" s="498">
        <f t="shared" si="33"/>
        <v>4352</v>
      </c>
      <c r="G735" s="581">
        <f t="shared" si="32"/>
        <v>3200</v>
      </c>
      <c r="H735" s="615"/>
    </row>
    <row r="736" spans="1:8" x14ac:dyDescent="0.2">
      <c r="A736" s="579">
        <v>875</v>
      </c>
      <c r="B736" s="496"/>
      <c r="C736" s="505">
        <v>72</v>
      </c>
      <c r="D736" s="614"/>
      <c r="E736" s="499">
        <v>19200</v>
      </c>
      <c r="F736" s="498">
        <f t="shared" si="33"/>
        <v>4352</v>
      </c>
      <c r="G736" s="581">
        <f t="shared" si="32"/>
        <v>3200</v>
      </c>
      <c r="H736" s="615"/>
    </row>
    <row r="737" spans="1:8" x14ac:dyDescent="0.2">
      <c r="A737" s="579">
        <v>876</v>
      </c>
      <c r="B737" s="496"/>
      <c r="C737" s="505">
        <v>72</v>
      </c>
      <c r="D737" s="614"/>
      <c r="E737" s="499">
        <v>19200</v>
      </c>
      <c r="F737" s="498">
        <f t="shared" si="33"/>
        <v>4352</v>
      </c>
      <c r="G737" s="581">
        <f t="shared" si="32"/>
        <v>3200</v>
      </c>
      <c r="H737" s="615"/>
    </row>
    <row r="738" spans="1:8" x14ac:dyDescent="0.2">
      <c r="A738" s="579">
        <v>877</v>
      </c>
      <c r="B738" s="496"/>
      <c r="C738" s="505">
        <v>72</v>
      </c>
      <c r="D738" s="614"/>
      <c r="E738" s="499">
        <v>19200</v>
      </c>
      <c r="F738" s="498">
        <f t="shared" si="33"/>
        <v>4352</v>
      </c>
      <c r="G738" s="581">
        <f t="shared" si="32"/>
        <v>3200</v>
      </c>
      <c r="H738" s="615"/>
    </row>
    <row r="739" spans="1:8" x14ac:dyDescent="0.2">
      <c r="A739" s="579">
        <v>878</v>
      </c>
      <c r="B739" s="496"/>
      <c r="C739" s="505">
        <v>72</v>
      </c>
      <c r="D739" s="614"/>
      <c r="E739" s="499">
        <v>19200</v>
      </c>
      <c r="F739" s="498">
        <f t="shared" si="33"/>
        <v>4352</v>
      </c>
      <c r="G739" s="581">
        <f t="shared" si="32"/>
        <v>3200</v>
      </c>
      <c r="H739" s="615"/>
    </row>
    <row r="740" spans="1:8" x14ac:dyDescent="0.2">
      <c r="A740" s="579">
        <v>879</v>
      </c>
      <c r="B740" s="496"/>
      <c r="C740" s="505">
        <v>72</v>
      </c>
      <c r="D740" s="614"/>
      <c r="E740" s="499">
        <v>19200</v>
      </c>
      <c r="F740" s="498">
        <f t="shared" si="33"/>
        <v>4352</v>
      </c>
      <c r="G740" s="581">
        <f t="shared" si="32"/>
        <v>3200</v>
      </c>
      <c r="H740" s="615"/>
    </row>
    <row r="741" spans="1:8" x14ac:dyDescent="0.2">
      <c r="A741" s="579">
        <v>880</v>
      </c>
      <c r="B741" s="496"/>
      <c r="C741" s="505">
        <v>72</v>
      </c>
      <c r="D741" s="614"/>
      <c r="E741" s="499">
        <v>19200</v>
      </c>
      <c r="F741" s="498">
        <f t="shared" si="33"/>
        <v>4352</v>
      </c>
      <c r="G741" s="581">
        <f t="shared" si="32"/>
        <v>3200</v>
      </c>
      <c r="H741" s="615"/>
    </row>
    <row r="742" spans="1:8" x14ac:dyDescent="0.2">
      <c r="A742" s="579">
        <v>881</v>
      </c>
      <c r="B742" s="496"/>
      <c r="C742" s="505">
        <v>72</v>
      </c>
      <c r="D742" s="614"/>
      <c r="E742" s="499">
        <v>19200</v>
      </c>
      <c r="F742" s="498">
        <f t="shared" si="33"/>
        <v>4352</v>
      </c>
      <c r="G742" s="581">
        <f t="shared" si="32"/>
        <v>3200</v>
      </c>
      <c r="H742" s="615"/>
    </row>
    <row r="743" spans="1:8" x14ac:dyDescent="0.2">
      <c r="A743" s="579">
        <v>882</v>
      </c>
      <c r="B743" s="496"/>
      <c r="C743" s="505">
        <v>72</v>
      </c>
      <c r="D743" s="614"/>
      <c r="E743" s="499">
        <v>19200</v>
      </c>
      <c r="F743" s="498">
        <f t="shared" si="33"/>
        <v>4352</v>
      </c>
      <c r="G743" s="581">
        <f t="shared" si="32"/>
        <v>3200</v>
      </c>
      <c r="H743" s="615"/>
    </row>
    <row r="744" spans="1:8" x14ac:dyDescent="0.2">
      <c r="A744" s="579">
        <v>883</v>
      </c>
      <c r="B744" s="496"/>
      <c r="C744" s="505">
        <v>72</v>
      </c>
      <c r="D744" s="614"/>
      <c r="E744" s="499">
        <v>19200</v>
      </c>
      <c r="F744" s="498">
        <f t="shared" si="33"/>
        <v>4352</v>
      </c>
      <c r="G744" s="581">
        <f t="shared" si="32"/>
        <v>3200</v>
      </c>
      <c r="H744" s="615"/>
    </row>
    <row r="745" spans="1:8" x14ac:dyDescent="0.2">
      <c r="A745" s="579">
        <v>884</v>
      </c>
      <c r="B745" s="496"/>
      <c r="C745" s="505">
        <v>72</v>
      </c>
      <c r="D745" s="614"/>
      <c r="E745" s="499">
        <v>19200</v>
      </c>
      <c r="F745" s="498">
        <f t="shared" si="33"/>
        <v>4352</v>
      </c>
      <c r="G745" s="581">
        <f t="shared" si="32"/>
        <v>3200</v>
      </c>
      <c r="H745" s="615"/>
    </row>
    <row r="746" spans="1:8" x14ac:dyDescent="0.2">
      <c r="A746" s="579">
        <v>885</v>
      </c>
      <c r="B746" s="496"/>
      <c r="C746" s="505">
        <v>72</v>
      </c>
      <c r="D746" s="614"/>
      <c r="E746" s="499">
        <v>19200</v>
      </c>
      <c r="F746" s="498">
        <f t="shared" si="33"/>
        <v>4352</v>
      </c>
      <c r="G746" s="581">
        <f t="shared" si="32"/>
        <v>3200</v>
      </c>
      <c r="H746" s="615"/>
    </row>
    <row r="747" spans="1:8" x14ac:dyDescent="0.2">
      <c r="A747" s="579">
        <v>886</v>
      </c>
      <c r="B747" s="496"/>
      <c r="C747" s="505">
        <v>72</v>
      </c>
      <c r="D747" s="614"/>
      <c r="E747" s="499">
        <v>19200</v>
      </c>
      <c r="F747" s="498">
        <f t="shared" si="33"/>
        <v>4352</v>
      </c>
      <c r="G747" s="581">
        <f t="shared" si="32"/>
        <v>3200</v>
      </c>
      <c r="H747" s="615"/>
    </row>
    <row r="748" spans="1:8" x14ac:dyDescent="0.2">
      <c r="A748" s="579">
        <v>887</v>
      </c>
      <c r="B748" s="496"/>
      <c r="C748" s="505">
        <v>72</v>
      </c>
      <c r="D748" s="614"/>
      <c r="E748" s="499">
        <v>19200</v>
      </c>
      <c r="F748" s="498">
        <f t="shared" si="33"/>
        <v>4352</v>
      </c>
      <c r="G748" s="581">
        <f t="shared" si="32"/>
        <v>3200</v>
      </c>
      <c r="H748" s="615"/>
    </row>
    <row r="749" spans="1:8" x14ac:dyDescent="0.2">
      <c r="A749" s="579">
        <v>888</v>
      </c>
      <c r="B749" s="496"/>
      <c r="C749" s="505">
        <v>72</v>
      </c>
      <c r="D749" s="614"/>
      <c r="E749" s="499">
        <v>19200</v>
      </c>
      <c r="F749" s="498">
        <f t="shared" si="33"/>
        <v>4352</v>
      </c>
      <c r="G749" s="581">
        <f t="shared" si="32"/>
        <v>3200</v>
      </c>
      <c r="H749" s="615"/>
    </row>
    <row r="750" spans="1:8" x14ac:dyDescent="0.2">
      <c r="A750" s="579">
        <v>889</v>
      </c>
      <c r="B750" s="496"/>
      <c r="C750" s="505">
        <v>72</v>
      </c>
      <c r="D750" s="614"/>
      <c r="E750" s="499">
        <v>19200</v>
      </c>
      <c r="F750" s="498">
        <f t="shared" si="33"/>
        <v>4352</v>
      </c>
      <c r="G750" s="581">
        <f t="shared" si="32"/>
        <v>3200</v>
      </c>
      <c r="H750" s="615"/>
    </row>
    <row r="751" spans="1:8" x14ac:dyDescent="0.2">
      <c r="A751" s="579">
        <v>890</v>
      </c>
      <c r="B751" s="496"/>
      <c r="C751" s="505">
        <v>72</v>
      </c>
      <c r="D751" s="614"/>
      <c r="E751" s="499">
        <v>19200</v>
      </c>
      <c r="F751" s="498">
        <f t="shared" si="33"/>
        <v>4352</v>
      </c>
      <c r="G751" s="581">
        <f t="shared" si="32"/>
        <v>3200</v>
      </c>
      <c r="H751" s="615"/>
    </row>
    <row r="752" spans="1:8" x14ac:dyDescent="0.2">
      <c r="A752" s="579">
        <v>891</v>
      </c>
      <c r="B752" s="496"/>
      <c r="C752" s="505">
        <v>72</v>
      </c>
      <c r="D752" s="614"/>
      <c r="E752" s="499">
        <v>19200</v>
      </c>
      <c r="F752" s="498">
        <f t="shared" si="33"/>
        <v>4352</v>
      </c>
      <c r="G752" s="581">
        <f t="shared" si="32"/>
        <v>3200</v>
      </c>
      <c r="H752" s="615"/>
    </row>
    <row r="753" spans="1:8" x14ac:dyDescent="0.2">
      <c r="A753" s="579">
        <v>892</v>
      </c>
      <c r="B753" s="496"/>
      <c r="C753" s="505">
        <v>72</v>
      </c>
      <c r="D753" s="614"/>
      <c r="E753" s="499">
        <v>19200</v>
      </c>
      <c r="F753" s="498">
        <f t="shared" si="33"/>
        <v>4352</v>
      </c>
      <c r="G753" s="581">
        <f t="shared" si="32"/>
        <v>3200</v>
      </c>
      <c r="H753" s="615"/>
    </row>
    <row r="754" spans="1:8" x14ac:dyDescent="0.2">
      <c r="A754" s="579">
        <v>893</v>
      </c>
      <c r="B754" s="496"/>
      <c r="C754" s="505">
        <v>72</v>
      </c>
      <c r="D754" s="614"/>
      <c r="E754" s="499">
        <v>19200</v>
      </c>
      <c r="F754" s="498">
        <f t="shared" si="33"/>
        <v>4352</v>
      </c>
      <c r="G754" s="581">
        <f t="shared" si="32"/>
        <v>3200</v>
      </c>
      <c r="H754" s="615"/>
    </row>
    <row r="755" spans="1:8" x14ac:dyDescent="0.2">
      <c r="A755" s="579">
        <v>894</v>
      </c>
      <c r="B755" s="496"/>
      <c r="C755" s="505">
        <v>72</v>
      </c>
      <c r="D755" s="614"/>
      <c r="E755" s="499">
        <v>19200</v>
      </c>
      <c r="F755" s="498">
        <f t="shared" si="33"/>
        <v>4352</v>
      </c>
      <c r="G755" s="581">
        <f t="shared" si="32"/>
        <v>3200</v>
      </c>
      <c r="H755" s="615"/>
    </row>
    <row r="756" spans="1:8" x14ac:dyDescent="0.2">
      <c r="A756" s="579">
        <v>895</v>
      </c>
      <c r="B756" s="496"/>
      <c r="C756" s="505">
        <v>72</v>
      </c>
      <c r="D756" s="614"/>
      <c r="E756" s="499">
        <v>19200</v>
      </c>
      <c r="F756" s="498">
        <f t="shared" si="33"/>
        <v>4352</v>
      </c>
      <c r="G756" s="581">
        <f t="shared" si="32"/>
        <v>3200</v>
      </c>
      <c r="H756" s="615"/>
    </row>
    <row r="757" spans="1:8" x14ac:dyDescent="0.2">
      <c r="A757" s="579">
        <v>896</v>
      </c>
      <c r="B757" s="496"/>
      <c r="C757" s="505">
        <v>72</v>
      </c>
      <c r="D757" s="614"/>
      <c r="E757" s="499">
        <v>19200</v>
      </c>
      <c r="F757" s="498">
        <f t="shared" si="33"/>
        <v>4352</v>
      </c>
      <c r="G757" s="581">
        <f t="shared" si="32"/>
        <v>3200</v>
      </c>
      <c r="H757" s="615"/>
    </row>
    <row r="758" spans="1:8" x14ac:dyDescent="0.2">
      <c r="A758" s="579">
        <v>897</v>
      </c>
      <c r="B758" s="496"/>
      <c r="C758" s="505">
        <v>72</v>
      </c>
      <c r="D758" s="614"/>
      <c r="E758" s="499">
        <v>19200</v>
      </c>
      <c r="F758" s="498">
        <f t="shared" si="33"/>
        <v>4352</v>
      </c>
      <c r="G758" s="581">
        <f t="shared" si="32"/>
        <v>3200</v>
      </c>
      <c r="H758" s="615"/>
    </row>
    <row r="759" spans="1:8" x14ac:dyDescent="0.2">
      <c r="A759" s="579">
        <v>898</v>
      </c>
      <c r="B759" s="496"/>
      <c r="C759" s="505">
        <v>72</v>
      </c>
      <c r="D759" s="614"/>
      <c r="E759" s="499">
        <v>19200</v>
      </c>
      <c r="F759" s="498">
        <f t="shared" si="33"/>
        <v>4352</v>
      </c>
      <c r="G759" s="581">
        <f t="shared" si="32"/>
        <v>3200</v>
      </c>
      <c r="H759" s="615"/>
    </row>
    <row r="760" spans="1:8" x14ac:dyDescent="0.2">
      <c r="A760" s="579">
        <v>899</v>
      </c>
      <c r="B760" s="496"/>
      <c r="C760" s="505">
        <v>72</v>
      </c>
      <c r="D760" s="614"/>
      <c r="E760" s="499">
        <v>19200</v>
      </c>
      <c r="F760" s="498">
        <f t="shared" si="33"/>
        <v>4352</v>
      </c>
      <c r="G760" s="581">
        <f t="shared" si="32"/>
        <v>3200</v>
      </c>
      <c r="H760" s="615"/>
    </row>
    <row r="761" spans="1:8" x14ac:dyDescent="0.2">
      <c r="A761" s="579">
        <v>900</v>
      </c>
      <c r="B761" s="496"/>
      <c r="C761" s="505">
        <v>72</v>
      </c>
      <c r="D761" s="614"/>
      <c r="E761" s="499">
        <v>19200</v>
      </c>
      <c r="F761" s="498">
        <f t="shared" si="33"/>
        <v>4352</v>
      </c>
      <c r="G761" s="581">
        <f t="shared" si="32"/>
        <v>3200</v>
      </c>
      <c r="H761" s="615"/>
    </row>
    <row r="762" spans="1:8" x14ac:dyDescent="0.2">
      <c r="A762" s="579">
        <v>901</v>
      </c>
      <c r="B762" s="496"/>
      <c r="C762" s="505">
        <v>72</v>
      </c>
      <c r="D762" s="614"/>
      <c r="E762" s="499">
        <v>19200</v>
      </c>
      <c r="F762" s="498">
        <f t="shared" si="33"/>
        <v>4352</v>
      </c>
      <c r="G762" s="581">
        <f t="shared" si="32"/>
        <v>3200</v>
      </c>
      <c r="H762" s="615"/>
    </row>
    <row r="763" spans="1:8" x14ac:dyDescent="0.2">
      <c r="A763" s="579">
        <v>902</v>
      </c>
      <c r="B763" s="496"/>
      <c r="C763" s="505">
        <v>72</v>
      </c>
      <c r="D763" s="614"/>
      <c r="E763" s="499">
        <v>19200</v>
      </c>
      <c r="F763" s="498">
        <f t="shared" si="33"/>
        <v>4352</v>
      </c>
      <c r="G763" s="581">
        <f t="shared" si="32"/>
        <v>3200</v>
      </c>
      <c r="H763" s="615"/>
    </row>
    <row r="764" spans="1:8" x14ac:dyDescent="0.2">
      <c r="A764" s="579">
        <v>903</v>
      </c>
      <c r="B764" s="496"/>
      <c r="C764" s="505">
        <v>72</v>
      </c>
      <c r="D764" s="614"/>
      <c r="E764" s="499">
        <v>19200</v>
      </c>
      <c r="F764" s="498">
        <f t="shared" si="33"/>
        <v>4352</v>
      </c>
      <c r="G764" s="581">
        <f t="shared" si="32"/>
        <v>3200</v>
      </c>
      <c r="H764" s="615"/>
    </row>
    <row r="765" spans="1:8" x14ac:dyDescent="0.2">
      <c r="A765" s="579">
        <v>904</v>
      </c>
      <c r="B765" s="496"/>
      <c r="C765" s="505">
        <v>72</v>
      </c>
      <c r="D765" s="614"/>
      <c r="E765" s="499">
        <v>19200</v>
      </c>
      <c r="F765" s="498">
        <f t="shared" si="33"/>
        <v>4352</v>
      </c>
      <c r="G765" s="581">
        <f t="shared" si="32"/>
        <v>3200</v>
      </c>
      <c r="H765" s="615"/>
    </row>
    <row r="766" spans="1:8" x14ac:dyDescent="0.2">
      <c r="A766" s="579">
        <v>905</v>
      </c>
      <c r="B766" s="496"/>
      <c r="C766" s="505">
        <v>72</v>
      </c>
      <c r="D766" s="614"/>
      <c r="E766" s="499">
        <v>19200</v>
      </c>
      <c r="F766" s="498">
        <f t="shared" si="33"/>
        <v>4352</v>
      </c>
      <c r="G766" s="581">
        <f t="shared" si="32"/>
        <v>3200</v>
      </c>
      <c r="H766" s="615"/>
    </row>
    <row r="767" spans="1:8" x14ac:dyDescent="0.2">
      <c r="A767" s="579">
        <v>906</v>
      </c>
      <c r="B767" s="496"/>
      <c r="C767" s="505">
        <v>72</v>
      </c>
      <c r="D767" s="614"/>
      <c r="E767" s="499">
        <v>19200</v>
      </c>
      <c r="F767" s="498">
        <f t="shared" si="33"/>
        <v>4352</v>
      </c>
      <c r="G767" s="581">
        <f t="shared" si="32"/>
        <v>3200</v>
      </c>
      <c r="H767" s="615"/>
    </row>
    <row r="768" spans="1:8" x14ac:dyDescent="0.2">
      <c r="A768" s="579">
        <v>907</v>
      </c>
      <c r="B768" s="496"/>
      <c r="C768" s="505">
        <v>72</v>
      </c>
      <c r="D768" s="614"/>
      <c r="E768" s="499">
        <v>19200</v>
      </c>
      <c r="F768" s="498">
        <f t="shared" si="33"/>
        <v>4352</v>
      </c>
      <c r="G768" s="581">
        <f t="shared" si="32"/>
        <v>3200</v>
      </c>
      <c r="H768" s="615"/>
    </row>
    <row r="769" spans="1:8" x14ac:dyDescent="0.2">
      <c r="A769" s="579">
        <v>908</v>
      </c>
      <c r="B769" s="496"/>
      <c r="C769" s="505">
        <v>72</v>
      </c>
      <c r="D769" s="614"/>
      <c r="E769" s="499">
        <v>19200</v>
      </c>
      <c r="F769" s="498">
        <f t="shared" si="33"/>
        <v>4352</v>
      </c>
      <c r="G769" s="581">
        <f t="shared" si="32"/>
        <v>3200</v>
      </c>
      <c r="H769" s="615"/>
    </row>
    <row r="770" spans="1:8" x14ac:dyDescent="0.2">
      <c r="A770" s="579">
        <v>909</v>
      </c>
      <c r="B770" s="496"/>
      <c r="C770" s="505">
        <v>72</v>
      </c>
      <c r="D770" s="614"/>
      <c r="E770" s="499">
        <v>19200</v>
      </c>
      <c r="F770" s="498">
        <f t="shared" si="33"/>
        <v>4352</v>
      </c>
      <c r="G770" s="581">
        <f t="shared" si="32"/>
        <v>3200</v>
      </c>
      <c r="H770" s="615"/>
    </row>
    <row r="771" spans="1:8" ht="13.5" thickBot="1" x14ac:dyDescent="0.25">
      <c r="A771" s="506">
        <v>910</v>
      </c>
      <c r="B771" s="507"/>
      <c r="C771" s="508">
        <v>72</v>
      </c>
      <c r="D771" s="616"/>
      <c r="E771" s="510">
        <v>19200</v>
      </c>
      <c r="F771" s="509">
        <f t="shared" si="33"/>
        <v>4352</v>
      </c>
      <c r="G771" s="511">
        <f t="shared" si="32"/>
        <v>3200</v>
      </c>
      <c r="H771" s="617"/>
    </row>
  </sheetData>
  <mergeCells count="1">
    <mergeCell ref="A10:B10"/>
  </mergeCells>
  <pageMargins left="0.59055118110236227" right="0.39370078740157483" top="0.98425196850393704" bottom="0.98425196850393704" header="0.51181102362204722" footer="0.51181102362204722"/>
  <pageSetup paperSize="9" fitToHeight="23" orientation="portrait" r:id="rId1"/>
  <headerFooter alignWithMargins="0">
    <oddHeader>&amp;LKrajský úřad Plzeňského kraje&amp;R1. 3. 2019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15</vt:i4>
      </vt:variant>
    </vt:vector>
  </HeadingPairs>
  <TitlesOfParts>
    <vt:vector size="31" baseType="lpstr">
      <vt:lpstr>Kr_norm19</vt:lpstr>
      <vt:lpstr>Norm-obory19</vt:lpstr>
      <vt:lpstr>Příplatky19</vt:lpstr>
      <vt:lpstr>příl.1</vt:lpstr>
      <vt:lpstr>příl.1a</vt:lpstr>
      <vt:lpstr>příl.2</vt:lpstr>
      <vt:lpstr>příl.2a</vt:lpstr>
      <vt:lpstr>příl.2b</vt:lpstr>
      <vt:lpstr>příl.2c</vt:lpstr>
      <vt:lpstr>příl.3</vt:lpstr>
      <vt:lpstr>příl.4</vt:lpstr>
      <vt:lpstr>příl.4a</vt:lpstr>
      <vt:lpstr>příl.4b</vt:lpstr>
      <vt:lpstr>příl.4c</vt:lpstr>
      <vt:lpstr>příl.5</vt:lpstr>
      <vt:lpstr>příl.5a</vt:lpstr>
      <vt:lpstr>Kr_norm19!Názvy_tisku</vt:lpstr>
      <vt:lpstr>'Norm-obory19'!Názvy_tisku</vt:lpstr>
      <vt:lpstr>příl.1!Názvy_tisku</vt:lpstr>
      <vt:lpstr>příl.1a!Názvy_tisku</vt:lpstr>
      <vt:lpstr>příl.2!Názvy_tisku</vt:lpstr>
      <vt:lpstr>příl.2a!Názvy_tisku</vt:lpstr>
      <vt:lpstr>příl.2b!Názvy_tisku</vt:lpstr>
      <vt:lpstr>příl.2c!Názvy_tisku</vt:lpstr>
      <vt:lpstr>příl.3!Názvy_tisku</vt:lpstr>
      <vt:lpstr>příl.4!Názvy_tisku</vt:lpstr>
      <vt:lpstr>příl.4a!Názvy_tisku</vt:lpstr>
      <vt:lpstr>příl.4b!Názvy_tisku</vt:lpstr>
      <vt:lpstr>příl.4c!Názvy_tisku</vt:lpstr>
      <vt:lpstr>příl.5!Názvy_tisku</vt:lpstr>
      <vt:lpstr>příl.5a!Názvy_tisku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2019-03-01T10:26:39Z</cp:lastPrinted>
  <dcterms:created xsi:type="dcterms:W3CDTF">2019-02-28T13:22:15Z</dcterms:created>
  <dcterms:modified xsi:type="dcterms:W3CDTF">2019-03-12T08:25:06Z</dcterms:modified>
</cp:coreProperties>
</file>