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Kr_norm18" sheetId="2" r:id="rId1"/>
    <sheet name="Norm-obory18" sheetId="18" r:id="rId2"/>
    <sheet name="Příplatky18" sheetId="3" r:id="rId3"/>
    <sheet name="Normativy pro rediagnostiku" sheetId="4" r:id="rId4"/>
    <sheet name="příl.1" sheetId="5" r:id="rId5"/>
    <sheet name="příl.1a" sheetId="6" r:id="rId6"/>
    <sheet name="příl.2" sheetId="7" r:id="rId7"/>
    <sheet name="příl.2a" sheetId="8" r:id="rId8"/>
    <sheet name="příl.2b" sheetId="9" r:id="rId9"/>
    <sheet name="příl.2c" sheetId="10" r:id="rId10"/>
    <sheet name="příl.3" sheetId="11" r:id="rId11"/>
    <sheet name="příl.4" sheetId="12" r:id="rId12"/>
    <sheet name="příl.4a" sheetId="13" r:id="rId13"/>
    <sheet name="příl.4b" sheetId="14" r:id="rId14"/>
    <sheet name="příl.4c" sheetId="15" r:id="rId15"/>
    <sheet name="příl.5" sheetId="16" r:id="rId16"/>
    <sheet name="příl.5a" sheetId="17" r:id="rId17"/>
  </sheets>
  <externalReferences>
    <externalReference r:id="rId18"/>
  </externalReferences>
  <definedNames>
    <definedName name="_1_" localSheetId="2">#REF!</definedName>
    <definedName name="_1_">#REF!</definedName>
    <definedName name="_14_NoKrajSumObor1" localSheetId="2">#REF!</definedName>
    <definedName name="_14_NoKrajSumObor1">#REF!</definedName>
    <definedName name="_xlnm._FilterDatabase" localSheetId="0" hidden="1">Kr_norm18!$A$4:$K$73</definedName>
    <definedName name="_xlnm._FilterDatabase" localSheetId="1" hidden="1">'Norm-obory18'!$A$3:$L$204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2">#REF!</definedName>
    <definedName name="a">#REF!</definedName>
    <definedName name="CAHOVA_DRP">'Normativy pro rediagnostiku'!#REF!</definedName>
    <definedName name="CAHOVA_POpers_fn1">#REF!</definedName>
    <definedName name="CAHOVA_POpers_fn2">#REF!</definedName>
    <definedName name="Kontakty" localSheetId="4">[1]Kontakty!#REF!</definedName>
    <definedName name="Kontakty" localSheetId="5">[1]Kontakty!#REF!</definedName>
    <definedName name="Kontakty" localSheetId="6">[1]Kontakty!#REF!</definedName>
    <definedName name="Kontakty" localSheetId="7">[1]Kontakty!#REF!</definedName>
    <definedName name="Kontakty" localSheetId="8">[1]Kontakty!#REF!</definedName>
    <definedName name="Kontakty" localSheetId="9">[1]Kontakty!#REF!</definedName>
    <definedName name="Kontakty" localSheetId="10">[1]Kontakty!#REF!</definedName>
    <definedName name="Kontakty" localSheetId="11">[1]Kontakty!#REF!</definedName>
    <definedName name="Kontakty" localSheetId="12">[1]Kontakty!#REF!</definedName>
    <definedName name="Kontakty" localSheetId="13">[1]Kontakty!#REF!</definedName>
    <definedName name="Kontakty" localSheetId="14">[1]Kontakty!#REF!</definedName>
    <definedName name="Kontakty" localSheetId="15">[1]Kontakty!#REF!</definedName>
    <definedName name="Kontakty" localSheetId="16">[1]Kontakty!#REF!</definedName>
    <definedName name="Kontakty" localSheetId="2">[1]Kontakty!#REF!</definedName>
    <definedName name="Kontakty">[1]Kontakty!#REF!</definedName>
    <definedName name="_xlnm.Print_Titles" localSheetId="0">Kr_norm18!$1:$4</definedName>
    <definedName name="_xlnm.Print_Titles" localSheetId="1">'Norm-obory18'!$1:$3</definedName>
    <definedName name="_xlnm.Print_Titles" localSheetId="4">příl.1!$14:$15</definedName>
    <definedName name="_xlnm.Print_Titles" localSheetId="5">příl.1a!$14:$15</definedName>
    <definedName name="_xlnm.Print_Titles" localSheetId="6">příl.2!$14:$15</definedName>
    <definedName name="_xlnm.Print_Titles" localSheetId="7">příl.2a!$14:$15</definedName>
    <definedName name="_xlnm.Print_Titles" localSheetId="8">příl.2b!$14:$15</definedName>
    <definedName name="_xlnm.Print_Titles" localSheetId="9">příl.2c!$11:$12</definedName>
    <definedName name="_xlnm.Print_Titles" localSheetId="10">příl.3!$9:$10</definedName>
    <definedName name="_xlnm.Print_Titles" localSheetId="11">příl.4!$11:$12</definedName>
    <definedName name="_xlnm.Print_Titles" localSheetId="12">příl.4a!$11:$12</definedName>
    <definedName name="_xlnm.Print_Titles" localSheetId="13">příl.4b!$11:$12</definedName>
    <definedName name="_xlnm.Print_Titles" localSheetId="14">příl.4c!$11:$12</definedName>
    <definedName name="_xlnm.Print_Titles" localSheetId="15">příl.5!$11:$12</definedName>
    <definedName name="_xlnm.Print_Titles" localSheetId="16">příl.5a!$9:$10</definedName>
    <definedName name="_xlnm.Print_Titles" localSheetId="2">Příplatky18!$3:$3</definedName>
    <definedName name="Program_platy_PP2eOstRozdíl" localSheetId="12">#REF!</definedName>
    <definedName name="Program_platy_PP2eOstRozdíl" localSheetId="13">#REF!</definedName>
    <definedName name="Program_platy_PP2eOstRozdíl" localSheetId="14">#REF!</definedName>
    <definedName name="Program_platy_PP2eOstRozdíl" localSheetId="15">#REF!</definedName>
    <definedName name="Program_platy_PP2eOstRozdíl" localSheetId="16">#REF!</definedName>
    <definedName name="Program_platy_PP2eOstRozdíl" localSheetId="2">#REF!</definedName>
    <definedName name="Program_platy_PP2eOstRozdíl">#REF!</definedName>
    <definedName name="Program_platy_PP2eVSRozdíl" localSheetId="2">#REF!</definedName>
    <definedName name="Program_platy_PP2eVSRozdíl">#REF!</definedName>
    <definedName name="Příplatky_16">[1]Kontakty!#REF!</definedName>
    <definedName name="Příplatky16" localSheetId="4">#REF!</definedName>
    <definedName name="Příplatky16" localSheetId="5">#REF!</definedName>
    <definedName name="Příplatky16" localSheetId="6">#REF!</definedName>
    <definedName name="Příplatky16" localSheetId="7">#REF!</definedName>
    <definedName name="Příplatky16" localSheetId="8">#REF!</definedName>
    <definedName name="Příplatky16" localSheetId="9">#REF!</definedName>
    <definedName name="Příplatky16" localSheetId="10">#REF!</definedName>
    <definedName name="Příplatky16" localSheetId="11">#REF!</definedName>
    <definedName name="Příplatky16" localSheetId="12">#REF!</definedName>
    <definedName name="Příplatky16" localSheetId="13">#REF!</definedName>
    <definedName name="Příplatky16" localSheetId="14">#REF!</definedName>
    <definedName name="Příplatky16" localSheetId="15">#REF!</definedName>
    <definedName name="Příplatky16" localSheetId="16">#REF!</definedName>
    <definedName name="Příplatky16" localSheetId="2">#REF!</definedName>
    <definedName name="Příplatky16">#REF!</definedName>
    <definedName name="red_typ" localSheetId="2">#REF!</definedName>
    <definedName name="red_typ">#REF!</definedName>
    <definedName name="Rozp12V0OboryDotazy" localSheetId="2">#REF!</definedName>
    <definedName name="Rozp12V0OboryDotazy">#REF!</definedName>
    <definedName name="Rozp12V0OborySumDotazy" localSheetId="2">#REF!</definedName>
    <definedName name="Rozp12V0OborySumDotazy">#REF!</definedName>
    <definedName name="rozpis" localSheetId="2">#REF!</definedName>
    <definedName name="rozpis">#REF!</definedName>
    <definedName name="rozpis_2012" localSheetId="2">#REF!</definedName>
    <definedName name="rozpis_201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8" i="18" l="1"/>
  <c r="J149" i="18"/>
  <c r="J150" i="18"/>
  <c r="J151" i="18"/>
  <c r="J152" i="18"/>
  <c r="J153" i="18"/>
  <c r="J154" i="18"/>
  <c r="J155" i="18"/>
  <c r="J156" i="18"/>
  <c r="J157" i="18"/>
  <c r="J158" i="18"/>
  <c r="J159" i="18"/>
  <c r="J160" i="18"/>
  <c r="J161" i="18"/>
  <c r="J162" i="18"/>
  <c r="J163" i="18"/>
  <c r="J164" i="18"/>
  <c r="J165" i="18"/>
  <c r="J166" i="18"/>
  <c r="J167" i="18"/>
  <c r="J168" i="18"/>
  <c r="J169" i="18"/>
  <c r="J170" i="18"/>
  <c r="J171" i="18"/>
  <c r="J172" i="18"/>
  <c r="J173" i="18"/>
  <c r="J174" i="18"/>
  <c r="J175" i="18"/>
  <c r="J176" i="18"/>
  <c r="J177" i="18"/>
  <c r="J178" i="18"/>
  <c r="J179" i="18"/>
  <c r="J180" i="18"/>
  <c r="J181" i="18"/>
  <c r="J182" i="18"/>
  <c r="J183" i="18"/>
  <c r="J184" i="18"/>
  <c r="J185" i="18"/>
  <c r="J186" i="18"/>
  <c r="J187" i="18"/>
  <c r="J188" i="18"/>
  <c r="J189" i="18"/>
  <c r="J190" i="18"/>
  <c r="J191" i="18"/>
  <c r="J192" i="18"/>
  <c r="J193" i="18"/>
  <c r="J194" i="18"/>
  <c r="J195" i="18"/>
  <c r="J196" i="18"/>
  <c r="J197" i="18"/>
  <c r="J198" i="18"/>
  <c r="J199" i="18"/>
  <c r="J200" i="18"/>
  <c r="J201" i="18"/>
  <c r="J202" i="18"/>
  <c r="J203" i="18"/>
  <c r="J204" i="18"/>
  <c r="J147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11" i="18"/>
  <c r="J106" i="18"/>
  <c r="J107" i="18"/>
  <c r="J108" i="18"/>
  <c r="J109" i="18"/>
  <c r="J110" i="18"/>
  <c r="J105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47" i="18"/>
  <c r="J46" i="18"/>
  <c r="J45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23" i="18"/>
  <c r="J18" i="18"/>
  <c r="J19" i="18"/>
  <c r="J20" i="18"/>
  <c r="J17" i="18"/>
  <c r="J6" i="18"/>
  <c r="J7" i="18"/>
  <c r="J8" i="18"/>
  <c r="J9" i="18"/>
  <c r="J10" i="18"/>
  <c r="J11" i="18"/>
  <c r="J12" i="18"/>
  <c r="J13" i="18"/>
  <c r="J14" i="18"/>
  <c r="J5" i="18"/>
  <c r="K204" i="18" l="1"/>
  <c r="K203" i="18"/>
  <c r="K202" i="18"/>
  <c r="K201" i="18"/>
  <c r="K200" i="18"/>
  <c r="K199" i="18"/>
  <c r="K198" i="18"/>
  <c r="K197" i="18"/>
  <c r="K196" i="18"/>
  <c r="K195" i="18"/>
  <c r="K194" i="18"/>
  <c r="K193" i="18"/>
  <c r="K192" i="18"/>
  <c r="K191" i="18"/>
  <c r="K190" i="18"/>
  <c r="K189" i="18"/>
  <c r="K188" i="18"/>
  <c r="K187" i="18"/>
  <c r="K186" i="18"/>
  <c r="K185" i="18"/>
  <c r="K184" i="18"/>
  <c r="K183" i="18"/>
  <c r="K182" i="18"/>
  <c r="K181" i="18"/>
  <c r="K180" i="18"/>
  <c r="K179" i="18"/>
  <c r="K178" i="18"/>
  <c r="K177" i="18"/>
  <c r="K176" i="18"/>
  <c r="K175" i="18"/>
  <c r="K174" i="18"/>
  <c r="K173" i="18"/>
  <c r="K172" i="18"/>
  <c r="K171" i="18"/>
  <c r="K170" i="18"/>
  <c r="K169" i="18"/>
  <c r="K168" i="18"/>
  <c r="K167" i="18"/>
  <c r="K166" i="18"/>
  <c r="K165" i="18"/>
  <c r="K164" i="18"/>
  <c r="K163" i="18"/>
  <c r="K162" i="18"/>
  <c r="K161" i="18"/>
  <c r="K160" i="18"/>
  <c r="K159" i="18"/>
  <c r="K158" i="18"/>
  <c r="K157" i="18"/>
  <c r="K156" i="18"/>
  <c r="K155" i="18"/>
  <c r="K154" i="18"/>
  <c r="K153" i="18"/>
  <c r="K152" i="18"/>
  <c r="K151" i="18"/>
  <c r="K150" i="18"/>
  <c r="K149" i="18"/>
  <c r="K148" i="18"/>
  <c r="K147" i="18"/>
  <c r="K145" i="18"/>
  <c r="K144" i="18"/>
  <c r="K143" i="18"/>
  <c r="K142" i="18"/>
  <c r="K141" i="18"/>
  <c r="K140" i="18"/>
  <c r="K139" i="18"/>
  <c r="K138" i="18"/>
  <c r="K137" i="18"/>
  <c r="K136" i="18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K118" i="18"/>
  <c r="K117" i="18"/>
  <c r="K116" i="18"/>
  <c r="K115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0" i="18"/>
  <c r="K19" i="18"/>
  <c r="K18" i="18"/>
  <c r="K17" i="18"/>
  <c r="K14" i="18"/>
  <c r="K13" i="18"/>
  <c r="K12" i="18"/>
  <c r="K11" i="18"/>
  <c r="K10" i="18"/>
  <c r="K9" i="18"/>
  <c r="K8" i="18"/>
  <c r="K7" i="18"/>
  <c r="K6" i="18"/>
  <c r="K5" i="18"/>
  <c r="F12" i="17" l="1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1" i="17"/>
  <c r="B182" i="17"/>
  <c r="G182" i="17" s="1"/>
  <c r="G181" i="17"/>
  <c r="B181" i="17"/>
  <c r="G180" i="17"/>
  <c r="B180" i="17"/>
  <c r="B179" i="17"/>
  <c r="B178" i="17"/>
  <c r="G178" i="17" s="1"/>
  <c r="G177" i="17"/>
  <c r="B177" i="17"/>
  <c r="G176" i="17"/>
  <c r="B176" i="17"/>
  <c r="B175" i="17"/>
  <c r="B174" i="17"/>
  <c r="G174" i="17" s="1"/>
  <c r="G173" i="17"/>
  <c r="B173" i="17"/>
  <c r="G172" i="17"/>
  <c r="B172" i="17"/>
  <c r="B171" i="17"/>
  <c r="B170" i="17"/>
  <c r="G170" i="17" s="1"/>
  <c r="G169" i="17"/>
  <c r="B169" i="17"/>
  <c r="G168" i="17"/>
  <c r="B168" i="17"/>
  <c r="B167" i="17"/>
  <c r="B166" i="17"/>
  <c r="G166" i="17" s="1"/>
  <c r="G165" i="17"/>
  <c r="B165" i="17"/>
  <c r="G164" i="17"/>
  <c r="B164" i="17"/>
  <c r="B163" i="17"/>
  <c r="B162" i="17"/>
  <c r="G162" i="17" s="1"/>
  <c r="G161" i="17"/>
  <c r="B161" i="17"/>
  <c r="G160" i="17"/>
  <c r="B160" i="17"/>
  <c r="B159" i="17"/>
  <c r="B158" i="17"/>
  <c r="G158" i="17" s="1"/>
  <c r="G157" i="17"/>
  <c r="B157" i="17"/>
  <c r="G156" i="17"/>
  <c r="B156" i="17"/>
  <c r="B155" i="17"/>
  <c r="B154" i="17"/>
  <c r="G154" i="17" s="1"/>
  <c r="G153" i="17"/>
  <c r="B153" i="17"/>
  <c r="G152" i="17"/>
  <c r="B152" i="17"/>
  <c r="B151" i="17"/>
  <c r="B150" i="17"/>
  <c r="G150" i="17" s="1"/>
  <c r="G149" i="17"/>
  <c r="B149" i="17"/>
  <c r="G148" i="17"/>
  <c r="B148" i="17"/>
  <c r="B147" i="17"/>
  <c r="B146" i="17"/>
  <c r="G146" i="17" s="1"/>
  <c r="G145" i="17"/>
  <c r="B145" i="17"/>
  <c r="G144" i="17"/>
  <c r="B144" i="17"/>
  <c r="B143" i="17"/>
  <c r="B142" i="17"/>
  <c r="G142" i="17" s="1"/>
  <c r="G141" i="17"/>
  <c r="B141" i="17"/>
  <c r="G140" i="17"/>
  <c r="B140" i="17"/>
  <c r="B139" i="17"/>
  <c r="B138" i="17"/>
  <c r="G138" i="17" s="1"/>
  <c r="G137" i="17"/>
  <c r="B137" i="17"/>
  <c r="G136" i="17"/>
  <c r="B136" i="17"/>
  <c r="B135" i="17"/>
  <c r="B134" i="17"/>
  <c r="G134" i="17" s="1"/>
  <c r="G133" i="17"/>
  <c r="B133" i="17"/>
  <c r="G132" i="17"/>
  <c r="B132" i="17"/>
  <c r="B131" i="17"/>
  <c r="B130" i="17"/>
  <c r="G130" i="17" s="1"/>
  <c r="G129" i="17"/>
  <c r="B129" i="17"/>
  <c r="G128" i="17"/>
  <c r="B128" i="17"/>
  <c r="B127" i="17"/>
  <c r="B126" i="17"/>
  <c r="G126" i="17" s="1"/>
  <c r="G125" i="17"/>
  <c r="B125" i="17"/>
  <c r="G124" i="17"/>
  <c r="B124" i="17"/>
  <c r="B123" i="17"/>
  <c r="B122" i="17"/>
  <c r="G122" i="17" s="1"/>
  <c r="G121" i="17"/>
  <c r="B121" i="17"/>
  <c r="G120" i="17"/>
  <c r="B120" i="17"/>
  <c r="B119" i="17"/>
  <c r="B118" i="17"/>
  <c r="G118" i="17" s="1"/>
  <c r="G117" i="17"/>
  <c r="B117" i="17"/>
  <c r="G116" i="17"/>
  <c r="B116" i="17"/>
  <c r="B115" i="17"/>
  <c r="B114" i="17"/>
  <c r="G114" i="17" s="1"/>
  <c r="G113" i="17"/>
  <c r="B113" i="17"/>
  <c r="G112" i="17"/>
  <c r="B112" i="17"/>
  <c r="B111" i="17"/>
  <c r="B110" i="17"/>
  <c r="G110" i="17" s="1"/>
  <c r="G109" i="17"/>
  <c r="B109" i="17"/>
  <c r="G108" i="17"/>
  <c r="B108" i="17"/>
  <c r="B107" i="17"/>
  <c r="B106" i="17"/>
  <c r="G106" i="17" s="1"/>
  <c r="G105" i="17"/>
  <c r="B105" i="17"/>
  <c r="G104" i="17"/>
  <c r="B104" i="17"/>
  <c r="B103" i="17"/>
  <c r="B102" i="17"/>
  <c r="G102" i="17" s="1"/>
  <c r="G101" i="17"/>
  <c r="B101" i="17"/>
  <c r="G100" i="17"/>
  <c r="B100" i="17"/>
  <c r="B99" i="17"/>
  <c r="B98" i="17"/>
  <c r="G98" i="17" s="1"/>
  <c r="G97" i="17"/>
  <c r="B97" i="17"/>
  <c r="G96" i="17"/>
  <c r="B96" i="17"/>
  <c r="B95" i="17"/>
  <c r="B94" i="17"/>
  <c r="G94" i="17" s="1"/>
  <c r="G93" i="17"/>
  <c r="B93" i="17"/>
  <c r="G92" i="17"/>
  <c r="B92" i="17"/>
  <c r="B91" i="17"/>
  <c r="B90" i="17"/>
  <c r="G90" i="17" s="1"/>
  <c r="G89" i="17"/>
  <c r="B89" i="17"/>
  <c r="G88" i="17"/>
  <c r="B88" i="17"/>
  <c r="B87" i="17"/>
  <c r="B86" i="17"/>
  <c r="G86" i="17" s="1"/>
  <c r="G85" i="17"/>
  <c r="B85" i="17"/>
  <c r="G84" i="17"/>
  <c r="B84" i="17"/>
  <c r="B83" i="17"/>
  <c r="B82" i="17"/>
  <c r="G82" i="17" s="1"/>
  <c r="G81" i="17"/>
  <c r="B81" i="17"/>
  <c r="G80" i="17"/>
  <c r="B80" i="17"/>
  <c r="B79" i="17"/>
  <c r="B78" i="17"/>
  <c r="G78" i="17" s="1"/>
  <c r="G77" i="17"/>
  <c r="B77" i="17"/>
  <c r="G76" i="17"/>
  <c r="B76" i="17"/>
  <c r="B75" i="17"/>
  <c r="B74" i="17"/>
  <c r="G74" i="17" s="1"/>
  <c r="G73" i="17"/>
  <c r="B73" i="17"/>
  <c r="G72" i="17"/>
  <c r="B72" i="17"/>
  <c r="B71" i="17"/>
  <c r="B70" i="17"/>
  <c r="G70" i="17" s="1"/>
  <c r="G69" i="17"/>
  <c r="B69" i="17"/>
  <c r="G68" i="17"/>
  <c r="B68" i="17"/>
  <c r="B67" i="17"/>
  <c r="B66" i="17"/>
  <c r="G66" i="17" s="1"/>
  <c r="G65" i="17"/>
  <c r="B65" i="17"/>
  <c r="G64" i="17"/>
  <c r="B64" i="17"/>
  <c r="B63" i="17"/>
  <c r="B62" i="17"/>
  <c r="G62" i="17" s="1"/>
  <c r="G61" i="17"/>
  <c r="B61" i="17"/>
  <c r="G60" i="17"/>
  <c r="B60" i="17"/>
  <c r="B59" i="17"/>
  <c r="B58" i="17"/>
  <c r="G58" i="17" s="1"/>
  <c r="G57" i="17"/>
  <c r="B57" i="17"/>
  <c r="G56" i="17"/>
  <c r="B56" i="17"/>
  <c r="B55" i="17"/>
  <c r="G55" i="17" s="1"/>
  <c r="B54" i="17"/>
  <c r="G53" i="17"/>
  <c r="B53" i="17"/>
  <c r="G52" i="17"/>
  <c r="B52" i="17"/>
  <c r="B51" i="17"/>
  <c r="G51" i="17" s="1"/>
  <c r="B50" i="17"/>
  <c r="G49" i="17"/>
  <c r="B49" i="17"/>
  <c r="G48" i="17"/>
  <c r="B48" i="17"/>
  <c r="B47" i="17"/>
  <c r="G47" i="17" s="1"/>
  <c r="B46" i="17"/>
  <c r="G45" i="17"/>
  <c r="B45" i="17"/>
  <c r="G44" i="17"/>
  <c r="B44" i="17"/>
  <c r="B43" i="17"/>
  <c r="G43" i="17" s="1"/>
  <c r="B42" i="17"/>
  <c r="G41" i="17"/>
  <c r="B41" i="17"/>
  <c r="G40" i="17"/>
  <c r="B40" i="17"/>
  <c r="B39" i="17"/>
  <c r="G39" i="17" s="1"/>
  <c r="B38" i="17"/>
  <c r="G37" i="17"/>
  <c r="B37" i="17"/>
  <c r="G36" i="17"/>
  <c r="B36" i="17"/>
  <c r="B35" i="17"/>
  <c r="G35" i="17" s="1"/>
  <c r="B34" i="17"/>
  <c r="G33" i="17"/>
  <c r="B33" i="17"/>
  <c r="G32" i="17"/>
  <c r="B32" i="17"/>
  <c r="B31" i="17"/>
  <c r="G31" i="17" s="1"/>
  <c r="B30" i="17"/>
  <c r="G29" i="17"/>
  <c r="B29" i="17"/>
  <c r="G28" i="17"/>
  <c r="B28" i="17"/>
  <c r="B27" i="17"/>
  <c r="G27" i="17" s="1"/>
  <c r="B26" i="17"/>
  <c r="G25" i="17"/>
  <c r="B25" i="17"/>
  <c r="G24" i="17"/>
  <c r="B24" i="17"/>
  <c r="B23" i="17"/>
  <c r="G23" i="17" s="1"/>
  <c r="B22" i="17"/>
  <c r="G21" i="17"/>
  <c r="B21" i="17"/>
  <c r="G20" i="17"/>
  <c r="B20" i="17"/>
  <c r="B19" i="17"/>
  <c r="G19" i="17" s="1"/>
  <c r="B18" i="17"/>
  <c r="G17" i="17"/>
  <c r="B17" i="17"/>
  <c r="G16" i="17"/>
  <c r="B16" i="17"/>
  <c r="B15" i="17"/>
  <c r="G15" i="17" s="1"/>
  <c r="B14" i="17"/>
  <c r="B13" i="17"/>
  <c r="G13" i="17" s="1"/>
  <c r="B12" i="17"/>
  <c r="G12" i="17" s="1"/>
  <c r="G11" i="17"/>
  <c r="B11" i="17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13" i="16"/>
  <c r="G312" i="16"/>
  <c r="G311" i="16"/>
  <c r="G310" i="16"/>
  <c r="G309" i="16"/>
  <c r="G308" i="16"/>
  <c r="G307" i="16"/>
  <c r="G306" i="16"/>
  <c r="G305" i="16"/>
  <c r="G304" i="16"/>
  <c r="G303" i="16"/>
  <c r="G302" i="16"/>
  <c r="G301" i="16"/>
  <c r="G300" i="16"/>
  <c r="G299" i="16"/>
  <c r="G298" i="16"/>
  <c r="G297" i="16"/>
  <c r="G296" i="16"/>
  <c r="G295" i="16"/>
  <c r="G294" i="16"/>
  <c r="G293" i="16"/>
  <c r="G292" i="16"/>
  <c r="G291" i="16"/>
  <c r="G290" i="16"/>
  <c r="G289" i="16"/>
  <c r="G288" i="16"/>
  <c r="G287" i="16"/>
  <c r="G286" i="16"/>
  <c r="G285" i="16"/>
  <c r="G284" i="16"/>
  <c r="G283" i="16"/>
  <c r="G282" i="16"/>
  <c r="G281" i="16"/>
  <c r="G280" i="16"/>
  <c r="G279" i="16"/>
  <c r="G278" i="16"/>
  <c r="G277" i="16"/>
  <c r="G276" i="16"/>
  <c r="G275" i="16"/>
  <c r="G274" i="16"/>
  <c r="G273" i="16"/>
  <c r="G272" i="16"/>
  <c r="G271" i="16"/>
  <c r="G270" i="16"/>
  <c r="G269" i="16"/>
  <c r="G268" i="16"/>
  <c r="G267" i="16"/>
  <c r="B266" i="16"/>
  <c r="G266" i="16" s="1"/>
  <c r="G265" i="16"/>
  <c r="B265" i="16"/>
  <c r="G264" i="16"/>
  <c r="B264" i="16"/>
  <c r="B263" i="16"/>
  <c r="G263" i="16" s="1"/>
  <c r="B262" i="16"/>
  <c r="G262" i="16" s="1"/>
  <c r="G261" i="16"/>
  <c r="B261" i="16"/>
  <c r="G260" i="16"/>
  <c r="B260" i="16"/>
  <c r="B259" i="16"/>
  <c r="G259" i="16" s="1"/>
  <c r="B258" i="16"/>
  <c r="G258" i="16" s="1"/>
  <c r="G257" i="16"/>
  <c r="B257" i="16"/>
  <c r="G256" i="16"/>
  <c r="B256" i="16"/>
  <c r="B255" i="16"/>
  <c r="G255" i="16" s="1"/>
  <c r="B254" i="16"/>
  <c r="G254" i="16" s="1"/>
  <c r="G253" i="16"/>
  <c r="B253" i="16"/>
  <c r="G252" i="16"/>
  <c r="B252" i="16"/>
  <c r="B251" i="16"/>
  <c r="G251" i="16" s="1"/>
  <c r="B250" i="16"/>
  <c r="G250" i="16" s="1"/>
  <c r="G249" i="16"/>
  <c r="B249" i="16"/>
  <c r="G248" i="16"/>
  <c r="B248" i="16"/>
  <c r="B247" i="16"/>
  <c r="G247" i="16" s="1"/>
  <c r="B246" i="16"/>
  <c r="G246" i="16" s="1"/>
  <c r="G245" i="16"/>
  <c r="B245" i="16"/>
  <c r="G244" i="16"/>
  <c r="B244" i="16"/>
  <c r="B243" i="16"/>
  <c r="G243" i="16" s="1"/>
  <c r="B242" i="16"/>
  <c r="G242" i="16" s="1"/>
  <c r="G241" i="16"/>
  <c r="B241" i="16"/>
  <c r="G240" i="16"/>
  <c r="B240" i="16"/>
  <c r="B239" i="16"/>
  <c r="G239" i="16" s="1"/>
  <c r="B238" i="16"/>
  <c r="G238" i="16" s="1"/>
  <c r="G237" i="16"/>
  <c r="B237" i="16"/>
  <c r="G236" i="16"/>
  <c r="B236" i="16"/>
  <c r="B235" i="16"/>
  <c r="G235" i="16" s="1"/>
  <c r="B234" i="16"/>
  <c r="G234" i="16" s="1"/>
  <c r="G233" i="16"/>
  <c r="B233" i="16"/>
  <c r="G232" i="16"/>
  <c r="B232" i="16"/>
  <c r="B231" i="16"/>
  <c r="G231" i="16" s="1"/>
  <c r="B230" i="16"/>
  <c r="G230" i="16" s="1"/>
  <c r="G229" i="16"/>
  <c r="B229" i="16"/>
  <c r="G228" i="16"/>
  <c r="B228" i="16"/>
  <c r="B227" i="16"/>
  <c r="G227" i="16" s="1"/>
  <c r="B226" i="16"/>
  <c r="G226" i="16" s="1"/>
  <c r="G225" i="16"/>
  <c r="B225" i="16"/>
  <c r="G224" i="16"/>
  <c r="B224" i="16"/>
  <c r="B223" i="16"/>
  <c r="G223" i="16" s="1"/>
  <c r="B222" i="16"/>
  <c r="G222" i="16" s="1"/>
  <c r="G221" i="16"/>
  <c r="B221" i="16"/>
  <c r="G220" i="16"/>
  <c r="B220" i="16"/>
  <c r="B219" i="16"/>
  <c r="G219" i="16" s="1"/>
  <c r="B218" i="16"/>
  <c r="G218" i="16" s="1"/>
  <c r="G217" i="16"/>
  <c r="B217" i="16"/>
  <c r="G216" i="16"/>
  <c r="B216" i="16"/>
  <c r="B215" i="16"/>
  <c r="G215" i="16" s="1"/>
  <c r="B214" i="16"/>
  <c r="G214" i="16" s="1"/>
  <c r="G213" i="16"/>
  <c r="B213" i="16"/>
  <c r="G212" i="16"/>
  <c r="B212" i="16"/>
  <c r="B211" i="16"/>
  <c r="G211" i="16" s="1"/>
  <c r="B210" i="16"/>
  <c r="G210" i="16" s="1"/>
  <c r="G209" i="16"/>
  <c r="B209" i="16"/>
  <c r="G208" i="16"/>
  <c r="B208" i="16"/>
  <c r="B207" i="16"/>
  <c r="G207" i="16" s="1"/>
  <c r="B206" i="16"/>
  <c r="G206" i="16" s="1"/>
  <c r="G205" i="16"/>
  <c r="B205" i="16"/>
  <c r="G204" i="16"/>
  <c r="B204" i="16"/>
  <c r="B203" i="16"/>
  <c r="G203" i="16" s="1"/>
  <c r="B202" i="16"/>
  <c r="G202" i="16" s="1"/>
  <c r="G201" i="16"/>
  <c r="B201" i="16"/>
  <c r="G200" i="16"/>
  <c r="B200" i="16"/>
  <c r="B199" i="16"/>
  <c r="G199" i="16" s="1"/>
  <c r="B198" i="16"/>
  <c r="G198" i="16" s="1"/>
  <c r="G197" i="16"/>
  <c r="B197" i="16"/>
  <c r="G196" i="16"/>
  <c r="B196" i="16"/>
  <c r="B195" i="16"/>
  <c r="B194" i="16"/>
  <c r="G194" i="16" s="1"/>
  <c r="G193" i="16"/>
  <c r="B193" i="16"/>
  <c r="G192" i="16"/>
  <c r="B192" i="16"/>
  <c r="B191" i="16"/>
  <c r="B190" i="16"/>
  <c r="G190" i="16" s="1"/>
  <c r="G189" i="16"/>
  <c r="B189" i="16"/>
  <c r="G188" i="16"/>
  <c r="B188" i="16"/>
  <c r="B187" i="16"/>
  <c r="B186" i="16"/>
  <c r="G186" i="16" s="1"/>
  <c r="G185" i="16"/>
  <c r="B185" i="16"/>
  <c r="G184" i="16"/>
  <c r="B184" i="16"/>
  <c r="B183" i="16"/>
  <c r="B182" i="16"/>
  <c r="G182" i="16" s="1"/>
  <c r="G181" i="16"/>
  <c r="B181" i="16"/>
  <c r="G180" i="16"/>
  <c r="B180" i="16"/>
  <c r="B179" i="16"/>
  <c r="B178" i="16"/>
  <c r="G178" i="16" s="1"/>
  <c r="G177" i="16"/>
  <c r="B177" i="16"/>
  <c r="G176" i="16"/>
  <c r="B176" i="16"/>
  <c r="B175" i="16"/>
  <c r="B174" i="16"/>
  <c r="G174" i="16" s="1"/>
  <c r="G173" i="16"/>
  <c r="B173" i="16"/>
  <c r="G172" i="16"/>
  <c r="B172" i="16"/>
  <c r="B171" i="16"/>
  <c r="B170" i="16"/>
  <c r="G170" i="16" s="1"/>
  <c r="G169" i="16"/>
  <c r="B169" i="16"/>
  <c r="G168" i="16"/>
  <c r="B168" i="16"/>
  <c r="B167" i="16"/>
  <c r="B166" i="16"/>
  <c r="G166" i="16" s="1"/>
  <c r="G165" i="16"/>
  <c r="B165" i="16"/>
  <c r="G164" i="16"/>
  <c r="B164" i="16"/>
  <c r="B163" i="16"/>
  <c r="B162" i="16"/>
  <c r="G162" i="16" s="1"/>
  <c r="G161" i="16"/>
  <c r="B161" i="16"/>
  <c r="G160" i="16"/>
  <c r="B160" i="16"/>
  <c r="B159" i="16"/>
  <c r="B158" i="16"/>
  <c r="G158" i="16" s="1"/>
  <c r="G157" i="16"/>
  <c r="B157" i="16"/>
  <c r="G156" i="16"/>
  <c r="B156" i="16"/>
  <c r="B155" i="16"/>
  <c r="B154" i="16"/>
  <c r="G154" i="16" s="1"/>
  <c r="G153" i="16"/>
  <c r="B153" i="16"/>
  <c r="G152" i="16"/>
  <c r="B152" i="16"/>
  <c r="B151" i="16"/>
  <c r="B150" i="16"/>
  <c r="G150" i="16" s="1"/>
  <c r="G149" i="16"/>
  <c r="B149" i="16"/>
  <c r="G148" i="16"/>
  <c r="B148" i="16"/>
  <c r="B147" i="16"/>
  <c r="B146" i="16"/>
  <c r="G146" i="16" s="1"/>
  <c r="G145" i="16"/>
  <c r="B145" i="16"/>
  <c r="G144" i="16"/>
  <c r="B144" i="16"/>
  <c r="B143" i="16"/>
  <c r="B142" i="16"/>
  <c r="G142" i="16" s="1"/>
  <c r="G141" i="16"/>
  <c r="B141" i="16"/>
  <c r="G140" i="16"/>
  <c r="B140" i="16"/>
  <c r="B139" i="16"/>
  <c r="B138" i="16"/>
  <c r="G138" i="16" s="1"/>
  <c r="G137" i="16"/>
  <c r="B137" i="16"/>
  <c r="G136" i="16"/>
  <c r="B136" i="16"/>
  <c r="B135" i="16"/>
  <c r="B134" i="16"/>
  <c r="G134" i="16" s="1"/>
  <c r="G133" i="16"/>
  <c r="B133" i="16"/>
  <c r="G132" i="16"/>
  <c r="B132" i="16"/>
  <c r="B131" i="16"/>
  <c r="B130" i="16"/>
  <c r="G130" i="16" s="1"/>
  <c r="G129" i="16"/>
  <c r="B129" i="16"/>
  <c r="G128" i="16"/>
  <c r="B128" i="16"/>
  <c r="B127" i="16"/>
  <c r="G127" i="16" s="1"/>
  <c r="B126" i="16"/>
  <c r="G125" i="16"/>
  <c r="B125" i="16"/>
  <c r="G124" i="16"/>
  <c r="B124" i="16"/>
  <c r="B123" i="16"/>
  <c r="G123" i="16" s="1"/>
  <c r="B122" i="16"/>
  <c r="G121" i="16"/>
  <c r="B121" i="16"/>
  <c r="G120" i="16"/>
  <c r="B120" i="16"/>
  <c r="B119" i="16"/>
  <c r="G119" i="16" s="1"/>
  <c r="B118" i="16"/>
  <c r="G117" i="16"/>
  <c r="B117" i="16"/>
  <c r="G116" i="16"/>
  <c r="B116" i="16"/>
  <c r="B115" i="16"/>
  <c r="G115" i="16" s="1"/>
  <c r="B114" i="16"/>
  <c r="G113" i="16"/>
  <c r="B113" i="16"/>
  <c r="G112" i="16"/>
  <c r="B112" i="16"/>
  <c r="B111" i="16"/>
  <c r="G111" i="16" s="1"/>
  <c r="B110" i="16"/>
  <c r="G109" i="16"/>
  <c r="B109" i="16"/>
  <c r="G108" i="16"/>
  <c r="B108" i="16"/>
  <c r="B107" i="16"/>
  <c r="G107" i="16" s="1"/>
  <c r="B106" i="16"/>
  <c r="G105" i="16"/>
  <c r="B105" i="16"/>
  <c r="G104" i="16"/>
  <c r="B104" i="16"/>
  <c r="B103" i="16"/>
  <c r="G103" i="16" s="1"/>
  <c r="B102" i="16"/>
  <c r="G101" i="16"/>
  <c r="B101" i="16"/>
  <c r="G100" i="16"/>
  <c r="B100" i="16"/>
  <c r="B99" i="16"/>
  <c r="G99" i="16" s="1"/>
  <c r="B98" i="16"/>
  <c r="G97" i="16"/>
  <c r="B97" i="16"/>
  <c r="G96" i="16"/>
  <c r="B96" i="16"/>
  <c r="B95" i="16"/>
  <c r="G95" i="16" s="1"/>
  <c r="B94" i="16"/>
  <c r="G94" i="16" s="1"/>
  <c r="G93" i="16"/>
  <c r="B93" i="16"/>
  <c r="G92" i="16"/>
  <c r="B92" i="16"/>
  <c r="B91" i="16"/>
  <c r="G91" i="16" s="1"/>
  <c r="B90" i="16"/>
  <c r="G90" i="16" s="1"/>
  <c r="G89" i="16"/>
  <c r="B89" i="16"/>
  <c r="G88" i="16"/>
  <c r="B88" i="16"/>
  <c r="B87" i="16"/>
  <c r="G87" i="16" s="1"/>
  <c r="B86" i="16"/>
  <c r="G86" i="16" s="1"/>
  <c r="G85" i="16"/>
  <c r="B85" i="16"/>
  <c r="G84" i="16"/>
  <c r="B84" i="16"/>
  <c r="B83" i="16"/>
  <c r="G83" i="16" s="1"/>
  <c r="B82" i="16"/>
  <c r="G82" i="16" s="1"/>
  <c r="G81" i="16"/>
  <c r="B81" i="16"/>
  <c r="G80" i="16"/>
  <c r="B80" i="16"/>
  <c r="B79" i="16"/>
  <c r="G79" i="16" s="1"/>
  <c r="B78" i="16"/>
  <c r="G78" i="16" s="1"/>
  <c r="G77" i="16"/>
  <c r="B77" i="16"/>
  <c r="G76" i="16"/>
  <c r="B76" i="16"/>
  <c r="B75" i="16"/>
  <c r="G75" i="16" s="1"/>
  <c r="B74" i="16"/>
  <c r="G74" i="16" s="1"/>
  <c r="G73" i="16"/>
  <c r="B73" i="16"/>
  <c r="G72" i="16"/>
  <c r="B72" i="16"/>
  <c r="B71" i="16"/>
  <c r="G71" i="16" s="1"/>
  <c r="B70" i="16"/>
  <c r="G70" i="16" s="1"/>
  <c r="G69" i="16"/>
  <c r="B69" i="16"/>
  <c r="G68" i="16"/>
  <c r="B68" i="16"/>
  <c r="B67" i="16"/>
  <c r="G67" i="16" s="1"/>
  <c r="B66" i="16"/>
  <c r="G66" i="16" s="1"/>
  <c r="G65" i="16"/>
  <c r="B65" i="16"/>
  <c r="G64" i="16"/>
  <c r="B64" i="16"/>
  <c r="B63" i="16"/>
  <c r="G63" i="16" s="1"/>
  <c r="B62" i="16"/>
  <c r="G62" i="16" s="1"/>
  <c r="G61" i="16"/>
  <c r="B61" i="16"/>
  <c r="G60" i="16"/>
  <c r="B60" i="16"/>
  <c r="B59" i="16"/>
  <c r="G59" i="16" s="1"/>
  <c r="B58" i="16"/>
  <c r="G58" i="16" s="1"/>
  <c r="G57" i="16"/>
  <c r="B57" i="16"/>
  <c r="G56" i="16"/>
  <c r="B56" i="16"/>
  <c r="B55" i="16"/>
  <c r="G55" i="16" s="1"/>
  <c r="B54" i="16"/>
  <c r="G54" i="16" s="1"/>
  <c r="G53" i="16"/>
  <c r="B53" i="16"/>
  <c r="G52" i="16"/>
  <c r="B52" i="16"/>
  <c r="B51" i="16"/>
  <c r="G51" i="16" s="1"/>
  <c r="B50" i="16"/>
  <c r="G50" i="16" s="1"/>
  <c r="G49" i="16"/>
  <c r="B49" i="16"/>
  <c r="G48" i="16"/>
  <c r="B48" i="16"/>
  <c r="B47" i="16"/>
  <c r="G47" i="16" s="1"/>
  <c r="B46" i="16"/>
  <c r="G46" i="16" s="1"/>
  <c r="G45" i="16"/>
  <c r="B45" i="16"/>
  <c r="G44" i="16"/>
  <c r="B44" i="16"/>
  <c r="B43" i="16"/>
  <c r="G43" i="16" s="1"/>
  <c r="B42" i="16"/>
  <c r="G42" i="16" s="1"/>
  <c r="G41" i="16"/>
  <c r="B41" i="16"/>
  <c r="G40" i="16"/>
  <c r="B40" i="16"/>
  <c r="B39" i="16"/>
  <c r="G39" i="16" s="1"/>
  <c r="B38" i="16"/>
  <c r="G38" i="16" s="1"/>
  <c r="G37" i="16"/>
  <c r="B37" i="16"/>
  <c r="G36" i="16"/>
  <c r="B36" i="16"/>
  <c r="B35" i="16"/>
  <c r="G35" i="16" s="1"/>
  <c r="B34" i="16"/>
  <c r="G34" i="16" s="1"/>
  <c r="G33" i="16"/>
  <c r="B33" i="16"/>
  <c r="G32" i="16"/>
  <c r="B32" i="16"/>
  <c r="B31" i="16"/>
  <c r="G31" i="16" s="1"/>
  <c r="B30" i="16"/>
  <c r="G30" i="16" s="1"/>
  <c r="G29" i="16"/>
  <c r="B29" i="16"/>
  <c r="G28" i="16"/>
  <c r="B28" i="16"/>
  <c r="B27" i="16"/>
  <c r="G27" i="16" s="1"/>
  <c r="B26" i="16"/>
  <c r="G26" i="16" s="1"/>
  <c r="G25" i="16"/>
  <c r="B25" i="16"/>
  <c r="G24" i="16"/>
  <c r="B24" i="16"/>
  <c r="B23" i="16"/>
  <c r="G23" i="16" s="1"/>
  <c r="B22" i="16"/>
  <c r="G22" i="16" s="1"/>
  <c r="G21" i="16"/>
  <c r="B21" i="16"/>
  <c r="G20" i="16"/>
  <c r="B20" i="16"/>
  <c r="B19" i="16"/>
  <c r="G19" i="16" s="1"/>
  <c r="B18" i="16"/>
  <c r="G18" i="16" s="1"/>
  <c r="G17" i="16"/>
  <c r="B17" i="16"/>
  <c r="G16" i="16"/>
  <c r="B16" i="16"/>
  <c r="B15" i="16"/>
  <c r="G15" i="16" s="1"/>
  <c r="B14" i="16"/>
  <c r="G14" i="16" s="1"/>
  <c r="G13" i="16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13" i="15"/>
  <c r="C234" i="15"/>
  <c r="G234" i="15" s="1"/>
  <c r="G233" i="15"/>
  <c r="C233" i="15"/>
  <c r="G232" i="15"/>
  <c r="C232" i="15"/>
  <c r="C231" i="15"/>
  <c r="C230" i="15"/>
  <c r="G230" i="15" s="1"/>
  <c r="G229" i="15"/>
  <c r="C229" i="15"/>
  <c r="G228" i="15"/>
  <c r="C228" i="15"/>
  <c r="C227" i="15"/>
  <c r="C226" i="15"/>
  <c r="G226" i="15" s="1"/>
  <c r="G225" i="15"/>
  <c r="C225" i="15"/>
  <c r="G224" i="15"/>
  <c r="C224" i="15"/>
  <c r="C223" i="15"/>
  <c r="C222" i="15"/>
  <c r="G222" i="15" s="1"/>
  <c r="G221" i="15"/>
  <c r="C221" i="15"/>
  <c r="G220" i="15"/>
  <c r="C220" i="15"/>
  <c r="C219" i="15"/>
  <c r="C218" i="15"/>
  <c r="G218" i="15" s="1"/>
  <c r="G217" i="15"/>
  <c r="C217" i="15"/>
  <c r="G216" i="15"/>
  <c r="C216" i="15"/>
  <c r="C215" i="15"/>
  <c r="C214" i="15"/>
  <c r="G214" i="15" s="1"/>
  <c r="G213" i="15"/>
  <c r="C213" i="15"/>
  <c r="G212" i="15"/>
  <c r="C212" i="15"/>
  <c r="C211" i="15"/>
  <c r="C210" i="15"/>
  <c r="G210" i="15" s="1"/>
  <c r="G209" i="15"/>
  <c r="C209" i="15"/>
  <c r="G208" i="15"/>
  <c r="C208" i="15"/>
  <c r="C207" i="15"/>
  <c r="C206" i="15"/>
  <c r="G206" i="15" s="1"/>
  <c r="G205" i="15"/>
  <c r="C205" i="15"/>
  <c r="G204" i="15"/>
  <c r="C204" i="15"/>
  <c r="C203" i="15"/>
  <c r="C202" i="15"/>
  <c r="G202" i="15" s="1"/>
  <c r="G201" i="15"/>
  <c r="C201" i="15"/>
  <c r="G200" i="15"/>
  <c r="C200" i="15"/>
  <c r="C199" i="15"/>
  <c r="C198" i="15"/>
  <c r="G198" i="15" s="1"/>
  <c r="G197" i="15"/>
  <c r="C197" i="15"/>
  <c r="G196" i="15"/>
  <c r="C196" i="15"/>
  <c r="C195" i="15"/>
  <c r="C194" i="15"/>
  <c r="G194" i="15" s="1"/>
  <c r="G193" i="15"/>
  <c r="C193" i="15"/>
  <c r="G192" i="15"/>
  <c r="C192" i="15"/>
  <c r="C191" i="15"/>
  <c r="C190" i="15"/>
  <c r="G190" i="15" s="1"/>
  <c r="G189" i="15"/>
  <c r="C189" i="15"/>
  <c r="G188" i="15"/>
  <c r="C188" i="15"/>
  <c r="C187" i="15"/>
  <c r="C186" i="15"/>
  <c r="G186" i="15" s="1"/>
  <c r="G185" i="15"/>
  <c r="C185" i="15"/>
  <c r="G184" i="15"/>
  <c r="C184" i="15"/>
  <c r="C183" i="15"/>
  <c r="C182" i="15"/>
  <c r="G182" i="15" s="1"/>
  <c r="G181" i="15"/>
  <c r="C181" i="15"/>
  <c r="G180" i="15"/>
  <c r="C180" i="15"/>
  <c r="C179" i="15"/>
  <c r="C178" i="15"/>
  <c r="G178" i="15" s="1"/>
  <c r="G177" i="15"/>
  <c r="C177" i="15"/>
  <c r="G176" i="15"/>
  <c r="C176" i="15"/>
  <c r="C175" i="15"/>
  <c r="C174" i="15"/>
  <c r="G174" i="15" s="1"/>
  <c r="G173" i="15"/>
  <c r="C173" i="15"/>
  <c r="G172" i="15"/>
  <c r="C172" i="15"/>
  <c r="C171" i="15"/>
  <c r="C170" i="15"/>
  <c r="G170" i="15" s="1"/>
  <c r="G169" i="15"/>
  <c r="C169" i="15"/>
  <c r="G168" i="15"/>
  <c r="C168" i="15"/>
  <c r="C167" i="15"/>
  <c r="C166" i="15"/>
  <c r="G166" i="15" s="1"/>
  <c r="G165" i="15"/>
  <c r="C165" i="15"/>
  <c r="G164" i="15"/>
  <c r="C164" i="15"/>
  <c r="C163" i="15"/>
  <c r="C162" i="15"/>
  <c r="G162" i="15" s="1"/>
  <c r="G161" i="15"/>
  <c r="C161" i="15"/>
  <c r="G160" i="15"/>
  <c r="C160" i="15"/>
  <c r="C159" i="15"/>
  <c r="C158" i="15"/>
  <c r="G158" i="15" s="1"/>
  <c r="G157" i="15"/>
  <c r="C157" i="15"/>
  <c r="G156" i="15"/>
  <c r="C156" i="15"/>
  <c r="C155" i="15"/>
  <c r="C154" i="15"/>
  <c r="G154" i="15" s="1"/>
  <c r="G153" i="15"/>
  <c r="C153" i="15"/>
  <c r="G152" i="15"/>
  <c r="C152" i="15"/>
  <c r="C151" i="15"/>
  <c r="C150" i="15"/>
  <c r="G150" i="15" s="1"/>
  <c r="G149" i="15"/>
  <c r="C149" i="15"/>
  <c r="G148" i="15"/>
  <c r="C148" i="15"/>
  <c r="C147" i="15"/>
  <c r="C146" i="15"/>
  <c r="G146" i="15" s="1"/>
  <c r="G145" i="15"/>
  <c r="C145" i="15"/>
  <c r="G144" i="15"/>
  <c r="C144" i="15"/>
  <c r="C143" i="15"/>
  <c r="C142" i="15"/>
  <c r="G142" i="15" s="1"/>
  <c r="G141" i="15"/>
  <c r="C141" i="15"/>
  <c r="G140" i="15"/>
  <c r="C140" i="15"/>
  <c r="C139" i="15"/>
  <c r="C138" i="15"/>
  <c r="G138" i="15" s="1"/>
  <c r="G137" i="15"/>
  <c r="C137" i="15"/>
  <c r="G136" i="15"/>
  <c r="C136" i="15"/>
  <c r="C135" i="15"/>
  <c r="C134" i="15"/>
  <c r="G134" i="15" s="1"/>
  <c r="G133" i="15"/>
  <c r="C133" i="15"/>
  <c r="G132" i="15"/>
  <c r="C132" i="15"/>
  <c r="C131" i="15"/>
  <c r="C130" i="15"/>
  <c r="G130" i="15" s="1"/>
  <c r="G129" i="15"/>
  <c r="C129" i="15"/>
  <c r="G128" i="15"/>
  <c r="C128" i="15"/>
  <c r="C127" i="15"/>
  <c r="C126" i="15"/>
  <c r="G126" i="15" s="1"/>
  <c r="G125" i="15"/>
  <c r="C125" i="15"/>
  <c r="G124" i="15"/>
  <c r="C124" i="15"/>
  <c r="C123" i="15"/>
  <c r="C122" i="15"/>
  <c r="G122" i="15" s="1"/>
  <c r="G121" i="15"/>
  <c r="C121" i="15"/>
  <c r="G120" i="15"/>
  <c r="C120" i="15"/>
  <c r="C119" i="15"/>
  <c r="C118" i="15"/>
  <c r="G118" i="15" s="1"/>
  <c r="G117" i="15"/>
  <c r="C117" i="15"/>
  <c r="G116" i="15"/>
  <c r="C116" i="15"/>
  <c r="C115" i="15"/>
  <c r="C114" i="15"/>
  <c r="G114" i="15" s="1"/>
  <c r="G113" i="15"/>
  <c r="C113" i="15"/>
  <c r="G112" i="15"/>
  <c r="C112" i="15"/>
  <c r="C111" i="15"/>
  <c r="C110" i="15"/>
  <c r="G110" i="15" s="1"/>
  <c r="G109" i="15"/>
  <c r="C109" i="15"/>
  <c r="G108" i="15"/>
  <c r="C108" i="15"/>
  <c r="C107" i="15"/>
  <c r="C106" i="15"/>
  <c r="G106" i="15" s="1"/>
  <c r="G105" i="15"/>
  <c r="C105" i="15"/>
  <c r="G104" i="15"/>
  <c r="C104" i="15"/>
  <c r="C103" i="15"/>
  <c r="C102" i="15"/>
  <c r="G102" i="15" s="1"/>
  <c r="G101" i="15"/>
  <c r="C101" i="15"/>
  <c r="G100" i="15"/>
  <c r="C100" i="15"/>
  <c r="C99" i="15"/>
  <c r="C98" i="15"/>
  <c r="G98" i="15" s="1"/>
  <c r="G97" i="15"/>
  <c r="C97" i="15"/>
  <c r="G96" i="15"/>
  <c r="C96" i="15"/>
  <c r="C95" i="15"/>
  <c r="C94" i="15"/>
  <c r="G94" i="15" s="1"/>
  <c r="G93" i="15"/>
  <c r="C93" i="15"/>
  <c r="G92" i="15"/>
  <c r="C92" i="15"/>
  <c r="C91" i="15"/>
  <c r="G91" i="15" s="1"/>
  <c r="C90" i="15"/>
  <c r="G89" i="15"/>
  <c r="C89" i="15"/>
  <c r="G88" i="15"/>
  <c r="C88" i="15"/>
  <c r="C87" i="15"/>
  <c r="G87" i="15" s="1"/>
  <c r="C86" i="15"/>
  <c r="G85" i="15"/>
  <c r="C85" i="15"/>
  <c r="G84" i="15"/>
  <c r="C84" i="15"/>
  <c r="C83" i="15"/>
  <c r="G83" i="15" s="1"/>
  <c r="C82" i="15"/>
  <c r="G81" i="15"/>
  <c r="C81" i="15"/>
  <c r="G80" i="15"/>
  <c r="C80" i="15"/>
  <c r="C79" i="15"/>
  <c r="G79" i="15" s="1"/>
  <c r="C78" i="15"/>
  <c r="G77" i="15"/>
  <c r="C77" i="15"/>
  <c r="G76" i="15"/>
  <c r="C76" i="15"/>
  <c r="C75" i="15"/>
  <c r="G75" i="15" s="1"/>
  <c r="C74" i="15"/>
  <c r="G73" i="15"/>
  <c r="C73" i="15"/>
  <c r="G72" i="15"/>
  <c r="C72" i="15"/>
  <c r="C71" i="15"/>
  <c r="G71" i="15" s="1"/>
  <c r="C70" i="15"/>
  <c r="G69" i="15"/>
  <c r="C69" i="15"/>
  <c r="G68" i="15"/>
  <c r="C68" i="15"/>
  <c r="C67" i="15"/>
  <c r="G67" i="15" s="1"/>
  <c r="C66" i="15"/>
  <c r="C65" i="15"/>
  <c r="G65" i="15" s="1"/>
  <c r="C64" i="15"/>
  <c r="G64" i="15" s="1"/>
  <c r="G63" i="15"/>
  <c r="C63" i="15"/>
  <c r="G62" i="15"/>
  <c r="C62" i="15"/>
  <c r="C61" i="15"/>
  <c r="G61" i="15" s="1"/>
  <c r="C60" i="15"/>
  <c r="G60" i="15" s="1"/>
  <c r="G59" i="15"/>
  <c r="C59" i="15"/>
  <c r="G58" i="15"/>
  <c r="C58" i="15"/>
  <c r="C57" i="15"/>
  <c r="G57" i="15" s="1"/>
  <c r="C56" i="15"/>
  <c r="G56" i="15" s="1"/>
  <c r="G55" i="15"/>
  <c r="C55" i="15"/>
  <c r="G54" i="15"/>
  <c r="C54" i="15"/>
  <c r="C53" i="15"/>
  <c r="G53" i="15" s="1"/>
  <c r="C52" i="15"/>
  <c r="G52" i="15" s="1"/>
  <c r="G51" i="15"/>
  <c r="C51" i="15"/>
  <c r="G50" i="15"/>
  <c r="C50" i="15"/>
  <c r="C49" i="15"/>
  <c r="G49" i="15" s="1"/>
  <c r="C48" i="15"/>
  <c r="G48" i="15" s="1"/>
  <c r="G47" i="15"/>
  <c r="C47" i="15"/>
  <c r="G46" i="15"/>
  <c r="C46" i="15"/>
  <c r="C45" i="15"/>
  <c r="G45" i="15" s="1"/>
  <c r="C44" i="15"/>
  <c r="G44" i="15" s="1"/>
  <c r="G43" i="15"/>
  <c r="C43" i="15"/>
  <c r="G42" i="15"/>
  <c r="C42" i="15"/>
  <c r="C41" i="15"/>
  <c r="G41" i="15" s="1"/>
  <c r="C40" i="15"/>
  <c r="G40" i="15" s="1"/>
  <c r="G39" i="15"/>
  <c r="C39" i="15"/>
  <c r="G38" i="15"/>
  <c r="C38" i="15"/>
  <c r="C37" i="15"/>
  <c r="G37" i="15" s="1"/>
  <c r="C36" i="15"/>
  <c r="G36" i="15" s="1"/>
  <c r="G35" i="15"/>
  <c r="C35" i="15"/>
  <c r="G34" i="15"/>
  <c r="C34" i="15"/>
  <c r="C33" i="15"/>
  <c r="G33" i="15" s="1"/>
  <c r="C32" i="15"/>
  <c r="G32" i="15" s="1"/>
  <c r="G31" i="15"/>
  <c r="C31" i="15"/>
  <c r="G30" i="15"/>
  <c r="C30" i="15"/>
  <c r="C29" i="15"/>
  <c r="G29" i="15" s="1"/>
  <c r="C28" i="15"/>
  <c r="G28" i="15" s="1"/>
  <c r="G27" i="15"/>
  <c r="C27" i="15"/>
  <c r="G26" i="15"/>
  <c r="C26" i="15"/>
  <c r="C25" i="15"/>
  <c r="G25" i="15" s="1"/>
  <c r="C24" i="15"/>
  <c r="G24" i="15" s="1"/>
  <c r="G23" i="15"/>
  <c r="C23" i="15"/>
  <c r="G22" i="15"/>
  <c r="C22" i="15"/>
  <c r="C21" i="15"/>
  <c r="G21" i="15" s="1"/>
  <c r="C20" i="15"/>
  <c r="G20" i="15" s="1"/>
  <c r="G19" i="15"/>
  <c r="C19" i="15"/>
  <c r="G18" i="15"/>
  <c r="C18" i="15"/>
  <c r="C17" i="15"/>
  <c r="G17" i="15" s="1"/>
  <c r="C16" i="15"/>
  <c r="G16" i="15" s="1"/>
  <c r="G15" i="15"/>
  <c r="C15" i="15"/>
  <c r="G14" i="15"/>
  <c r="C14" i="15"/>
  <c r="G13" i="15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F303" i="14"/>
  <c r="F304" i="14"/>
  <c r="F305" i="14"/>
  <c r="F306" i="14"/>
  <c r="F307" i="14"/>
  <c r="F308" i="14"/>
  <c r="F309" i="14"/>
  <c r="F310" i="14"/>
  <c r="F311" i="14"/>
  <c r="F312" i="14"/>
  <c r="F313" i="14"/>
  <c r="F314" i="14"/>
  <c r="F315" i="14"/>
  <c r="F316" i="14"/>
  <c r="F317" i="14"/>
  <c r="F318" i="14"/>
  <c r="F319" i="14"/>
  <c r="F320" i="14"/>
  <c r="F321" i="14"/>
  <c r="F322" i="14"/>
  <c r="F323" i="14"/>
  <c r="F324" i="14"/>
  <c r="F325" i="14"/>
  <c r="F326" i="14"/>
  <c r="F327" i="14"/>
  <c r="F328" i="14"/>
  <c r="F329" i="14"/>
  <c r="F330" i="14"/>
  <c r="F331" i="14"/>
  <c r="F332" i="14"/>
  <c r="F333" i="14"/>
  <c r="F334" i="14"/>
  <c r="F335" i="14"/>
  <c r="F336" i="14"/>
  <c r="F337" i="14"/>
  <c r="F338" i="14"/>
  <c r="F339" i="14"/>
  <c r="F340" i="14"/>
  <c r="F341" i="14"/>
  <c r="F342" i="14"/>
  <c r="F343" i="14"/>
  <c r="F344" i="14"/>
  <c r="F345" i="14"/>
  <c r="F346" i="14"/>
  <c r="F347" i="14"/>
  <c r="F348" i="14"/>
  <c r="F349" i="14"/>
  <c r="F350" i="14"/>
  <c r="F351" i="14"/>
  <c r="F352" i="14"/>
  <c r="F353" i="14"/>
  <c r="F354" i="14"/>
  <c r="F355" i="14"/>
  <c r="F356" i="14"/>
  <c r="F357" i="14"/>
  <c r="F358" i="14"/>
  <c r="F359" i="14"/>
  <c r="F360" i="14"/>
  <c r="F361" i="14"/>
  <c r="F362" i="14"/>
  <c r="F363" i="14"/>
  <c r="F364" i="14"/>
  <c r="F365" i="14"/>
  <c r="F366" i="14"/>
  <c r="F367" i="14"/>
  <c r="F368" i="14"/>
  <c r="F369" i="14"/>
  <c r="F370" i="14"/>
  <c r="F371" i="14"/>
  <c r="F372" i="14"/>
  <c r="F373" i="14"/>
  <c r="F374" i="14"/>
  <c r="F375" i="14"/>
  <c r="F376" i="14"/>
  <c r="F377" i="14"/>
  <c r="F378" i="14"/>
  <c r="F379" i="14"/>
  <c r="F380" i="14"/>
  <c r="F381" i="14"/>
  <c r="F382" i="14"/>
  <c r="F383" i="14"/>
  <c r="F384" i="14"/>
  <c r="F385" i="14"/>
  <c r="F386" i="14"/>
  <c r="F387" i="14"/>
  <c r="F388" i="14"/>
  <c r="F389" i="14"/>
  <c r="F390" i="14"/>
  <c r="F391" i="14"/>
  <c r="F392" i="14"/>
  <c r="F393" i="14"/>
  <c r="F394" i="14"/>
  <c r="F395" i="14"/>
  <c r="F396" i="14"/>
  <c r="F397" i="14"/>
  <c r="F398" i="14"/>
  <c r="F399" i="14"/>
  <c r="F400" i="14"/>
  <c r="F401" i="14"/>
  <c r="F402" i="14"/>
  <c r="F403" i="14"/>
  <c r="F404" i="14"/>
  <c r="F405" i="14"/>
  <c r="F406" i="14"/>
  <c r="F407" i="14"/>
  <c r="F408" i="14"/>
  <c r="F409" i="14"/>
  <c r="F410" i="14"/>
  <c r="F411" i="14"/>
  <c r="F412" i="14"/>
  <c r="F413" i="14"/>
  <c r="F414" i="14"/>
  <c r="F415" i="14"/>
  <c r="F416" i="14"/>
  <c r="F417" i="14"/>
  <c r="F418" i="14"/>
  <c r="F419" i="14"/>
  <c r="F420" i="14"/>
  <c r="F421" i="14"/>
  <c r="F422" i="14"/>
  <c r="F423" i="14"/>
  <c r="F424" i="14"/>
  <c r="F425" i="14"/>
  <c r="F426" i="14"/>
  <c r="F427" i="14"/>
  <c r="F428" i="14"/>
  <c r="F13" i="14"/>
  <c r="C428" i="14"/>
  <c r="G427" i="14"/>
  <c r="C427" i="14"/>
  <c r="G426" i="14"/>
  <c r="C426" i="14"/>
  <c r="C425" i="14"/>
  <c r="C424" i="14"/>
  <c r="G423" i="14"/>
  <c r="C423" i="14"/>
  <c r="G422" i="14"/>
  <c r="C422" i="14"/>
  <c r="C421" i="14"/>
  <c r="C420" i="14"/>
  <c r="G419" i="14"/>
  <c r="C419" i="14"/>
  <c r="G418" i="14"/>
  <c r="C418" i="14"/>
  <c r="C417" i="14"/>
  <c r="C416" i="14"/>
  <c r="G415" i="14"/>
  <c r="C415" i="14"/>
  <c r="G414" i="14"/>
  <c r="C414" i="14"/>
  <c r="C413" i="14"/>
  <c r="C412" i="14"/>
  <c r="G411" i="14"/>
  <c r="C411" i="14"/>
  <c r="G410" i="14"/>
  <c r="C410" i="14"/>
  <c r="C409" i="14"/>
  <c r="C408" i="14"/>
  <c r="G407" i="14"/>
  <c r="C407" i="14"/>
  <c r="G406" i="14"/>
  <c r="C406" i="14"/>
  <c r="C405" i="14"/>
  <c r="C404" i="14"/>
  <c r="G403" i="14"/>
  <c r="C403" i="14"/>
  <c r="G402" i="14"/>
  <c r="C402" i="14"/>
  <c r="C401" i="14"/>
  <c r="C400" i="14"/>
  <c r="G399" i="14"/>
  <c r="C399" i="14"/>
  <c r="G398" i="14"/>
  <c r="C398" i="14"/>
  <c r="C397" i="14"/>
  <c r="C396" i="14"/>
  <c r="G395" i="14"/>
  <c r="C395" i="14"/>
  <c r="G394" i="14"/>
  <c r="C394" i="14"/>
  <c r="C393" i="14"/>
  <c r="C392" i="14"/>
  <c r="G391" i="14"/>
  <c r="C391" i="14"/>
  <c r="G390" i="14"/>
  <c r="C390" i="14"/>
  <c r="C389" i="14"/>
  <c r="C388" i="14"/>
  <c r="G387" i="14"/>
  <c r="C387" i="14"/>
  <c r="G386" i="14"/>
  <c r="C386" i="14"/>
  <c r="C385" i="14"/>
  <c r="C384" i="14"/>
  <c r="G383" i="14"/>
  <c r="C383" i="14"/>
  <c r="G382" i="14"/>
  <c r="C382" i="14"/>
  <c r="C381" i="14"/>
  <c r="C380" i="14"/>
  <c r="G379" i="14"/>
  <c r="C379" i="14"/>
  <c r="G378" i="14"/>
  <c r="C378" i="14"/>
  <c r="C377" i="14"/>
  <c r="C376" i="14"/>
  <c r="G375" i="14"/>
  <c r="C375" i="14"/>
  <c r="G374" i="14"/>
  <c r="C374" i="14"/>
  <c r="C373" i="14"/>
  <c r="C372" i="14"/>
  <c r="G371" i="14"/>
  <c r="C371" i="14"/>
  <c r="G370" i="14"/>
  <c r="C370" i="14"/>
  <c r="C369" i="14"/>
  <c r="C368" i="14"/>
  <c r="G367" i="14"/>
  <c r="C367" i="14"/>
  <c r="G366" i="14"/>
  <c r="C366" i="14"/>
  <c r="C365" i="14"/>
  <c r="C364" i="14"/>
  <c r="G363" i="14"/>
  <c r="C363" i="14"/>
  <c r="G362" i="14"/>
  <c r="C362" i="14"/>
  <c r="C361" i="14"/>
  <c r="C360" i="14"/>
  <c r="G359" i="14"/>
  <c r="C359" i="14"/>
  <c r="G358" i="14"/>
  <c r="C358" i="14"/>
  <c r="C357" i="14"/>
  <c r="C356" i="14"/>
  <c r="G355" i="14"/>
  <c r="C355" i="14"/>
  <c r="G354" i="14"/>
  <c r="C354" i="14"/>
  <c r="C353" i="14"/>
  <c r="C352" i="14"/>
  <c r="G351" i="14"/>
  <c r="C351" i="14"/>
  <c r="G350" i="14"/>
  <c r="C350" i="14"/>
  <c r="C349" i="14"/>
  <c r="C348" i="14"/>
  <c r="G347" i="14"/>
  <c r="C347" i="14"/>
  <c r="G346" i="14"/>
  <c r="C346" i="14"/>
  <c r="C345" i="14"/>
  <c r="C344" i="14"/>
  <c r="G343" i="14"/>
  <c r="C343" i="14"/>
  <c r="G342" i="14"/>
  <c r="C342" i="14"/>
  <c r="C341" i="14"/>
  <c r="C340" i="14"/>
  <c r="G339" i="14"/>
  <c r="C339" i="14"/>
  <c r="G338" i="14"/>
  <c r="C338" i="14"/>
  <c r="C337" i="14"/>
  <c r="C336" i="14"/>
  <c r="G335" i="14"/>
  <c r="C335" i="14"/>
  <c r="G334" i="14"/>
  <c r="C334" i="14"/>
  <c r="C333" i="14"/>
  <c r="C332" i="14"/>
  <c r="G331" i="14"/>
  <c r="C331" i="14"/>
  <c r="G330" i="14"/>
  <c r="C330" i="14"/>
  <c r="C329" i="14"/>
  <c r="C328" i="14"/>
  <c r="G327" i="14"/>
  <c r="C327" i="14"/>
  <c r="G326" i="14"/>
  <c r="C326" i="14"/>
  <c r="C325" i="14"/>
  <c r="C324" i="14"/>
  <c r="G323" i="14"/>
  <c r="C323" i="14"/>
  <c r="G322" i="14"/>
  <c r="C322" i="14"/>
  <c r="C321" i="14"/>
  <c r="C320" i="14"/>
  <c r="G319" i="14"/>
  <c r="C319" i="14"/>
  <c r="G318" i="14"/>
  <c r="C318" i="14"/>
  <c r="C317" i="14"/>
  <c r="C316" i="14"/>
  <c r="G315" i="14"/>
  <c r="C315" i="14"/>
  <c r="G314" i="14"/>
  <c r="C314" i="14"/>
  <c r="C313" i="14"/>
  <c r="C312" i="14"/>
  <c r="G311" i="14"/>
  <c r="C311" i="14"/>
  <c r="G310" i="14"/>
  <c r="C310" i="14"/>
  <c r="C309" i="14"/>
  <c r="C308" i="14"/>
  <c r="G307" i="14"/>
  <c r="C307" i="14"/>
  <c r="G306" i="14"/>
  <c r="C306" i="14"/>
  <c r="C305" i="14"/>
  <c r="C304" i="14"/>
  <c r="G303" i="14"/>
  <c r="C303" i="14"/>
  <c r="G302" i="14"/>
  <c r="C302" i="14"/>
  <c r="C301" i="14"/>
  <c r="C300" i="14"/>
  <c r="G299" i="14"/>
  <c r="C299" i="14"/>
  <c r="G298" i="14"/>
  <c r="C298" i="14"/>
  <c r="C297" i="14"/>
  <c r="C296" i="14"/>
  <c r="G295" i="14"/>
  <c r="C295" i="14"/>
  <c r="G294" i="14"/>
  <c r="C294" i="14"/>
  <c r="C293" i="14"/>
  <c r="C292" i="14"/>
  <c r="G291" i="14"/>
  <c r="C291" i="14"/>
  <c r="G290" i="14"/>
  <c r="C290" i="14"/>
  <c r="C289" i="14"/>
  <c r="C288" i="14"/>
  <c r="G287" i="14"/>
  <c r="C287" i="14"/>
  <c r="G286" i="14"/>
  <c r="C286" i="14"/>
  <c r="C285" i="14"/>
  <c r="C284" i="14"/>
  <c r="G283" i="14"/>
  <c r="C283" i="14"/>
  <c r="G282" i="14"/>
  <c r="C282" i="14"/>
  <c r="C281" i="14"/>
  <c r="C280" i="14"/>
  <c r="G279" i="14"/>
  <c r="C279" i="14"/>
  <c r="G278" i="14"/>
  <c r="C278" i="14"/>
  <c r="C277" i="14"/>
  <c r="C276" i="14"/>
  <c r="G275" i="14"/>
  <c r="C275" i="14"/>
  <c r="G274" i="14"/>
  <c r="C274" i="14"/>
  <c r="C273" i="14"/>
  <c r="C272" i="14"/>
  <c r="G271" i="14"/>
  <c r="C271" i="14"/>
  <c r="G270" i="14"/>
  <c r="C270" i="14"/>
  <c r="C269" i="14"/>
  <c r="C268" i="14"/>
  <c r="G267" i="14"/>
  <c r="C267" i="14"/>
  <c r="G266" i="14"/>
  <c r="C266" i="14"/>
  <c r="C265" i="14"/>
  <c r="C264" i="14"/>
  <c r="G263" i="14"/>
  <c r="C263" i="14"/>
  <c r="G262" i="14"/>
  <c r="C262" i="14"/>
  <c r="C261" i="14"/>
  <c r="C260" i="14"/>
  <c r="C259" i="14"/>
  <c r="G258" i="14"/>
  <c r="C258" i="14"/>
  <c r="G257" i="14"/>
  <c r="C257" i="14"/>
  <c r="C256" i="14"/>
  <c r="G256" i="14" s="1"/>
  <c r="C255" i="14"/>
  <c r="G254" i="14"/>
  <c r="C254" i="14"/>
  <c r="G253" i="14"/>
  <c r="C253" i="14"/>
  <c r="C252" i="14"/>
  <c r="G252" i="14" s="1"/>
  <c r="C251" i="14"/>
  <c r="G250" i="14"/>
  <c r="C250" i="14"/>
  <c r="G249" i="14"/>
  <c r="C249" i="14"/>
  <c r="C248" i="14"/>
  <c r="G248" i="14" s="1"/>
  <c r="C247" i="14"/>
  <c r="G246" i="14"/>
  <c r="C246" i="14"/>
  <c r="G245" i="14"/>
  <c r="C245" i="14"/>
  <c r="C244" i="14"/>
  <c r="G244" i="14" s="1"/>
  <c r="C243" i="14"/>
  <c r="G242" i="14"/>
  <c r="C242" i="14"/>
  <c r="G241" i="14"/>
  <c r="C241" i="14"/>
  <c r="C240" i="14"/>
  <c r="G240" i="14" s="1"/>
  <c r="C239" i="14"/>
  <c r="G238" i="14"/>
  <c r="C238" i="14"/>
  <c r="G237" i="14"/>
  <c r="C237" i="14"/>
  <c r="C236" i="14"/>
  <c r="G236" i="14" s="1"/>
  <c r="C235" i="14"/>
  <c r="G234" i="14"/>
  <c r="C234" i="14"/>
  <c r="G233" i="14"/>
  <c r="C233" i="14"/>
  <c r="C232" i="14"/>
  <c r="G232" i="14" s="1"/>
  <c r="C231" i="14"/>
  <c r="G230" i="14"/>
  <c r="C230" i="14"/>
  <c r="G229" i="14"/>
  <c r="C229" i="14"/>
  <c r="C228" i="14"/>
  <c r="G228" i="14" s="1"/>
  <c r="C227" i="14"/>
  <c r="G226" i="14"/>
  <c r="C226" i="14"/>
  <c r="G225" i="14"/>
  <c r="C225" i="14"/>
  <c r="C224" i="14"/>
  <c r="G224" i="14" s="1"/>
  <c r="C223" i="14"/>
  <c r="G222" i="14"/>
  <c r="C222" i="14"/>
  <c r="G221" i="14"/>
  <c r="C221" i="14"/>
  <c r="C220" i="14"/>
  <c r="G220" i="14" s="1"/>
  <c r="C219" i="14"/>
  <c r="G218" i="14"/>
  <c r="C218" i="14"/>
  <c r="G217" i="14"/>
  <c r="C217" i="14"/>
  <c r="C216" i="14"/>
  <c r="G216" i="14" s="1"/>
  <c r="C215" i="14"/>
  <c r="G214" i="14"/>
  <c r="C214" i="14"/>
  <c r="G213" i="14"/>
  <c r="C213" i="14"/>
  <c r="C212" i="14"/>
  <c r="G212" i="14" s="1"/>
  <c r="C211" i="14"/>
  <c r="G210" i="14"/>
  <c r="C210" i="14"/>
  <c r="G209" i="14"/>
  <c r="C209" i="14"/>
  <c r="C208" i="14"/>
  <c r="G208" i="14" s="1"/>
  <c r="C207" i="14"/>
  <c r="G206" i="14"/>
  <c r="C206" i="14"/>
  <c r="G205" i="14"/>
  <c r="C205" i="14"/>
  <c r="C204" i="14"/>
  <c r="G204" i="14" s="1"/>
  <c r="C203" i="14"/>
  <c r="G202" i="14"/>
  <c r="C202" i="14"/>
  <c r="G201" i="14"/>
  <c r="C201" i="14"/>
  <c r="C200" i="14"/>
  <c r="G200" i="14" s="1"/>
  <c r="C199" i="14"/>
  <c r="G198" i="14"/>
  <c r="C198" i="14"/>
  <c r="G197" i="14"/>
  <c r="C197" i="14"/>
  <c r="C196" i="14"/>
  <c r="G196" i="14" s="1"/>
  <c r="C195" i="14"/>
  <c r="G194" i="14"/>
  <c r="C194" i="14"/>
  <c r="G193" i="14"/>
  <c r="C193" i="14"/>
  <c r="C192" i="14"/>
  <c r="G192" i="14" s="1"/>
  <c r="C191" i="14"/>
  <c r="G190" i="14"/>
  <c r="C190" i="14"/>
  <c r="G189" i="14"/>
  <c r="C189" i="14"/>
  <c r="C188" i="14"/>
  <c r="G188" i="14" s="1"/>
  <c r="C187" i="14"/>
  <c r="G186" i="14"/>
  <c r="C186" i="14"/>
  <c r="G185" i="14"/>
  <c r="C185" i="14"/>
  <c r="C184" i="14"/>
  <c r="G184" i="14" s="1"/>
  <c r="C183" i="14"/>
  <c r="G182" i="14"/>
  <c r="C182" i="14"/>
  <c r="G181" i="14"/>
  <c r="C181" i="14"/>
  <c r="C180" i="14"/>
  <c r="G180" i="14" s="1"/>
  <c r="C179" i="14"/>
  <c r="G178" i="14"/>
  <c r="C178" i="14"/>
  <c r="G177" i="14"/>
  <c r="C177" i="14"/>
  <c r="C176" i="14"/>
  <c r="G176" i="14" s="1"/>
  <c r="C175" i="14"/>
  <c r="C174" i="14"/>
  <c r="G173" i="14"/>
  <c r="C173" i="14"/>
  <c r="C172" i="14"/>
  <c r="G172" i="14" s="1"/>
  <c r="C171" i="14"/>
  <c r="G171" i="14" s="1"/>
  <c r="G170" i="14"/>
  <c r="C170" i="14"/>
  <c r="G169" i="14"/>
  <c r="C169" i="14"/>
  <c r="C168" i="14"/>
  <c r="G168" i="14" s="1"/>
  <c r="C167" i="14"/>
  <c r="G167" i="14" s="1"/>
  <c r="G166" i="14"/>
  <c r="C166" i="14"/>
  <c r="G165" i="14"/>
  <c r="C165" i="14"/>
  <c r="C164" i="14"/>
  <c r="G164" i="14" s="1"/>
  <c r="C163" i="14"/>
  <c r="G163" i="14" s="1"/>
  <c r="G162" i="14"/>
  <c r="C162" i="14"/>
  <c r="G161" i="14"/>
  <c r="C161" i="14"/>
  <c r="C160" i="14"/>
  <c r="G160" i="14" s="1"/>
  <c r="C159" i="14"/>
  <c r="G159" i="14" s="1"/>
  <c r="G158" i="14"/>
  <c r="C158" i="14"/>
  <c r="G157" i="14"/>
  <c r="C157" i="14"/>
  <c r="C156" i="14"/>
  <c r="G156" i="14" s="1"/>
  <c r="C155" i="14"/>
  <c r="G155" i="14" s="1"/>
  <c r="G154" i="14"/>
  <c r="C154" i="14"/>
  <c r="G153" i="14"/>
  <c r="C153" i="14"/>
  <c r="C152" i="14"/>
  <c r="G152" i="14" s="1"/>
  <c r="C151" i="14"/>
  <c r="G151" i="14" s="1"/>
  <c r="G150" i="14"/>
  <c r="C150" i="14"/>
  <c r="G149" i="14"/>
  <c r="C149" i="14"/>
  <c r="C148" i="14"/>
  <c r="G148" i="14" s="1"/>
  <c r="C147" i="14"/>
  <c r="G147" i="14" s="1"/>
  <c r="G146" i="14"/>
  <c r="C146" i="14"/>
  <c r="G145" i="14"/>
  <c r="C145" i="14"/>
  <c r="C144" i="14"/>
  <c r="G144" i="14" s="1"/>
  <c r="C143" i="14"/>
  <c r="G143" i="14" s="1"/>
  <c r="G142" i="14"/>
  <c r="C142" i="14"/>
  <c r="G141" i="14"/>
  <c r="C141" i="14"/>
  <c r="C140" i="14"/>
  <c r="G140" i="14" s="1"/>
  <c r="C139" i="14"/>
  <c r="G139" i="14" s="1"/>
  <c r="G138" i="14"/>
  <c r="C138" i="14"/>
  <c r="G137" i="14"/>
  <c r="C137" i="14"/>
  <c r="C136" i="14"/>
  <c r="G136" i="14" s="1"/>
  <c r="C135" i="14"/>
  <c r="G135" i="14" s="1"/>
  <c r="G134" i="14"/>
  <c r="C134" i="14"/>
  <c r="G133" i="14"/>
  <c r="C133" i="14"/>
  <c r="C132" i="14"/>
  <c r="G132" i="14" s="1"/>
  <c r="C131" i="14"/>
  <c r="G131" i="14" s="1"/>
  <c r="G130" i="14"/>
  <c r="C130" i="14"/>
  <c r="G129" i="14"/>
  <c r="C129" i="14"/>
  <c r="C128" i="14"/>
  <c r="G128" i="14" s="1"/>
  <c r="C127" i="14"/>
  <c r="G127" i="14" s="1"/>
  <c r="G126" i="14"/>
  <c r="C126" i="14"/>
  <c r="G125" i="14"/>
  <c r="C125" i="14"/>
  <c r="C124" i="14"/>
  <c r="G124" i="14" s="1"/>
  <c r="C123" i="14"/>
  <c r="G123" i="14" s="1"/>
  <c r="G122" i="14"/>
  <c r="C122" i="14"/>
  <c r="G121" i="14"/>
  <c r="C121" i="14"/>
  <c r="C120" i="14"/>
  <c r="G120" i="14" s="1"/>
  <c r="C119" i="14"/>
  <c r="G119" i="14" s="1"/>
  <c r="G118" i="14"/>
  <c r="C118" i="14"/>
  <c r="G117" i="14"/>
  <c r="C117" i="14"/>
  <c r="C116" i="14"/>
  <c r="G116" i="14" s="1"/>
  <c r="C115" i="14"/>
  <c r="G115" i="14" s="1"/>
  <c r="G114" i="14"/>
  <c r="C114" i="14"/>
  <c r="G113" i="14"/>
  <c r="C113" i="14"/>
  <c r="C112" i="14"/>
  <c r="G112" i="14" s="1"/>
  <c r="C111" i="14"/>
  <c r="G111" i="14" s="1"/>
  <c r="G110" i="14"/>
  <c r="C110" i="14"/>
  <c r="G109" i="14"/>
  <c r="C109" i="14"/>
  <c r="C108" i="14"/>
  <c r="G108" i="14" s="1"/>
  <c r="C107" i="14"/>
  <c r="G107" i="14" s="1"/>
  <c r="G106" i="14"/>
  <c r="C106" i="14"/>
  <c r="G105" i="14"/>
  <c r="C105" i="14"/>
  <c r="C104" i="14"/>
  <c r="G104" i="14" s="1"/>
  <c r="C103" i="14"/>
  <c r="G103" i="14" s="1"/>
  <c r="G102" i="14"/>
  <c r="C102" i="14"/>
  <c r="G101" i="14"/>
  <c r="C101" i="14"/>
  <c r="C100" i="14"/>
  <c r="G100" i="14" s="1"/>
  <c r="C99" i="14"/>
  <c r="G99" i="14" s="1"/>
  <c r="G98" i="14"/>
  <c r="C98" i="14"/>
  <c r="G97" i="14"/>
  <c r="C97" i="14"/>
  <c r="C96" i="14"/>
  <c r="G96" i="14" s="1"/>
  <c r="C95" i="14"/>
  <c r="G95" i="14" s="1"/>
  <c r="G94" i="14"/>
  <c r="C94" i="14"/>
  <c r="G93" i="14"/>
  <c r="C93" i="14"/>
  <c r="C92" i="14"/>
  <c r="G92" i="14" s="1"/>
  <c r="C91" i="14"/>
  <c r="G91" i="14" s="1"/>
  <c r="G90" i="14"/>
  <c r="C90" i="14"/>
  <c r="G89" i="14"/>
  <c r="C89" i="14"/>
  <c r="C88" i="14"/>
  <c r="G88" i="14" s="1"/>
  <c r="C87" i="14"/>
  <c r="G87" i="14" s="1"/>
  <c r="G86" i="14"/>
  <c r="C86" i="14"/>
  <c r="G85" i="14"/>
  <c r="C85" i="14"/>
  <c r="C84" i="14"/>
  <c r="G84" i="14" s="1"/>
  <c r="C83" i="14"/>
  <c r="G83" i="14" s="1"/>
  <c r="G82" i="14"/>
  <c r="C82" i="14"/>
  <c r="G81" i="14"/>
  <c r="C81" i="14"/>
  <c r="C80" i="14"/>
  <c r="G80" i="14" s="1"/>
  <c r="C79" i="14"/>
  <c r="G79" i="14" s="1"/>
  <c r="G78" i="14"/>
  <c r="C78" i="14"/>
  <c r="G77" i="14"/>
  <c r="C77" i="14"/>
  <c r="C76" i="14"/>
  <c r="G76" i="14" s="1"/>
  <c r="C75" i="14"/>
  <c r="G75" i="14" s="1"/>
  <c r="G74" i="14"/>
  <c r="C74" i="14"/>
  <c r="G73" i="14"/>
  <c r="C73" i="14"/>
  <c r="C72" i="14"/>
  <c r="G72" i="14" s="1"/>
  <c r="C71" i="14"/>
  <c r="G71" i="14" s="1"/>
  <c r="G70" i="14"/>
  <c r="C70" i="14"/>
  <c r="G69" i="14"/>
  <c r="C69" i="14"/>
  <c r="C68" i="14"/>
  <c r="G68" i="14" s="1"/>
  <c r="C67" i="14"/>
  <c r="G67" i="14" s="1"/>
  <c r="G66" i="14"/>
  <c r="C66" i="14"/>
  <c r="G65" i="14"/>
  <c r="C65" i="14"/>
  <c r="C64" i="14"/>
  <c r="G64" i="14" s="1"/>
  <c r="C63" i="14"/>
  <c r="G63" i="14" s="1"/>
  <c r="G62" i="14"/>
  <c r="C62" i="14"/>
  <c r="G61" i="14"/>
  <c r="C61" i="14"/>
  <c r="C60" i="14"/>
  <c r="G60" i="14" s="1"/>
  <c r="C59" i="14"/>
  <c r="G59" i="14" s="1"/>
  <c r="G58" i="14"/>
  <c r="C58" i="14"/>
  <c r="G57" i="14"/>
  <c r="C57" i="14"/>
  <c r="C56" i="14"/>
  <c r="G56" i="14" s="1"/>
  <c r="C55" i="14"/>
  <c r="G55" i="14" s="1"/>
  <c r="G54" i="14"/>
  <c r="C54" i="14"/>
  <c r="G53" i="14"/>
  <c r="C53" i="14"/>
  <c r="C52" i="14"/>
  <c r="G52" i="14" s="1"/>
  <c r="C51" i="14"/>
  <c r="G51" i="14" s="1"/>
  <c r="G50" i="14"/>
  <c r="C50" i="14"/>
  <c r="G49" i="14"/>
  <c r="C49" i="14"/>
  <c r="C48" i="14"/>
  <c r="G48" i="14" s="1"/>
  <c r="C47" i="14"/>
  <c r="G47" i="14" s="1"/>
  <c r="G46" i="14"/>
  <c r="C46" i="14"/>
  <c r="G45" i="14"/>
  <c r="C45" i="14"/>
  <c r="C44" i="14"/>
  <c r="G44" i="14" s="1"/>
  <c r="C43" i="14"/>
  <c r="G43" i="14" s="1"/>
  <c r="G42" i="14"/>
  <c r="C42" i="14"/>
  <c r="G41" i="14"/>
  <c r="C41" i="14"/>
  <c r="C40" i="14"/>
  <c r="G40" i="14" s="1"/>
  <c r="C39" i="14"/>
  <c r="G39" i="14" s="1"/>
  <c r="G38" i="14"/>
  <c r="C38" i="14"/>
  <c r="G37" i="14"/>
  <c r="C37" i="14"/>
  <c r="C36" i="14"/>
  <c r="G36" i="14" s="1"/>
  <c r="C35" i="14"/>
  <c r="G35" i="14" s="1"/>
  <c r="G34" i="14"/>
  <c r="C34" i="14"/>
  <c r="G33" i="14"/>
  <c r="C33" i="14"/>
  <c r="C32" i="14"/>
  <c r="G32" i="14" s="1"/>
  <c r="C31" i="14"/>
  <c r="G31" i="14" s="1"/>
  <c r="G30" i="14"/>
  <c r="C30" i="14"/>
  <c r="G29" i="14"/>
  <c r="C29" i="14"/>
  <c r="C28" i="14"/>
  <c r="G28" i="14" s="1"/>
  <c r="C27" i="14"/>
  <c r="G27" i="14" s="1"/>
  <c r="G26" i="14"/>
  <c r="C26" i="14"/>
  <c r="G25" i="14"/>
  <c r="C25" i="14"/>
  <c r="C24" i="14"/>
  <c r="G24" i="14" s="1"/>
  <c r="C23" i="14"/>
  <c r="G23" i="14" s="1"/>
  <c r="G22" i="14"/>
  <c r="C22" i="14"/>
  <c r="G21" i="14"/>
  <c r="C21" i="14"/>
  <c r="C20" i="14"/>
  <c r="G20" i="14" s="1"/>
  <c r="C19" i="14"/>
  <c r="G19" i="14" s="1"/>
  <c r="G18" i="14"/>
  <c r="C18" i="14"/>
  <c r="G17" i="14"/>
  <c r="C17" i="14"/>
  <c r="C16" i="14"/>
  <c r="G16" i="14" s="1"/>
  <c r="C15" i="14"/>
  <c r="G15" i="14" s="1"/>
  <c r="G14" i="14"/>
  <c r="C14" i="14"/>
  <c r="G13" i="14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F223" i="13"/>
  <c r="F224" i="13"/>
  <c r="F225" i="13"/>
  <c r="F226" i="13"/>
  <c r="F227" i="13"/>
  <c r="F228" i="13"/>
  <c r="F229" i="13"/>
  <c r="F230" i="13"/>
  <c r="F231" i="13"/>
  <c r="F232" i="13"/>
  <c r="F233" i="13"/>
  <c r="F234" i="13"/>
  <c r="F235" i="13"/>
  <c r="F236" i="13"/>
  <c r="F237" i="13"/>
  <c r="F238" i="13"/>
  <c r="F239" i="13"/>
  <c r="F240" i="13"/>
  <c r="F241" i="13"/>
  <c r="F242" i="13"/>
  <c r="F243" i="13"/>
  <c r="F244" i="13"/>
  <c r="F245" i="13"/>
  <c r="F246" i="13"/>
  <c r="F247" i="13"/>
  <c r="F248" i="13"/>
  <c r="F249" i="13"/>
  <c r="F250" i="13"/>
  <c r="F251" i="13"/>
  <c r="F252" i="13"/>
  <c r="F253" i="13"/>
  <c r="F254" i="13"/>
  <c r="F255" i="13"/>
  <c r="F256" i="13"/>
  <c r="F257" i="13"/>
  <c r="F258" i="13"/>
  <c r="F259" i="13"/>
  <c r="F260" i="13"/>
  <c r="F261" i="13"/>
  <c r="F262" i="13"/>
  <c r="F263" i="13"/>
  <c r="F264" i="13"/>
  <c r="F265" i="13"/>
  <c r="F266" i="13"/>
  <c r="F267" i="13"/>
  <c r="F268" i="13"/>
  <c r="F269" i="13"/>
  <c r="F270" i="13"/>
  <c r="F271" i="13"/>
  <c r="F272" i="13"/>
  <c r="F273" i="13"/>
  <c r="F274" i="13"/>
  <c r="F275" i="13"/>
  <c r="F276" i="13"/>
  <c r="F277" i="13"/>
  <c r="F278" i="13"/>
  <c r="F279" i="13"/>
  <c r="F280" i="13"/>
  <c r="F281" i="13"/>
  <c r="F282" i="13"/>
  <c r="F283" i="13"/>
  <c r="F284" i="13"/>
  <c r="F285" i="13"/>
  <c r="F286" i="13"/>
  <c r="F287" i="13"/>
  <c r="F288" i="13"/>
  <c r="F289" i="13"/>
  <c r="F290" i="13"/>
  <c r="F291" i="13"/>
  <c r="F292" i="13"/>
  <c r="F293" i="13"/>
  <c r="F294" i="13"/>
  <c r="F295" i="13"/>
  <c r="F296" i="13"/>
  <c r="F297" i="13"/>
  <c r="F298" i="13"/>
  <c r="F299" i="13"/>
  <c r="F300" i="13"/>
  <c r="F301" i="13"/>
  <c r="F302" i="13"/>
  <c r="F303" i="13"/>
  <c r="F304" i="13"/>
  <c r="F305" i="13"/>
  <c r="F306" i="13"/>
  <c r="F307" i="13"/>
  <c r="F308" i="13"/>
  <c r="F309" i="13"/>
  <c r="F310" i="13"/>
  <c r="F311" i="13"/>
  <c r="F312" i="13"/>
  <c r="F313" i="13"/>
  <c r="F314" i="13"/>
  <c r="F315" i="13"/>
  <c r="F316" i="13"/>
  <c r="F317" i="13"/>
  <c r="F318" i="13"/>
  <c r="F319" i="13"/>
  <c r="F320" i="13"/>
  <c r="F321" i="13"/>
  <c r="F322" i="13"/>
  <c r="F323" i="13"/>
  <c r="F324" i="13"/>
  <c r="F325" i="13"/>
  <c r="F326" i="13"/>
  <c r="F327" i="13"/>
  <c r="F328" i="13"/>
  <c r="F329" i="13"/>
  <c r="F330" i="13"/>
  <c r="F331" i="13"/>
  <c r="F332" i="13"/>
  <c r="F333" i="13"/>
  <c r="F334" i="13"/>
  <c r="F335" i="13"/>
  <c r="F336" i="13"/>
  <c r="F337" i="13"/>
  <c r="F338" i="13"/>
  <c r="F339" i="13"/>
  <c r="F340" i="13"/>
  <c r="F341" i="13"/>
  <c r="F342" i="13"/>
  <c r="F343" i="13"/>
  <c r="F344" i="13"/>
  <c r="F345" i="13"/>
  <c r="F346" i="13"/>
  <c r="F347" i="13"/>
  <c r="F348" i="13"/>
  <c r="F349" i="13"/>
  <c r="F350" i="13"/>
  <c r="F351" i="13"/>
  <c r="F352" i="13"/>
  <c r="F353" i="13"/>
  <c r="F354" i="13"/>
  <c r="F355" i="13"/>
  <c r="F356" i="13"/>
  <c r="F357" i="13"/>
  <c r="F358" i="13"/>
  <c r="F359" i="13"/>
  <c r="F360" i="13"/>
  <c r="F361" i="13"/>
  <c r="F362" i="13"/>
  <c r="F363" i="13"/>
  <c r="F364" i="13"/>
  <c r="F365" i="13"/>
  <c r="F366" i="13"/>
  <c r="F367" i="13"/>
  <c r="F368" i="13"/>
  <c r="F369" i="13"/>
  <c r="F370" i="13"/>
  <c r="F371" i="13"/>
  <c r="F372" i="13"/>
  <c r="F373" i="13"/>
  <c r="F374" i="13"/>
  <c r="F375" i="13"/>
  <c r="F376" i="13"/>
  <c r="F377" i="13"/>
  <c r="F378" i="13"/>
  <c r="F379" i="13"/>
  <c r="F380" i="13"/>
  <c r="F381" i="13"/>
  <c r="F382" i="13"/>
  <c r="F383" i="13"/>
  <c r="F384" i="13"/>
  <c r="F385" i="13"/>
  <c r="F386" i="13"/>
  <c r="F387" i="13"/>
  <c r="F388" i="13"/>
  <c r="F389" i="13"/>
  <c r="F390" i="13"/>
  <c r="F391" i="13"/>
  <c r="F392" i="13"/>
  <c r="F393" i="13"/>
  <c r="F394" i="13"/>
  <c r="F395" i="13"/>
  <c r="F396" i="13"/>
  <c r="F397" i="13"/>
  <c r="F398" i="13"/>
  <c r="F399" i="13"/>
  <c r="F400" i="13"/>
  <c r="F401" i="13"/>
  <c r="F402" i="13"/>
  <c r="F403" i="13"/>
  <c r="F404" i="13"/>
  <c r="F405" i="13"/>
  <c r="F406" i="13"/>
  <c r="F407" i="13"/>
  <c r="F408" i="13"/>
  <c r="F409" i="13"/>
  <c r="F410" i="13"/>
  <c r="F411" i="13"/>
  <c r="F412" i="13"/>
  <c r="F413" i="13"/>
  <c r="F414" i="13"/>
  <c r="F415" i="13"/>
  <c r="F416" i="13"/>
  <c r="F417" i="13"/>
  <c r="F418" i="13"/>
  <c r="F419" i="13"/>
  <c r="F420" i="13"/>
  <c r="F421" i="13"/>
  <c r="F422" i="13"/>
  <c r="F423" i="13"/>
  <c r="F424" i="13"/>
  <c r="F425" i="13"/>
  <c r="F426" i="13"/>
  <c r="F427" i="13"/>
  <c r="F428" i="13"/>
  <c r="F429" i="13"/>
  <c r="F430" i="13"/>
  <c r="F431" i="13"/>
  <c r="F432" i="13"/>
  <c r="F433" i="13"/>
  <c r="F434" i="13"/>
  <c r="F435" i="13"/>
  <c r="F436" i="13"/>
  <c r="F437" i="13"/>
  <c r="F438" i="13"/>
  <c r="F439" i="13"/>
  <c r="F440" i="13"/>
  <c r="F441" i="13"/>
  <c r="F442" i="13"/>
  <c r="F443" i="13"/>
  <c r="F444" i="13"/>
  <c r="F445" i="13"/>
  <c r="F446" i="13"/>
  <c r="F447" i="13"/>
  <c r="F448" i="13"/>
  <c r="F449" i="13"/>
  <c r="F450" i="13"/>
  <c r="F451" i="13"/>
  <c r="F452" i="13"/>
  <c r="F453" i="13"/>
  <c r="F454" i="13"/>
  <c r="F455" i="13"/>
  <c r="F456" i="13"/>
  <c r="F457" i="13"/>
  <c r="F458" i="13"/>
  <c r="F459" i="13"/>
  <c r="F460" i="13"/>
  <c r="F461" i="13"/>
  <c r="F462" i="13"/>
  <c r="F463" i="13"/>
  <c r="F464" i="13"/>
  <c r="F465" i="13"/>
  <c r="F466" i="13"/>
  <c r="F467" i="13"/>
  <c r="F468" i="13"/>
  <c r="F469" i="13"/>
  <c r="F470" i="13"/>
  <c r="F471" i="13"/>
  <c r="F472" i="13"/>
  <c r="F473" i="13"/>
  <c r="F474" i="13"/>
  <c r="F475" i="13"/>
  <c r="F476" i="13"/>
  <c r="F477" i="13"/>
  <c r="F478" i="13"/>
  <c r="F479" i="13"/>
  <c r="F480" i="13"/>
  <c r="F481" i="13"/>
  <c r="F482" i="13"/>
  <c r="F483" i="13"/>
  <c r="F484" i="13"/>
  <c r="F485" i="13"/>
  <c r="F486" i="13"/>
  <c r="F487" i="13"/>
  <c r="F488" i="13"/>
  <c r="F489" i="13"/>
  <c r="F490" i="13"/>
  <c r="F491" i="13"/>
  <c r="F492" i="13"/>
  <c r="F493" i="13"/>
  <c r="F494" i="13"/>
  <c r="F495" i="13"/>
  <c r="F496" i="13"/>
  <c r="F497" i="13"/>
  <c r="F498" i="13"/>
  <c r="F499" i="13"/>
  <c r="F500" i="13"/>
  <c r="F501" i="13"/>
  <c r="F502" i="13"/>
  <c r="F503" i="13"/>
  <c r="F504" i="13"/>
  <c r="F505" i="13"/>
  <c r="F506" i="13"/>
  <c r="F507" i="13"/>
  <c r="F508" i="13"/>
  <c r="F509" i="13"/>
  <c r="F510" i="13"/>
  <c r="F511" i="13"/>
  <c r="F512" i="13"/>
  <c r="F513" i="13"/>
  <c r="F514" i="13"/>
  <c r="F515" i="13"/>
  <c r="F516" i="13"/>
  <c r="F517" i="13"/>
  <c r="F518" i="13"/>
  <c r="F519" i="13"/>
  <c r="F520" i="13"/>
  <c r="F521" i="13"/>
  <c r="F522" i="13"/>
  <c r="F523" i="13"/>
  <c r="F524" i="13"/>
  <c r="F525" i="13"/>
  <c r="F526" i="13"/>
  <c r="F527" i="13"/>
  <c r="F528" i="13"/>
  <c r="F529" i="13"/>
  <c r="F530" i="13"/>
  <c r="F531" i="13"/>
  <c r="F532" i="13"/>
  <c r="F533" i="13"/>
  <c r="F534" i="13"/>
  <c r="F535" i="13"/>
  <c r="F536" i="13"/>
  <c r="F537" i="13"/>
  <c r="F538" i="13"/>
  <c r="F539" i="13"/>
  <c r="F540" i="13"/>
  <c r="F541" i="13"/>
  <c r="F542" i="13"/>
  <c r="F543" i="13"/>
  <c r="F544" i="13"/>
  <c r="F545" i="13"/>
  <c r="F546" i="13"/>
  <c r="F547" i="13"/>
  <c r="F548" i="13"/>
  <c r="F549" i="13"/>
  <c r="F550" i="13"/>
  <c r="F551" i="13"/>
  <c r="F552" i="13"/>
  <c r="F553" i="13"/>
  <c r="F554" i="13"/>
  <c r="F555" i="13"/>
  <c r="F556" i="13"/>
  <c r="F557" i="13"/>
  <c r="F558" i="13"/>
  <c r="F559" i="13"/>
  <c r="F560" i="13"/>
  <c r="F561" i="13"/>
  <c r="F562" i="13"/>
  <c r="F563" i="13"/>
  <c r="F564" i="13"/>
  <c r="F565" i="13"/>
  <c r="F566" i="13"/>
  <c r="F567" i="13"/>
  <c r="F568" i="13"/>
  <c r="F569" i="13"/>
  <c r="F570" i="13"/>
  <c r="F571" i="13"/>
  <c r="F572" i="13"/>
  <c r="F573" i="13"/>
  <c r="F574" i="13"/>
  <c r="F575" i="13"/>
  <c r="F576" i="13"/>
  <c r="F577" i="13"/>
  <c r="F578" i="13"/>
  <c r="F579" i="13"/>
  <c r="F580" i="13"/>
  <c r="F581" i="13"/>
  <c r="F582" i="13"/>
  <c r="F583" i="13"/>
  <c r="F584" i="13"/>
  <c r="F585" i="13"/>
  <c r="F586" i="13"/>
  <c r="F587" i="13"/>
  <c r="F588" i="13"/>
  <c r="F589" i="13"/>
  <c r="F590" i="13"/>
  <c r="F591" i="13"/>
  <c r="F592" i="13"/>
  <c r="F593" i="13"/>
  <c r="F594" i="13"/>
  <c r="F595" i="13"/>
  <c r="F596" i="13"/>
  <c r="F597" i="13"/>
  <c r="F598" i="13"/>
  <c r="F599" i="13"/>
  <c r="F600" i="13"/>
  <c r="F601" i="13"/>
  <c r="F602" i="13"/>
  <c r="F603" i="13"/>
  <c r="F604" i="13"/>
  <c r="F605" i="13"/>
  <c r="F606" i="13"/>
  <c r="F607" i="13"/>
  <c r="F608" i="13"/>
  <c r="F609" i="13"/>
  <c r="F610" i="13"/>
  <c r="F611" i="13"/>
  <c r="F612" i="13"/>
  <c r="F613" i="13"/>
  <c r="F614" i="13"/>
  <c r="F615" i="13"/>
  <c r="F616" i="13"/>
  <c r="F617" i="13"/>
  <c r="F618" i="13"/>
  <c r="F619" i="13"/>
  <c r="F620" i="13"/>
  <c r="F621" i="13"/>
  <c r="F622" i="13"/>
  <c r="F623" i="13"/>
  <c r="F624" i="13"/>
  <c r="F625" i="13"/>
  <c r="F626" i="13"/>
  <c r="F627" i="13"/>
  <c r="F628" i="13"/>
  <c r="F629" i="13"/>
  <c r="F630" i="13"/>
  <c r="F631" i="13"/>
  <c r="F632" i="13"/>
  <c r="F633" i="13"/>
  <c r="F634" i="13"/>
  <c r="F635" i="13"/>
  <c r="F636" i="13"/>
  <c r="F637" i="13"/>
  <c r="F638" i="13"/>
  <c r="F639" i="13"/>
  <c r="F640" i="13"/>
  <c r="F641" i="13"/>
  <c r="F642" i="13"/>
  <c r="F643" i="13"/>
  <c r="F644" i="13"/>
  <c r="F645" i="13"/>
  <c r="F646" i="13"/>
  <c r="F647" i="13"/>
  <c r="F648" i="13"/>
  <c r="F649" i="13"/>
  <c r="F650" i="13"/>
  <c r="F651" i="13"/>
  <c r="F652" i="13"/>
  <c r="F653" i="13"/>
  <c r="F654" i="13"/>
  <c r="F655" i="13"/>
  <c r="F656" i="13"/>
  <c r="F657" i="13"/>
  <c r="F658" i="13"/>
  <c r="F659" i="13"/>
  <c r="F660" i="13"/>
  <c r="F661" i="13"/>
  <c r="F662" i="13"/>
  <c r="F663" i="13"/>
  <c r="F664" i="13"/>
  <c r="F665" i="13"/>
  <c r="F666" i="13"/>
  <c r="F667" i="13"/>
  <c r="F668" i="13"/>
  <c r="F669" i="13"/>
  <c r="F670" i="13"/>
  <c r="F671" i="13"/>
  <c r="F672" i="13"/>
  <c r="F673" i="13"/>
  <c r="F674" i="13"/>
  <c r="F675" i="13"/>
  <c r="F676" i="13"/>
  <c r="F677" i="13"/>
  <c r="F678" i="13"/>
  <c r="F679" i="13"/>
  <c r="F680" i="13"/>
  <c r="F681" i="13"/>
  <c r="F682" i="13"/>
  <c r="F683" i="13"/>
  <c r="F684" i="13"/>
  <c r="F685" i="13"/>
  <c r="F686" i="13"/>
  <c r="F687" i="13"/>
  <c r="F688" i="13"/>
  <c r="F689" i="13"/>
  <c r="F690" i="13"/>
  <c r="F691" i="13"/>
  <c r="F692" i="13"/>
  <c r="F693" i="13"/>
  <c r="F694" i="13"/>
  <c r="F695" i="13"/>
  <c r="F696" i="13"/>
  <c r="F697" i="13"/>
  <c r="F698" i="13"/>
  <c r="F699" i="13"/>
  <c r="F700" i="13"/>
  <c r="F701" i="13"/>
  <c r="F702" i="13"/>
  <c r="F703" i="13"/>
  <c r="F704" i="13"/>
  <c r="F705" i="13"/>
  <c r="F706" i="13"/>
  <c r="F707" i="13"/>
  <c r="F708" i="13"/>
  <c r="F709" i="13"/>
  <c r="F710" i="13"/>
  <c r="F711" i="13"/>
  <c r="F712" i="13"/>
  <c r="F713" i="13"/>
  <c r="F714" i="13"/>
  <c r="F715" i="13"/>
  <c r="F716" i="13"/>
  <c r="F717" i="13"/>
  <c r="F718" i="13"/>
  <c r="F719" i="13"/>
  <c r="F720" i="13"/>
  <c r="F721" i="13"/>
  <c r="F722" i="13"/>
  <c r="F723" i="13"/>
  <c r="F724" i="13"/>
  <c r="F725" i="13"/>
  <c r="F726" i="13"/>
  <c r="F727" i="13"/>
  <c r="F728" i="13"/>
  <c r="F729" i="13"/>
  <c r="F730" i="13"/>
  <c r="F731" i="13"/>
  <c r="F732" i="13"/>
  <c r="F733" i="13"/>
  <c r="F734" i="13"/>
  <c r="F735" i="13"/>
  <c r="F736" i="13"/>
  <c r="F737" i="13"/>
  <c r="F738" i="13"/>
  <c r="F739" i="13"/>
  <c r="F740" i="13"/>
  <c r="F741" i="13"/>
  <c r="F742" i="13"/>
  <c r="F743" i="13"/>
  <c r="F744" i="13"/>
  <c r="F745" i="13"/>
  <c r="F746" i="13"/>
  <c r="F747" i="13"/>
  <c r="F748" i="13"/>
  <c r="F749" i="13"/>
  <c r="F750" i="13"/>
  <c r="F751" i="13"/>
  <c r="F752" i="13"/>
  <c r="F753" i="13"/>
  <c r="F754" i="13"/>
  <c r="F755" i="13"/>
  <c r="F756" i="13"/>
  <c r="F757" i="13"/>
  <c r="F758" i="13"/>
  <c r="F759" i="13"/>
  <c r="F760" i="13"/>
  <c r="F761" i="13"/>
  <c r="F762" i="13"/>
  <c r="F763" i="13"/>
  <c r="F764" i="13"/>
  <c r="F765" i="13"/>
  <c r="F766" i="13"/>
  <c r="F767" i="13"/>
  <c r="F768" i="13"/>
  <c r="F769" i="13"/>
  <c r="F770" i="13"/>
  <c r="F771" i="13"/>
  <c r="F772" i="13"/>
  <c r="F773" i="13"/>
  <c r="F774" i="13"/>
  <c r="F775" i="13"/>
  <c r="F776" i="13"/>
  <c r="F777" i="13"/>
  <c r="F778" i="13"/>
  <c r="F779" i="13"/>
  <c r="F780" i="13"/>
  <c r="F781" i="13"/>
  <c r="F782" i="13"/>
  <c r="F783" i="13"/>
  <c r="F784" i="13"/>
  <c r="F785" i="13"/>
  <c r="F786" i="13"/>
  <c r="F787" i="13"/>
  <c r="F788" i="13"/>
  <c r="F789" i="13"/>
  <c r="F790" i="13"/>
  <c r="F791" i="13"/>
  <c r="F792" i="13"/>
  <c r="F793" i="13"/>
  <c r="F794" i="13"/>
  <c r="F795" i="13"/>
  <c r="F796" i="13"/>
  <c r="F797" i="13"/>
  <c r="F798" i="13"/>
  <c r="F799" i="13"/>
  <c r="F800" i="13"/>
  <c r="F801" i="13"/>
  <c r="F802" i="13"/>
  <c r="F803" i="13"/>
  <c r="F804" i="13"/>
  <c r="F805" i="13"/>
  <c r="F806" i="13"/>
  <c r="F807" i="13"/>
  <c r="F808" i="13"/>
  <c r="F809" i="13"/>
  <c r="F810" i="13"/>
  <c r="F811" i="13"/>
  <c r="F812" i="13"/>
  <c r="F813" i="13"/>
  <c r="F814" i="13"/>
  <c r="F815" i="13"/>
  <c r="F816" i="13"/>
  <c r="F817" i="13"/>
  <c r="F818" i="13"/>
  <c r="F819" i="13"/>
  <c r="F820" i="13"/>
  <c r="F821" i="13"/>
  <c r="F822" i="13"/>
  <c r="F823" i="13"/>
  <c r="F824" i="13"/>
  <c r="F825" i="13"/>
  <c r="F826" i="13"/>
  <c r="F827" i="13"/>
  <c r="F828" i="13"/>
  <c r="F829" i="13"/>
  <c r="F830" i="13"/>
  <c r="F831" i="13"/>
  <c r="F832" i="13"/>
  <c r="F833" i="13"/>
  <c r="F834" i="13"/>
  <c r="F835" i="13"/>
  <c r="F836" i="13"/>
  <c r="F837" i="13"/>
  <c r="F838" i="13"/>
  <c r="F839" i="13"/>
  <c r="F840" i="13"/>
  <c r="F841" i="13"/>
  <c r="F842" i="13"/>
  <c r="F843" i="13"/>
  <c r="F844" i="13"/>
  <c r="F845" i="13"/>
  <c r="F846" i="13"/>
  <c r="F847" i="13"/>
  <c r="F848" i="13"/>
  <c r="F849" i="13"/>
  <c r="F850" i="13"/>
  <c r="F851" i="13"/>
  <c r="F852" i="13"/>
  <c r="F853" i="13"/>
  <c r="F854" i="13"/>
  <c r="F855" i="13"/>
  <c r="F856" i="13"/>
  <c r="F857" i="13"/>
  <c r="F858" i="13"/>
  <c r="F859" i="13"/>
  <c r="F860" i="13"/>
  <c r="F861" i="13"/>
  <c r="F862" i="13"/>
  <c r="F863" i="13"/>
  <c r="F864" i="13"/>
  <c r="F865" i="13"/>
  <c r="F866" i="13"/>
  <c r="F867" i="13"/>
  <c r="F868" i="13"/>
  <c r="F869" i="13"/>
  <c r="F870" i="13"/>
  <c r="F871" i="13"/>
  <c r="F872" i="13"/>
  <c r="F873" i="13"/>
  <c r="F874" i="13"/>
  <c r="F875" i="13"/>
  <c r="F876" i="13"/>
  <c r="F877" i="13"/>
  <c r="F878" i="13"/>
  <c r="F879" i="13"/>
  <c r="F880" i="13"/>
  <c r="F881" i="13"/>
  <c r="F882" i="13"/>
  <c r="F883" i="13"/>
  <c r="F884" i="13"/>
  <c r="F885" i="13"/>
  <c r="F886" i="13"/>
  <c r="F887" i="13"/>
  <c r="F888" i="13"/>
  <c r="F889" i="13"/>
  <c r="F890" i="13"/>
  <c r="F891" i="13"/>
  <c r="F892" i="13"/>
  <c r="F893" i="13"/>
  <c r="F894" i="13"/>
  <c r="F895" i="13"/>
  <c r="F896" i="13"/>
  <c r="F897" i="13"/>
  <c r="F898" i="13"/>
  <c r="F899" i="13"/>
  <c r="F900" i="13"/>
  <c r="F901" i="13"/>
  <c r="F902" i="13"/>
  <c r="F903" i="13"/>
  <c r="F904" i="13"/>
  <c r="F905" i="13"/>
  <c r="F906" i="13"/>
  <c r="F907" i="13"/>
  <c r="F908" i="13"/>
  <c r="F909" i="13"/>
  <c r="F910" i="13"/>
  <c r="F911" i="13"/>
  <c r="F912" i="13"/>
  <c r="F913" i="13"/>
  <c r="F914" i="13"/>
  <c r="F915" i="13"/>
  <c r="F916" i="13"/>
  <c r="F917" i="13"/>
  <c r="F918" i="13"/>
  <c r="F919" i="13"/>
  <c r="F920" i="13"/>
  <c r="F921" i="13"/>
  <c r="F922" i="13"/>
  <c r="F923" i="13"/>
  <c r="F924" i="13"/>
  <c r="F925" i="13"/>
  <c r="F926" i="13"/>
  <c r="F927" i="13"/>
  <c r="F928" i="13"/>
  <c r="F929" i="13"/>
  <c r="F930" i="13"/>
  <c r="F931" i="13"/>
  <c r="F932" i="13"/>
  <c r="F933" i="13"/>
  <c r="F934" i="13"/>
  <c r="F935" i="13"/>
  <c r="F936" i="13"/>
  <c r="F937" i="13"/>
  <c r="F938" i="13"/>
  <c r="F939" i="13"/>
  <c r="F940" i="13"/>
  <c r="F941" i="13"/>
  <c r="F942" i="13"/>
  <c r="F943" i="13"/>
  <c r="F944" i="13"/>
  <c r="F945" i="13"/>
  <c r="F946" i="13"/>
  <c r="F947" i="13"/>
  <c r="F948" i="13"/>
  <c r="F949" i="13"/>
  <c r="F950" i="13"/>
  <c r="F951" i="13"/>
  <c r="F952" i="13"/>
  <c r="F953" i="13"/>
  <c r="F954" i="13"/>
  <c r="F955" i="13"/>
  <c r="F956" i="13"/>
  <c r="F957" i="13"/>
  <c r="F958" i="13"/>
  <c r="F959" i="13"/>
  <c r="F960" i="13"/>
  <c r="F961" i="13"/>
  <c r="F962" i="13"/>
  <c r="F963" i="13"/>
  <c r="F964" i="13"/>
  <c r="F965" i="13"/>
  <c r="F966" i="13"/>
  <c r="F967" i="13"/>
  <c r="F968" i="13"/>
  <c r="F969" i="13"/>
  <c r="F970" i="13"/>
  <c r="F971" i="13"/>
  <c r="F972" i="13"/>
  <c r="F973" i="13"/>
  <c r="F974" i="13"/>
  <c r="F975" i="13"/>
  <c r="F976" i="13"/>
  <c r="F977" i="13"/>
  <c r="F978" i="13"/>
  <c r="F979" i="13"/>
  <c r="F980" i="13"/>
  <c r="F981" i="13"/>
  <c r="F982" i="13"/>
  <c r="F983" i="13"/>
  <c r="F13" i="13"/>
  <c r="C983" i="13"/>
  <c r="G983" i="13" s="1"/>
  <c r="C982" i="13"/>
  <c r="C981" i="13"/>
  <c r="G981" i="13" s="1"/>
  <c r="G980" i="13"/>
  <c r="C980" i="13"/>
  <c r="G979" i="13"/>
  <c r="C979" i="13"/>
  <c r="C978" i="13"/>
  <c r="C977" i="13"/>
  <c r="G977" i="13" s="1"/>
  <c r="G976" i="13"/>
  <c r="C976" i="13"/>
  <c r="G975" i="13"/>
  <c r="C975" i="13"/>
  <c r="C974" i="13"/>
  <c r="C973" i="13"/>
  <c r="G973" i="13" s="1"/>
  <c r="G972" i="13"/>
  <c r="C972" i="13"/>
  <c r="G971" i="13"/>
  <c r="C971" i="13"/>
  <c r="C970" i="13"/>
  <c r="C969" i="13"/>
  <c r="G969" i="13" s="1"/>
  <c r="G968" i="13"/>
  <c r="C968" i="13"/>
  <c r="G967" i="13"/>
  <c r="C967" i="13"/>
  <c r="C966" i="13"/>
  <c r="C965" i="13"/>
  <c r="G965" i="13" s="1"/>
  <c r="G964" i="13"/>
  <c r="C964" i="13"/>
  <c r="G963" i="13"/>
  <c r="C963" i="13"/>
  <c r="C962" i="13"/>
  <c r="C961" i="13"/>
  <c r="G961" i="13" s="1"/>
  <c r="G960" i="13"/>
  <c r="C960" i="13"/>
  <c r="G959" i="13"/>
  <c r="C959" i="13"/>
  <c r="C958" i="13"/>
  <c r="C957" i="13"/>
  <c r="G957" i="13" s="1"/>
  <c r="G956" i="13"/>
  <c r="C956" i="13"/>
  <c r="G955" i="13"/>
  <c r="C955" i="13"/>
  <c r="C954" i="13"/>
  <c r="C953" i="13"/>
  <c r="G953" i="13" s="1"/>
  <c r="G952" i="13"/>
  <c r="C952" i="13"/>
  <c r="G951" i="13"/>
  <c r="C951" i="13"/>
  <c r="C950" i="13"/>
  <c r="C949" i="13"/>
  <c r="G949" i="13" s="1"/>
  <c r="G948" i="13"/>
  <c r="C948" i="13"/>
  <c r="G947" i="13"/>
  <c r="C947" i="13"/>
  <c r="C946" i="13"/>
  <c r="C945" i="13"/>
  <c r="G945" i="13" s="1"/>
  <c r="G944" i="13"/>
  <c r="C944" i="13"/>
  <c r="G943" i="13"/>
  <c r="C943" i="13"/>
  <c r="C942" i="13"/>
  <c r="C941" i="13"/>
  <c r="G941" i="13" s="1"/>
  <c r="G940" i="13"/>
  <c r="C940" i="13"/>
  <c r="G939" i="13"/>
  <c r="C939" i="13"/>
  <c r="C938" i="13"/>
  <c r="C937" i="13"/>
  <c r="G937" i="13" s="1"/>
  <c r="G936" i="13"/>
  <c r="C936" i="13"/>
  <c r="G935" i="13"/>
  <c r="C935" i="13"/>
  <c r="C934" i="13"/>
  <c r="C933" i="13"/>
  <c r="G933" i="13" s="1"/>
  <c r="G932" i="13"/>
  <c r="C932" i="13"/>
  <c r="G931" i="13"/>
  <c r="C931" i="13"/>
  <c r="C930" i="13"/>
  <c r="C929" i="13"/>
  <c r="G929" i="13" s="1"/>
  <c r="G928" i="13"/>
  <c r="C928" i="13"/>
  <c r="G927" i="13"/>
  <c r="C927" i="13"/>
  <c r="C926" i="13"/>
  <c r="C925" i="13"/>
  <c r="G925" i="13" s="1"/>
  <c r="G924" i="13"/>
  <c r="C924" i="13"/>
  <c r="G923" i="13"/>
  <c r="C923" i="13"/>
  <c r="C922" i="13"/>
  <c r="C921" i="13"/>
  <c r="G921" i="13" s="1"/>
  <c r="G920" i="13"/>
  <c r="C920" i="13"/>
  <c r="G919" i="13"/>
  <c r="C919" i="13"/>
  <c r="C918" i="13"/>
  <c r="C917" i="13"/>
  <c r="G917" i="13" s="1"/>
  <c r="G916" i="13"/>
  <c r="C916" i="13"/>
  <c r="G915" i="13"/>
  <c r="C915" i="13"/>
  <c r="C914" i="13"/>
  <c r="C913" i="13"/>
  <c r="G913" i="13" s="1"/>
  <c r="G912" i="13"/>
  <c r="C912" i="13"/>
  <c r="G911" i="13"/>
  <c r="C911" i="13"/>
  <c r="C910" i="13"/>
  <c r="C909" i="13"/>
  <c r="G909" i="13" s="1"/>
  <c r="G908" i="13"/>
  <c r="C908" i="13"/>
  <c r="G907" i="13"/>
  <c r="C907" i="13"/>
  <c r="C906" i="13"/>
  <c r="C905" i="13"/>
  <c r="G905" i="13" s="1"/>
  <c r="G904" i="13"/>
  <c r="C904" i="13"/>
  <c r="G903" i="13"/>
  <c r="C903" i="13"/>
  <c r="C902" i="13"/>
  <c r="C901" i="13"/>
  <c r="G901" i="13" s="1"/>
  <c r="G900" i="13"/>
  <c r="C900" i="13"/>
  <c r="G899" i="13"/>
  <c r="C899" i="13"/>
  <c r="C898" i="13"/>
  <c r="C897" i="13"/>
  <c r="G897" i="13" s="1"/>
  <c r="G896" i="13"/>
  <c r="C896" i="13"/>
  <c r="G895" i="13"/>
  <c r="C895" i="13"/>
  <c r="C894" i="13"/>
  <c r="C893" i="13"/>
  <c r="G892" i="13"/>
  <c r="C892" i="13"/>
  <c r="G891" i="13"/>
  <c r="C891" i="13"/>
  <c r="C890" i="13"/>
  <c r="G890" i="13" s="1"/>
  <c r="C889" i="13"/>
  <c r="G888" i="13"/>
  <c r="C888" i="13"/>
  <c r="G887" i="13"/>
  <c r="C887" i="13"/>
  <c r="C886" i="13"/>
  <c r="G886" i="13" s="1"/>
  <c r="C885" i="13"/>
  <c r="G884" i="13"/>
  <c r="C884" i="13"/>
  <c r="G883" i="13"/>
  <c r="C883" i="13"/>
  <c r="C882" i="13"/>
  <c r="G882" i="13" s="1"/>
  <c r="C881" i="13"/>
  <c r="G880" i="13"/>
  <c r="C880" i="13"/>
  <c r="G879" i="13"/>
  <c r="C879" i="13"/>
  <c r="C878" i="13"/>
  <c r="G878" i="13" s="1"/>
  <c r="C877" i="13"/>
  <c r="G876" i="13"/>
  <c r="C876" i="13"/>
  <c r="G875" i="13"/>
  <c r="C875" i="13"/>
  <c r="C874" i="13"/>
  <c r="G874" i="13" s="1"/>
  <c r="C873" i="13"/>
  <c r="G872" i="13"/>
  <c r="C872" i="13"/>
  <c r="G871" i="13"/>
  <c r="C871" i="13"/>
  <c r="C870" i="13"/>
  <c r="G870" i="13" s="1"/>
  <c r="C869" i="13"/>
  <c r="G868" i="13"/>
  <c r="C868" i="13"/>
  <c r="G867" i="13"/>
  <c r="C867" i="13"/>
  <c r="C866" i="13"/>
  <c r="G866" i="13" s="1"/>
  <c r="C865" i="13"/>
  <c r="G864" i="13"/>
  <c r="C864" i="13"/>
  <c r="G863" i="13"/>
  <c r="C863" i="13"/>
  <c r="C862" i="13"/>
  <c r="G862" i="13" s="1"/>
  <c r="C861" i="13"/>
  <c r="G860" i="13"/>
  <c r="C860" i="13"/>
  <c r="G859" i="13"/>
  <c r="C859" i="13"/>
  <c r="C858" i="13"/>
  <c r="G858" i="13" s="1"/>
  <c r="C857" i="13"/>
  <c r="G856" i="13"/>
  <c r="C856" i="13"/>
  <c r="G855" i="13"/>
  <c r="C855" i="13"/>
  <c r="C854" i="13"/>
  <c r="G854" i="13" s="1"/>
  <c r="C853" i="13"/>
  <c r="G852" i="13"/>
  <c r="C852" i="13"/>
  <c r="G851" i="13"/>
  <c r="C851" i="13"/>
  <c r="C850" i="13"/>
  <c r="G850" i="13" s="1"/>
  <c r="C849" i="13"/>
  <c r="G848" i="13"/>
  <c r="C848" i="13"/>
  <c r="G847" i="13"/>
  <c r="C847" i="13"/>
  <c r="C846" i="13"/>
  <c r="G846" i="13" s="1"/>
  <c r="C845" i="13"/>
  <c r="G844" i="13"/>
  <c r="C844" i="13"/>
  <c r="G843" i="13"/>
  <c r="C843" i="13"/>
  <c r="C842" i="13"/>
  <c r="G842" i="13" s="1"/>
  <c r="C841" i="13"/>
  <c r="G840" i="13"/>
  <c r="C840" i="13"/>
  <c r="G839" i="13"/>
  <c r="C839" i="13"/>
  <c r="C838" i="13"/>
  <c r="G838" i="13" s="1"/>
  <c r="C837" i="13"/>
  <c r="G836" i="13"/>
  <c r="C836" i="13"/>
  <c r="G835" i="13"/>
  <c r="C835" i="13"/>
  <c r="C834" i="13"/>
  <c r="G834" i="13" s="1"/>
  <c r="C833" i="13"/>
  <c r="G832" i="13"/>
  <c r="C832" i="13"/>
  <c r="G831" i="13"/>
  <c r="C831" i="13"/>
  <c r="C830" i="13"/>
  <c r="G830" i="13" s="1"/>
  <c r="C829" i="13"/>
  <c r="G828" i="13"/>
  <c r="C828" i="13"/>
  <c r="G827" i="13"/>
  <c r="C827" i="13"/>
  <c r="C826" i="13"/>
  <c r="G826" i="13" s="1"/>
  <c r="C825" i="13"/>
  <c r="G824" i="13"/>
  <c r="C824" i="13"/>
  <c r="G823" i="13"/>
  <c r="C823" i="13"/>
  <c r="C822" i="13"/>
  <c r="G822" i="13" s="1"/>
  <c r="C821" i="13"/>
  <c r="G820" i="13"/>
  <c r="C820" i="13"/>
  <c r="G819" i="13"/>
  <c r="C819" i="13"/>
  <c r="C818" i="13"/>
  <c r="G818" i="13" s="1"/>
  <c r="C817" i="13"/>
  <c r="G816" i="13"/>
  <c r="C816" i="13"/>
  <c r="G815" i="13"/>
  <c r="C815" i="13"/>
  <c r="C814" i="13"/>
  <c r="G814" i="13" s="1"/>
  <c r="C813" i="13"/>
  <c r="G813" i="13" s="1"/>
  <c r="C812" i="13"/>
  <c r="G812" i="13" s="1"/>
  <c r="C811" i="13"/>
  <c r="G811" i="13" s="1"/>
  <c r="G810" i="13"/>
  <c r="C810" i="13"/>
  <c r="G809" i="13"/>
  <c r="C809" i="13"/>
  <c r="C808" i="13"/>
  <c r="G808" i="13" s="1"/>
  <c r="C807" i="13"/>
  <c r="G807" i="13" s="1"/>
  <c r="G806" i="13"/>
  <c r="C806" i="13"/>
  <c r="G805" i="13"/>
  <c r="C805" i="13"/>
  <c r="C804" i="13"/>
  <c r="G804" i="13" s="1"/>
  <c r="C803" i="13"/>
  <c r="G803" i="13" s="1"/>
  <c r="G802" i="13"/>
  <c r="C802" i="13"/>
  <c r="G801" i="13"/>
  <c r="C801" i="13"/>
  <c r="C800" i="13"/>
  <c r="G800" i="13" s="1"/>
  <c r="C799" i="13"/>
  <c r="G799" i="13" s="1"/>
  <c r="G798" i="13"/>
  <c r="C798" i="13"/>
  <c r="G797" i="13"/>
  <c r="C797" i="13"/>
  <c r="C796" i="13"/>
  <c r="G796" i="13" s="1"/>
  <c r="C795" i="13"/>
  <c r="G795" i="13" s="1"/>
  <c r="G794" i="13"/>
  <c r="C794" i="13"/>
  <c r="G793" i="13"/>
  <c r="C793" i="13"/>
  <c r="C792" i="13"/>
  <c r="G792" i="13" s="1"/>
  <c r="C791" i="13"/>
  <c r="G791" i="13" s="1"/>
  <c r="G790" i="13"/>
  <c r="C790" i="13"/>
  <c r="G789" i="13"/>
  <c r="C789" i="13"/>
  <c r="C788" i="13"/>
  <c r="G788" i="13" s="1"/>
  <c r="C787" i="13"/>
  <c r="G787" i="13" s="1"/>
  <c r="G786" i="13"/>
  <c r="C786" i="13"/>
  <c r="G785" i="13"/>
  <c r="C785" i="13"/>
  <c r="C784" i="13"/>
  <c r="G784" i="13" s="1"/>
  <c r="C783" i="13"/>
  <c r="G783" i="13" s="1"/>
  <c r="G782" i="13"/>
  <c r="C782" i="13"/>
  <c r="G781" i="13"/>
  <c r="C781" i="13"/>
  <c r="C780" i="13"/>
  <c r="G780" i="13" s="1"/>
  <c r="C779" i="13"/>
  <c r="G778" i="13"/>
  <c r="C778" i="13"/>
  <c r="G777" i="13"/>
  <c r="C777" i="13"/>
  <c r="C776" i="13"/>
  <c r="G776" i="13" s="1"/>
  <c r="C775" i="13"/>
  <c r="G774" i="13"/>
  <c r="C774" i="13"/>
  <c r="G773" i="13"/>
  <c r="C773" i="13"/>
  <c r="C772" i="13"/>
  <c r="G772" i="13" s="1"/>
  <c r="C771" i="13"/>
  <c r="G770" i="13"/>
  <c r="C770" i="13"/>
  <c r="G769" i="13"/>
  <c r="C769" i="13"/>
  <c r="C768" i="13"/>
  <c r="G768" i="13" s="1"/>
  <c r="C767" i="13"/>
  <c r="G766" i="13"/>
  <c r="C766" i="13"/>
  <c r="G765" i="13"/>
  <c r="C765" i="13"/>
  <c r="C764" i="13"/>
  <c r="G764" i="13" s="1"/>
  <c r="C763" i="13"/>
  <c r="G762" i="13"/>
  <c r="C762" i="13"/>
  <c r="G761" i="13"/>
  <c r="C761" i="13"/>
  <c r="C760" i="13"/>
  <c r="G760" i="13" s="1"/>
  <c r="C759" i="13"/>
  <c r="G758" i="13"/>
  <c r="C758" i="13"/>
  <c r="G757" i="13"/>
  <c r="C757" i="13"/>
  <c r="C756" i="13"/>
  <c r="G756" i="13" s="1"/>
  <c r="C755" i="13"/>
  <c r="G754" i="13"/>
  <c r="C754" i="13"/>
  <c r="G753" i="13"/>
  <c r="C753" i="13"/>
  <c r="C752" i="13"/>
  <c r="G752" i="13" s="1"/>
  <c r="C751" i="13"/>
  <c r="G750" i="13"/>
  <c r="C750" i="13"/>
  <c r="G749" i="13"/>
  <c r="C749" i="13"/>
  <c r="C748" i="13"/>
  <c r="G748" i="13" s="1"/>
  <c r="C747" i="13"/>
  <c r="G746" i="13"/>
  <c r="C746" i="13"/>
  <c r="G745" i="13"/>
  <c r="C745" i="13"/>
  <c r="C744" i="13"/>
  <c r="G744" i="13" s="1"/>
  <c r="C743" i="13"/>
  <c r="G742" i="13"/>
  <c r="C742" i="13"/>
  <c r="G741" i="13"/>
  <c r="C741" i="13"/>
  <c r="C740" i="13"/>
  <c r="G740" i="13" s="1"/>
  <c r="C739" i="13"/>
  <c r="G738" i="13"/>
  <c r="C738" i="13"/>
  <c r="G737" i="13"/>
  <c r="C737" i="13"/>
  <c r="C736" i="13"/>
  <c r="G736" i="13" s="1"/>
  <c r="C735" i="13"/>
  <c r="G734" i="13"/>
  <c r="C734" i="13"/>
  <c r="G733" i="13"/>
  <c r="C733" i="13"/>
  <c r="C732" i="13"/>
  <c r="G732" i="13" s="1"/>
  <c r="C731" i="13"/>
  <c r="G730" i="13"/>
  <c r="C730" i="13"/>
  <c r="G729" i="13"/>
  <c r="C729" i="13"/>
  <c r="C728" i="13"/>
  <c r="G728" i="13" s="1"/>
  <c r="C727" i="13"/>
  <c r="G726" i="13"/>
  <c r="C726" i="13"/>
  <c r="G725" i="13"/>
  <c r="C725" i="13"/>
  <c r="C724" i="13"/>
  <c r="G724" i="13" s="1"/>
  <c r="C723" i="13"/>
  <c r="G722" i="13"/>
  <c r="C722" i="13"/>
  <c r="G721" i="13"/>
  <c r="C721" i="13"/>
  <c r="C720" i="13"/>
  <c r="G720" i="13" s="1"/>
  <c r="C719" i="13"/>
  <c r="G718" i="13"/>
  <c r="C718" i="13"/>
  <c r="G717" i="13"/>
  <c r="C717" i="13"/>
  <c r="C716" i="13"/>
  <c r="G716" i="13" s="1"/>
  <c r="C715" i="13"/>
  <c r="G714" i="13"/>
  <c r="C714" i="13"/>
  <c r="G713" i="13"/>
  <c r="C713" i="13"/>
  <c r="C712" i="13"/>
  <c r="G712" i="13" s="1"/>
  <c r="C711" i="13"/>
  <c r="G710" i="13"/>
  <c r="C710" i="13"/>
  <c r="G709" i="13"/>
  <c r="C709" i="13"/>
  <c r="C708" i="13"/>
  <c r="G708" i="13" s="1"/>
  <c r="C707" i="13"/>
  <c r="G706" i="13"/>
  <c r="C706" i="13"/>
  <c r="G705" i="13"/>
  <c r="C705" i="13"/>
  <c r="C704" i="13"/>
  <c r="G704" i="13" s="1"/>
  <c r="C703" i="13"/>
  <c r="G702" i="13"/>
  <c r="C702" i="13"/>
  <c r="G701" i="13"/>
  <c r="C701" i="13"/>
  <c r="C700" i="13"/>
  <c r="G700" i="13" s="1"/>
  <c r="C699" i="13"/>
  <c r="G698" i="13"/>
  <c r="C698" i="13"/>
  <c r="G697" i="13"/>
  <c r="C697" i="13"/>
  <c r="C696" i="13"/>
  <c r="G696" i="13" s="1"/>
  <c r="C695" i="13"/>
  <c r="G694" i="13"/>
  <c r="C694" i="13"/>
  <c r="G693" i="13"/>
  <c r="C693" i="13"/>
  <c r="C692" i="13"/>
  <c r="G692" i="13" s="1"/>
  <c r="C691" i="13"/>
  <c r="G690" i="13"/>
  <c r="C690" i="13"/>
  <c r="G689" i="13"/>
  <c r="C689" i="13"/>
  <c r="C688" i="13"/>
  <c r="G688" i="13" s="1"/>
  <c r="C687" i="13"/>
  <c r="G686" i="13"/>
  <c r="C686" i="13"/>
  <c r="G685" i="13"/>
  <c r="C685" i="13"/>
  <c r="C684" i="13"/>
  <c r="G684" i="13" s="1"/>
  <c r="C683" i="13"/>
  <c r="G683" i="13" s="1"/>
  <c r="C682" i="13"/>
  <c r="G681" i="13"/>
  <c r="C681" i="13"/>
  <c r="G680" i="13"/>
  <c r="C680" i="13"/>
  <c r="C679" i="13"/>
  <c r="G679" i="13" s="1"/>
  <c r="C678" i="13"/>
  <c r="G678" i="13" s="1"/>
  <c r="G677" i="13"/>
  <c r="C677" i="13"/>
  <c r="G676" i="13"/>
  <c r="C676" i="13"/>
  <c r="C675" i="13"/>
  <c r="G675" i="13" s="1"/>
  <c r="C674" i="13"/>
  <c r="G674" i="13" s="1"/>
  <c r="G673" i="13"/>
  <c r="C673" i="13"/>
  <c r="G672" i="13"/>
  <c r="C672" i="13"/>
  <c r="C671" i="13"/>
  <c r="G671" i="13" s="1"/>
  <c r="C670" i="13"/>
  <c r="G670" i="13" s="1"/>
  <c r="G669" i="13"/>
  <c r="C669" i="13"/>
  <c r="G668" i="13"/>
  <c r="C668" i="13"/>
  <c r="C667" i="13"/>
  <c r="G667" i="13" s="1"/>
  <c r="C666" i="13"/>
  <c r="G666" i="13" s="1"/>
  <c r="G665" i="13"/>
  <c r="C665" i="13"/>
  <c r="G664" i="13"/>
  <c r="C664" i="13"/>
  <c r="C663" i="13"/>
  <c r="G663" i="13" s="1"/>
  <c r="C662" i="13"/>
  <c r="G662" i="13" s="1"/>
  <c r="G661" i="13"/>
  <c r="C661" i="13"/>
  <c r="G660" i="13"/>
  <c r="C660" i="13"/>
  <c r="C659" i="13"/>
  <c r="G659" i="13" s="1"/>
  <c r="C658" i="13"/>
  <c r="G658" i="13" s="1"/>
  <c r="G657" i="13"/>
  <c r="C657" i="13"/>
  <c r="G656" i="13"/>
  <c r="C656" i="13"/>
  <c r="C655" i="13"/>
  <c r="G655" i="13" s="1"/>
  <c r="C654" i="13"/>
  <c r="G654" i="13" s="1"/>
  <c r="G653" i="13"/>
  <c r="C653" i="13"/>
  <c r="G652" i="13"/>
  <c r="C652" i="13"/>
  <c r="C651" i="13"/>
  <c r="G651" i="13" s="1"/>
  <c r="C650" i="13"/>
  <c r="G649" i="13"/>
  <c r="C649" i="13"/>
  <c r="G648" i="13"/>
  <c r="C648" i="13"/>
  <c r="C647" i="13"/>
  <c r="G647" i="13" s="1"/>
  <c r="C646" i="13"/>
  <c r="G645" i="13"/>
  <c r="C645" i="13"/>
  <c r="G644" i="13"/>
  <c r="C644" i="13"/>
  <c r="C643" i="13"/>
  <c r="G643" i="13" s="1"/>
  <c r="C642" i="13"/>
  <c r="G641" i="13"/>
  <c r="C641" i="13"/>
  <c r="G640" i="13"/>
  <c r="C640" i="13"/>
  <c r="C639" i="13"/>
  <c r="G639" i="13" s="1"/>
  <c r="C638" i="13"/>
  <c r="G637" i="13"/>
  <c r="C637" i="13"/>
  <c r="G636" i="13"/>
  <c r="C636" i="13"/>
  <c r="C635" i="13"/>
  <c r="G635" i="13" s="1"/>
  <c r="C634" i="13"/>
  <c r="G633" i="13"/>
  <c r="C633" i="13"/>
  <c r="G632" i="13"/>
  <c r="C632" i="13"/>
  <c r="C631" i="13"/>
  <c r="G631" i="13" s="1"/>
  <c r="C630" i="13"/>
  <c r="G629" i="13"/>
  <c r="C629" i="13"/>
  <c r="G628" i="13"/>
  <c r="C628" i="13"/>
  <c r="C627" i="13"/>
  <c r="G627" i="13" s="1"/>
  <c r="C626" i="13"/>
  <c r="G625" i="13"/>
  <c r="C625" i="13"/>
  <c r="G624" i="13"/>
  <c r="C624" i="13"/>
  <c r="C623" i="13"/>
  <c r="G623" i="13" s="1"/>
  <c r="C622" i="13"/>
  <c r="G621" i="13"/>
  <c r="C621" i="13"/>
  <c r="G620" i="13"/>
  <c r="C620" i="13"/>
  <c r="C619" i="13"/>
  <c r="G619" i="13" s="1"/>
  <c r="C618" i="13"/>
  <c r="G617" i="13"/>
  <c r="C617" i="13"/>
  <c r="G616" i="13"/>
  <c r="C616" i="13"/>
  <c r="C615" i="13"/>
  <c r="G615" i="13" s="1"/>
  <c r="C614" i="13"/>
  <c r="G613" i="13"/>
  <c r="C613" i="13"/>
  <c r="G612" i="13"/>
  <c r="C612" i="13"/>
  <c r="C611" i="13"/>
  <c r="G611" i="13" s="1"/>
  <c r="C610" i="13"/>
  <c r="G609" i="13"/>
  <c r="C609" i="13"/>
  <c r="G608" i="13"/>
  <c r="C608" i="13"/>
  <c r="C607" i="13"/>
  <c r="G607" i="13" s="1"/>
  <c r="C606" i="13"/>
  <c r="G605" i="13"/>
  <c r="C605" i="13"/>
  <c r="G604" i="13"/>
  <c r="C604" i="13"/>
  <c r="C603" i="13"/>
  <c r="G603" i="13" s="1"/>
  <c r="C602" i="13"/>
  <c r="G601" i="13"/>
  <c r="C601" i="13"/>
  <c r="G600" i="13"/>
  <c r="C600" i="13"/>
  <c r="C599" i="13"/>
  <c r="G599" i="13" s="1"/>
  <c r="C598" i="13"/>
  <c r="G597" i="13"/>
  <c r="C597" i="13"/>
  <c r="G596" i="13"/>
  <c r="C596" i="13"/>
  <c r="C595" i="13"/>
  <c r="G595" i="13" s="1"/>
  <c r="C594" i="13"/>
  <c r="G593" i="13"/>
  <c r="C593" i="13"/>
  <c r="G592" i="13"/>
  <c r="C592" i="13"/>
  <c r="C591" i="13"/>
  <c r="G591" i="13" s="1"/>
  <c r="C590" i="13"/>
  <c r="G589" i="13"/>
  <c r="C589" i="13"/>
  <c r="G588" i="13"/>
  <c r="C588" i="13"/>
  <c r="C587" i="13"/>
  <c r="G587" i="13" s="1"/>
  <c r="C586" i="13"/>
  <c r="G585" i="13"/>
  <c r="C585" i="13"/>
  <c r="G584" i="13"/>
  <c r="C584" i="13"/>
  <c r="C583" i="13"/>
  <c r="G583" i="13" s="1"/>
  <c r="C582" i="13"/>
  <c r="G581" i="13"/>
  <c r="C581" i="13"/>
  <c r="G580" i="13"/>
  <c r="C580" i="13"/>
  <c r="C579" i="13"/>
  <c r="G579" i="13" s="1"/>
  <c r="C578" i="13"/>
  <c r="G577" i="13"/>
  <c r="C577" i="13"/>
  <c r="G576" i="13"/>
  <c r="C576" i="13"/>
  <c r="C575" i="13"/>
  <c r="G575" i="13" s="1"/>
  <c r="C574" i="13"/>
  <c r="G573" i="13"/>
  <c r="C573" i="13"/>
  <c r="G572" i="13"/>
  <c r="C572" i="13"/>
  <c r="C571" i="13"/>
  <c r="G571" i="13" s="1"/>
  <c r="C570" i="13"/>
  <c r="G569" i="13"/>
  <c r="C569" i="13"/>
  <c r="G568" i="13"/>
  <c r="C568" i="13"/>
  <c r="C567" i="13"/>
  <c r="G567" i="13" s="1"/>
  <c r="C566" i="13"/>
  <c r="G565" i="13"/>
  <c r="C565" i="13"/>
  <c r="G564" i="13"/>
  <c r="C564" i="13"/>
  <c r="C563" i="13"/>
  <c r="G563" i="13" s="1"/>
  <c r="C562" i="13"/>
  <c r="G561" i="13"/>
  <c r="C561" i="13"/>
  <c r="G560" i="13"/>
  <c r="C560" i="13"/>
  <c r="C559" i="13"/>
  <c r="G559" i="13" s="1"/>
  <c r="C558" i="13"/>
  <c r="G557" i="13"/>
  <c r="C557" i="13"/>
  <c r="G556" i="13"/>
  <c r="C556" i="13"/>
  <c r="C555" i="13"/>
  <c r="G555" i="13" s="1"/>
  <c r="C554" i="13"/>
  <c r="G553" i="13"/>
  <c r="C553" i="13"/>
  <c r="G552" i="13"/>
  <c r="C552" i="13"/>
  <c r="C551" i="13"/>
  <c r="G551" i="13" s="1"/>
  <c r="C550" i="13"/>
  <c r="G549" i="13"/>
  <c r="C549" i="13"/>
  <c r="G548" i="13"/>
  <c r="C548" i="13"/>
  <c r="C547" i="13"/>
  <c r="G547" i="13" s="1"/>
  <c r="C546" i="13"/>
  <c r="G546" i="13" s="1"/>
  <c r="C545" i="13"/>
  <c r="G544" i="13"/>
  <c r="C544" i="13"/>
  <c r="G543" i="13"/>
  <c r="C543" i="13"/>
  <c r="C542" i="13"/>
  <c r="G542" i="13" s="1"/>
  <c r="G541" i="13"/>
  <c r="C541" i="13"/>
  <c r="G540" i="13"/>
  <c r="C540" i="13"/>
  <c r="C539" i="13"/>
  <c r="G539" i="13" s="1"/>
  <c r="C538" i="13"/>
  <c r="G538" i="13" s="1"/>
  <c r="C537" i="13"/>
  <c r="G536" i="13"/>
  <c r="C536" i="13"/>
  <c r="G535" i="13"/>
  <c r="C535" i="13"/>
  <c r="C534" i="13"/>
  <c r="G534" i="13" s="1"/>
  <c r="G533" i="13"/>
  <c r="C533" i="13"/>
  <c r="G532" i="13"/>
  <c r="C532" i="13"/>
  <c r="C531" i="13"/>
  <c r="G531" i="13" s="1"/>
  <c r="C530" i="13"/>
  <c r="G530" i="13" s="1"/>
  <c r="C529" i="13"/>
  <c r="G528" i="13"/>
  <c r="C528" i="13"/>
  <c r="G527" i="13"/>
  <c r="C527" i="13"/>
  <c r="C526" i="13"/>
  <c r="G526" i="13" s="1"/>
  <c r="G525" i="13"/>
  <c r="C525" i="13"/>
  <c r="G524" i="13"/>
  <c r="C524" i="13"/>
  <c r="C523" i="13"/>
  <c r="G523" i="13" s="1"/>
  <c r="C522" i="13"/>
  <c r="G522" i="13" s="1"/>
  <c r="C521" i="13"/>
  <c r="G520" i="13"/>
  <c r="C520" i="13"/>
  <c r="G519" i="13"/>
  <c r="C519" i="13"/>
  <c r="C518" i="13"/>
  <c r="G518" i="13" s="1"/>
  <c r="G517" i="13"/>
  <c r="C517" i="13"/>
  <c r="G516" i="13"/>
  <c r="C516" i="13"/>
  <c r="C515" i="13"/>
  <c r="G515" i="13" s="1"/>
  <c r="C514" i="13"/>
  <c r="G514" i="13" s="1"/>
  <c r="C513" i="13"/>
  <c r="G512" i="13"/>
  <c r="C512" i="13"/>
  <c r="G511" i="13"/>
  <c r="C511" i="13"/>
  <c r="C510" i="13"/>
  <c r="G510" i="13" s="1"/>
  <c r="G509" i="13"/>
  <c r="C509" i="13"/>
  <c r="G508" i="13"/>
  <c r="C508" i="13"/>
  <c r="C507" i="13"/>
  <c r="G507" i="13" s="1"/>
  <c r="C506" i="13"/>
  <c r="G506" i="13" s="1"/>
  <c r="G505" i="13"/>
  <c r="C505" i="13"/>
  <c r="G504" i="13"/>
  <c r="C504" i="13"/>
  <c r="C503" i="13"/>
  <c r="G503" i="13" s="1"/>
  <c r="C502" i="13"/>
  <c r="G502" i="13" s="1"/>
  <c r="G501" i="13"/>
  <c r="C501" i="13"/>
  <c r="G500" i="13"/>
  <c r="C500" i="13"/>
  <c r="C499" i="13"/>
  <c r="G499" i="13" s="1"/>
  <c r="C498" i="13"/>
  <c r="G497" i="13"/>
  <c r="C497" i="13"/>
  <c r="G496" i="13"/>
  <c r="C496" i="13"/>
  <c r="C495" i="13"/>
  <c r="G495" i="13" s="1"/>
  <c r="C494" i="13"/>
  <c r="G493" i="13"/>
  <c r="C493" i="13"/>
  <c r="G492" i="13"/>
  <c r="C492" i="13"/>
  <c r="C491" i="13"/>
  <c r="G491" i="13" s="1"/>
  <c r="C490" i="13"/>
  <c r="G489" i="13"/>
  <c r="C489" i="13"/>
  <c r="G488" i="13"/>
  <c r="C488" i="13"/>
  <c r="C487" i="13"/>
  <c r="G487" i="13" s="1"/>
  <c r="C486" i="13"/>
  <c r="G485" i="13"/>
  <c r="C485" i="13"/>
  <c r="G484" i="13"/>
  <c r="C484" i="13"/>
  <c r="C483" i="13"/>
  <c r="G483" i="13" s="1"/>
  <c r="C482" i="13"/>
  <c r="G481" i="13"/>
  <c r="C481" i="13"/>
  <c r="G480" i="13"/>
  <c r="C480" i="13"/>
  <c r="C479" i="13"/>
  <c r="G479" i="13" s="1"/>
  <c r="C478" i="13"/>
  <c r="G477" i="13"/>
  <c r="C477" i="13"/>
  <c r="G476" i="13"/>
  <c r="C476" i="13"/>
  <c r="C475" i="13"/>
  <c r="G475" i="13" s="1"/>
  <c r="C474" i="13"/>
  <c r="G473" i="13"/>
  <c r="C473" i="13"/>
  <c r="G472" i="13"/>
  <c r="C472" i="13"/>
  <c r="C471" i="13"/>
  <c r="G471" i="13" s="1"/>
  <c r="C470" i="13"/>
  <c r="G469" i="13"/>
  <c r="C469" i="13"/>
  <c r="G468" i="13"/>
  <c r="C468" i="13"/>
  <c r="C467" i="13"/>
  <c r="G467" i="13" s="1"/>
  <c r="C466" i="13"/>
  <c r="G465" i="13"/>
  <c r="C465" i="13"/>
  <c r="G464" i="13"/>
  <c r="C464" i="13"/>
  <c r="C463" i="13"/>
  <c r="G463" i="13" s="1"/>
  <c r="C462" i="13"/>
  <c r="G461" i="13"/>
  <c r="C461" i="13"/>
  <c r="G460" i="13"/>
  <c r="C460" i="13"/>
  <c r="C459" i="13"/>
  <c r="G459" i="13" s="1"/>
  <c r="C458" i="13"/>
  <c r="G457" i="13"/>
  <c r="C457" i="13"/>
  <c r="G456" i="13"/>
  <c r="C456" i="13"/>
  <c r="C455" i="13"/>
  <c r="G455" i="13" s="1"/>
  <c r="C454" i="13"/>
  <c r="G453" i="13"/>
  <c r="C453" i="13"/>
  <c r="G452" i="13"/>
  <c r="C452" i="13"/>
  <c r="C451" i="13"/>
  <c r="G451" i="13" s="1"/>
  <c r="C450" i="13"/>
  <c r="G449" i="13"/>
  <c r="C449" i="13"/>
  <c r="G448" i="13"/>
  <c r="C448" i="13"/>
  <c r="C447" i="13"/>
  <c r="G447" i="13" s="1"/>
  <c r="C446" i="13"/>
  <c r="G445" i="13"/>
  <c r="C445" i="13"/>
  <c r="G444" i="13"/>
  <c r="C444" i="13"/>
  <c r="C443" i="13"/>
  <c r="G443" i="13" s="1"/>
  <c r="C442" i="13"/>
  <c r="G441" i="13"/>
  <c r="C441" i="13"/>
  <c r="G440" i="13"/>
  <c r="C440" i="13"/>
  <c r="C439" i="13"/>
  <c r="G439" i="13" s="1"/>
  <c r="C438" i="13"/>
  <c r="G437" i="13"/>
  <c r="C437" i="13"/>
  <c r="G436" i="13"/>
  <c r="C436" i="13"/>
  <c r="C435" i="13"/>
  <c r="G435" i="13" s="1"/>
  <c r="C434" i="13"/>
  <c r="G433" i="13"/>
  <c r="C433" i="13"/>
  <c r="G432" i="13"/>
  <c r="C432" i="13"/>
  <c r="C431" i="13"/>
  <c r="G431" i="13" s="1"/>
  <c r="C430" i="13"/>
  <c r="G429" i="13"/>
  <c r="C429" i="13"/>
  <c r="G428" i="13"/>
  <c r="C428" i="13"/>
  <c r="C427" i="13"/>
  <c r="G427" i="13" s="1"/>
  <c r="C426" i="13"/>
  <c r="G425" i="13"/>
  <c r="C425" i="13"/>
  <c r="G424" i="13"/>
  <c r="C424" i="13"/>
  <c r="C423" i="13"/>
  <c r="G423" i="13" s="1"/>
  <c r="C422" i="13"/>
  <c r="G421" i="13"/>
  <c r="C421" i="13"/>
  <c r="G420" i="13"/>
  <c r="C420" i="13"/>
  <c r="C419" i="13"/>
  <c r="G419" i="13" s="1"/>
  <c r="C418" i="13"/>
  <c r="G417" i="13"/>
  <c r="C417" i="13"/>
  <c r="G416" i="13"/>
  <c r="C416" i="13"/>
  <c r="C415" i="13"/>
  <c r="G415" i="13" s="1"/>
  <c r="C414" i="13"/>
  <c r="G413" i="13"/>
  <c r="C413" i="13"/>
  <c r="G412" i="13"/>
  <c r="C412" i="13"/>
  <c r="C411" i="13"/>
  <c r="G411" i="13" s="1"/>
  <c r="C410" i="13"/>
  <c r="G409" i="13"/>
  <c r="C409" i="13"/>
  <c r="G408" i="13"/>
  <c r="C408" i="13"/>
  <c r="C407" i="13"/>
  <c r="G407" i="13" s="1"/>
  <c r="C406" i="13"/>
  <c r="G405" i="13"/>
  <c r="C405" i="13"/>
  <c r="G404" i="13"/>
  <c r="C404" i="13"/>
  <c r="C403" i="13"/>
  <c r="G403" i="13" s="1"/>
  <c r="C402" i="13"/>
  <c r="G401" i="13"/>
  <c r="C401" i="13"/>
  <c r="G400" i="13"/>
  <c r="C400" i="13"/>
  <c r="C399" i="13"/>
  <c r="G399" i="13" s="1"/>
  <c r="C398" i="13"/>
  <c r="G397" i="13"/>
  <c r="C397" i="13"/>
  <c r="G396" i="13"/>
  <c r="C396" i="13"/>
  <c r="C395" i="13"/>
  <c r="G395" i="13" s="1"/>
  <c r="C394" i="13"/>
  <c r="G393" i="13"/>
  <c r="C393" i="13"/>
  <c r="G392" i="13"/>
  <c r="C392" i="13"/>
  <c r="C391" i="13"/>
  <c r="G391" i="13" s="1"/>
  <c r="C390" i="13"/>
  <c r="G389" i="13"/>
  <c r="C389" i="13"/>
  <c r="G388" i="13"/>
  <c r="C388" i="13"/>
  <c r="C387" i="13"/>
  <c r="G387" i="13" s="1"/>
  <c r="C386" i="13"/>
  <c r="G385" i="13"/>
  <c r="C385" i="13"/>
  <c r="G384" i="13"/>
  <c r="C384" i="13"/>
  <c r="C383" i="13"/>
  <c r="G383" i="13" s="1"/>
  <c r="C382" i="13"/>
  <c r="G381" i="13"/>
  <c r="C381" i="13"/>
  <c r="G380" i="13"/>
  <c r="C380" i="13"/>
  <c r="C379" i="13"/>
  <c r="G379" i="13" s="1"/>
  <c r="C378" i="13"/>
  <c r="G377" i="13"/>
  <c r="C377" i="13"/>
  <c r="G376" i="13"/>
  <c r="C376" i="13"/>
  <c r="C375" i="13"/>
  <c r="G375" i="13" s="1"/>
  <c r="C374" i="13"/>
  <c r="G373" i="13"/>
  <c r="C373" i="13"/>
  <c r="G372" i="13"/>
  <c r="C372" i="13"/>
  <c r="C371" i="13"/>
  <c r="G371" i="13" s="1"/>
  <c r="C370" i="13"/>
  <c r="G369" i="13"/>
  <c r="C369" i="13"/>
  <c r="G368" i="13"/>
  <c r="C368" i="13"/>
  <c r="C367" i="13"/>
  <c r="G367" i="13" s="1"/>
  <c r="C366" i="13"/>
  <c r="G365" i="13"/>
  <c r="C365" i="13"/>
  <c r="G364" i="13"/>
  <c r="C364" i="13"/>
  <c r="C363" i="13"/>
  <c r="G363" i="13" s="1"/>
  <c r="C362" i="13"/>
  <c r="G361" i="13"/>
  <c r="C361" i="13"/>
  <c r="G360" i="13"/>
  <c r="C360" i="13"/>
  <c r="C359" i="13"/>
  <c r="G359" i="13" s="1"/>
  <c r="C358" i="13"/>
  <c r="G357" i="13"/>
  <c r="C357" i="13"/>
  <c r="G356" i="13"/>
  <c r="C356" i="13"/>
  <c r="C355" i="13"/>
  <c r="G355" i="13" s="1"/>
  <c r="C354" i="13"/>
  <c r="G353" i="13"/>
  <c r="C353" i="13"/>
  <c r="G352" i="13"/>
  <c r="C352" i="13"/>
  <c r="C351" i="13"/>
  <c r="G351" i="13" s="1"/>
  <c r="C350" i="13"/>
  <c r="G349" i="13"/>
  <c r="C349" i="13"/>
  <c r="G348" i="13"/>
  <c r="C348" i="13"/>
  <c r="G347" i="13"/>
  <c r="C347" i="13"/>
  <c r="C346" i="13"/>
  <c r="G346" i="13" s="1"/>
  <c r="C345" i="13"/>
  <c r="G345" i="13" s="1"/>
  <c r="G344" i="13"/>
  <c r="C344" i="13"/>
  <c r="G343" i="13"/>
  <c r="C343" i="13"/>
  <c r="C342" i="13"/>
  <c r="G342" i="13" s="1"/>
  <c r="C341" i="13"/>
  <c r="G341" i="13" s="1"/>
  <c r="G340" i="13"/>
  <c r="C340" i="13"/>
  <c r="G339" i="13"/>
  <c r="C339" i="13"/>
  <c r="C338" i="13"/>
  <c r="G338" i="13" s="1"/>
  <c r="C337" i="13"/>
  <c r="G337" i="13" s="1"/>
  <c r="G336" i="13"/>
  <c r="C336" i="13"/>
  <c r="G335" i="13"/>
  <c r="C335" i="13"/>
  <c r="C334" i="13"/>
  <c r="G334" i="13" s="1"/>
  <c r="C333" i="13"/>
  <c r="G333" i="13" s="1"/>
  <c r="G332" i="13"/>
  <c r="C332" i="13"/>
  <c r="G331" i="13"/>
  <c r="C331" i="13"/>
  <c r="C330" i="13"/>
  <c r="G330" i="13" s="1"/>
  <c r="C329" i="13"/>
  <c r="G329" i="13" s="1"/>
  <c r="G328" i="13"/>
  <c r="C328" i="13"/>
  <c r="G327" i="13"/>
  <c r="C327" i="13"/>
  <c r="C326" i="13"/>
  <c r="G326" i="13" s="1"/>
  <c r="C325" i="13"/>
  <c r="G325" i="13" s="1"/>
  <c r="G324" i="13"/>
  <c r="C324" i="13"/>
  <c r="G323" i="13"/>
  <c r="C323" i="13"/>
  <c r="C322" i="13"/>
  <c r="G322" i="13" s="1"/>
  <c r="C321" i="13"/>
  <c r="G321" i="13" s="1"/>
  <c r="G320" i="13"/>
  <c r="C320" i="13"/>
  <c r="G319" i="13"/>
  <c r="C319" i="13"/>
  <c r="C318" i="13"/>
  <c r="G318" i="13" s="1"/>
  <c r="C317" i="13"/>
  <c r="G317" i="13" s="1"/>
  <c r="G316" i="13"/>
  <c r="C316" i="13"/>
  <c r="G315" i="13"/>
  <c r="C315" i="13"/>
  <c r="C314" i="13"/>
  <c r="G314" i="13" s="1"/>
  <c r="C313" i="13"/>
  <c r="G313" i="13" s="1"/>
  <c r="G312" i="13"/>
  <c r="C312" i="13"/>
  <c r="G311" i="13"/>
  <c r="C311" i="13"/>
  <c r="C310" i="13"/>
  <c r="G310" i="13" s="1"/>
  <c r="C309" i="13"/>
  <c r="G309" i="13" s="1"/>
  <c r="G308" i="13"/>
  <c r="C308" i="13"/>
  <c r="G307" i="13"/>
  <c r="C307" i="13"/>
  <c r="C306" i="13"/>
  <c r="G306" i="13" s="1"/>
  <c r="C305" i="13"/>
  <c r="G305" i="13" s="1"/>
  <c r="G304" i="13"/>
  <c r="C304" i="13"/>
  <c r="G303" i="13"/>
  <c r="C303" i="13"/>
  <c r="C302" i="13"/>
  <c r="G302" i="13" s="1"/>
  <c r="C301" i="13"/>
  <c r="G301" i="13" s="1"/>
  <c r="G300" i="13"/>
  <c r="C300" i="13"/>
  <c r="G299" i="13"/>
  <c r="C299" i="13"/>
  <c r="C298" i="13"/>
  <c r="G298" i="13" s="1"/>
  <c r="C297" i="13"/>
  <c r="G297" i="13" s="1"/>
  <c r="G296" i="13"/>
  <c r="C296" i="13"/>
  <c r="G295" i="13"/>
  <c r="C295" i="13"/>
  <c r="C294" i="13"/>
  <c r="G294" i="13" s="1"/>
  <c r="C293" i="13"/>
  <c r="G293" i="13" s="1"/>
  <c r="G292" i="13"/>
  <c r="C292" i="13"/>
  <c r="G291" i="13"/>
  <c r="C291" i="13"/>
  <c r="C290" i="13"/>
  <c r="G290" i="13" s="1"/>
  <c r="C289" i="13"/>
  <c r="G289" i="13" s="1"/>
  <c r="G288" i="13"/>
  <c r="C288" i="13"/>
  <c r="G287" i="13"/>
  <c r="C287" i="13"/>
  <c r="C286" i="13"/>
  <c r="G286" i="13" s="1"/>
  <c r="C285" i="13"/>
  <c r="G285" i="13" s="1"/>
  <c r="G284" i="13"/>
  <c r="C284" i="13"/>
  <c r="G283" i="13"/>
  <c r="C283" i="13"/>
  <c r="C282" i="13"/>
  <c r="G282" i="13" s="1"/>
  <c r="C281" i="13"/>
  <c r="G281" i="13" s="1"/>
  <c r="G280" i="13"/>
  <c r="C280" i="13"/>
  <c r="G279" i="13"/>
  <c r="C279" i="13"/>
  <c r="C278" i="13"/>
  <c r="G278" i="13" s="1"/>
  <c r="C277" i="13"/>
  <c r="G277" i="13" s="1"/>
  <c r="G276" i="13"/>
  <c r="C276" i="13"/>
  <c r="G275" i="13"/>
  <c r="C275" i="13"/>
  <c r="C274" i="13"/>
  <c r="G274" i="13" s="1"/>
  <c r="C273" i="13"/>
  <c r="G273" i="13" s="1"/>
  <c r="G272" i="13"/>
  <c r="C272" i="13"/>
  <c r="G271" i="13"/>
  <c r="C271" i="13"/>
  <c r="C270" i="13"/>
  <c r="G270" i="13" s="1"/>
  <c r="C269" i="13"/>
  <c r="G269" i="13" s="1"/>
  <c r="G268" i="13"/>
  <c r="C268" i="13"/>
  <c r="G267" i="13"/>
  <c r="C267" i="13"/>
  <c r="C266" i="13"/>
  <c r="G266" i="13" s="1"/>
  <c r="C265" i="13"/>
  <c r="G265" i="13" s="1"/>
  <c r="G264" i="13"/>
  <c r="C264" i="13"/>
  <c r="G263" i="13"/>
  <c r="C263" i="13"/>
  <c r="C262" i="13"/>
  <c r="G262" i="13" s="1"/>
  <c r="C261" i="13"/>
  <c r="G261" i="13" s="1"/>
  <c r="G260" i="13"/>
  <c r="C260" i="13"/>
  <c r="G259" i="13"/>
  <c r="C259" i="13"/>
  <c r="C258" i="13"/>
  <c r="G258" i="13" s="1"/>
  <c r="C257" i="13"/>
  <c r="G257" i="13" s="1"/>
  <c r="G256" i="13"/>
  <c r="C256" i="13"/>
  <c r="G255" i="13"/>
  <c r="C255" i="13"/>
  <c r="C254" i="13"/>
  <c r="G254" i="13" s="1"/>
  <c r="C253" i="13"/>
  <c r="G253" i="13" s="1"/>
  <c r="G252" i="13"/>
  <c r="C252" i="13"/>
  <c r="G251" i="13"/>
  <c r="C251" i="13"/>
  <c r="C250" i="13"/>
  <c r="G250" i="13" s="1"/>
  <c r="C249" i="13"/>
  <c r="G249" i="13" s="1"/>
  <c r="G248" i="13"/>
  <c r="C248" i="13"/>
  <c r="G247" i="13"/>
  <c r="C247" i="13"/>
  <c r="C246" i="13"/>
  <c r="G246" i="13" s="1"/>
  <c r="C245" i="13"/>
  <c r="G245" i="13" s="1"/>
  <c r="G244" i="13"/>
  <c r="C244" i="13"/>
  <c r="G243" i="13"/>
  <c r="C243" i="13"/>
  <c r="C242" i="13"/>
  <c r="G242" i="13" s="1"/>
  <c r="C241" i="13"/>
  <c r="G241" i="13" s="1"/>
  <c r="G240" i="13"/>
  <c r="C240" i="13"/>
  <c r="G239" i="13"/>
  <c r="C239" i="13"/>
  <c r="C238" i="13"/>
  <c r="G238" i="13" s="1"/>
  <c r="C237" i="13"/>
  <c r="G237" i="13" s="1"/>
  <c r="G236" i="13"/>
  <c r="C236" i="13"/>
  <c r="G235" i="13"/>
  <c r="C235" i="13"/>
  <c r="C234" i="13"/>
  <c r="G234" i="13" s="1"/>
  <c r="C233" i="13"/>
  <c r="G233" i="13" s="1"/>
  <c r="G232" i="13"/>
  <c r="C232" i="13"/>
  <c r="G231" i="13"/>
  <c r="C231" i="13"/>
  <c r="C230" i="13"/>
  <c r="G230" i="13" s="1"/>
  <c r="C229" i="13"/>
  <c r="G229" i="13" s="1"/>
  <c r="G228" i="13"/>
  <c r="C228" i="13"/>
  <c r="G227" i="13"/>
  <c r="C227" i="13"/>
  <c r="C226" i="13"/>
  <c r="G226" i="13" s="1"/>
  <c r="C225" i="13"/>
  <c r="G225" i="13" s="1"/>
  <c r="G224" i="13"/>
  <c r="C224" i="13"/>
  <c r="G223" i="13"/>
  <c r="C223" i="13"/>
  <c r="C222" i="13"/>
  <c r="G222" i="13" s="1"/>
  <c r="C221" i="13"/>
  <c r="G221" i="13" s="1"/>
  <c r="G220" i="13"/>
  <c r="C220" i="13"/>
  <c r="G219" i="13"/>
  <c r="C219" i="13"/>
  <c r="C218" i="13"/>
  <c r="G218" i="13" s="1"/>
  <c r="C217" i="13"/>
  <c r="G217" i="13" s="1"/>
  <c r="G216" i="13"/>
  <c r="C216" i="13"/>
  <c r="G215" i="13"/>
  <c r="C215" i="13"/>
  <c r="C214" i="13"/>
  <c r="G214" i="13" s="1"/>
  <c r="C213" i="13"/>
  <c r="G213" i="13" s="1"/>
  <c r="G212" i="13"/>
  <c r="C212" i="13"/>
  <c r="G211" i="13"/>
  <c r="C211" i="13"/>
  <c r="C210" i="13"/>
  <c r="G210" i="13" s="1"/>
  <c r="C209" i="13"/>
  <c r="G209" i="13" s="1"/>
  <c r="G208" i="13"/>
  <c r="C208" i="13"/>
  <c r="G207" i="13"/>
  <c r="C207" i="13"/>
  <c r="C206" i="13"/>
  <c r="G206" i="13" s="1"/>
  <c r="C205" i="13"/>
  <c r="G205" i="13" s="1"/>
  <c r="G204" i="13"/>
  <c r="C204" i="13"/>
  <c r="G203" i="13"/>
  <c r="C203" i="13"/>
  <c r="C202" i="13"/>
  <c r="G202" i="13" s="1"/>
  <c r="C201" i="13"/>
  <c r="G201" i="13" s="1"/>
  <c r="G200" i="13"/>
  <c r="C200" i="13"/>
  <c r="G199" i="13"/>
  <c r="C199" i="13"/>
  <c r="C198" i="13"/>
  <c r="G198" i="13" s="1"/>
  <c r="C197" i="13"/>
  <c r="G197" i="13" s="1"/>
  <c r="G196" i="13"/>
  <c r="C196" i="13"/>
  <c r="G195" i="13"/>
  <c r="C195" i="13"/>
  <c r="C194" i="13"/>
  <c r="G194" i="13" s="1"/>
  <c r="C193" i="13"/>
  <c r="G193" i="13" s="1"/>
  <c r="G192" i="13"/>
  <c r="C192" i="13"/>
  <c r="G191" i="13"/>
  <c r="C191" i="13"/>
  <c r="C190" i="13"/>
  <c r="G190" i="13" s="1"/>
  <c r="C189" i="13"/>
  <c r="G189" i="13" s="1"/>
  <c r="G188" i="13"/>
  <c r="C188" i="13"/>
  <c r="G187" i="13"/>
  <c r="C187" i="13"/>
  <c r="C186" i="13"/>
  <c r="G186" i="13" s="1"/>
  <c r="C185" i="13"/>
  <c r="G185" i="13" s="1"/>
  <c r="G184" i="13"/>
  <c r="C184" i="13"/>
  <c r="G183" i="13"/>
  <c r="C183" i="13"/>
  <c r="C182" i="13"/>
  <c r="G182" i="13" s="1"/>
  <c r="C181" i="13"/>
  <c r="G181" i="13" s="1"/>
  <c r="G180" i="13"/>
  <c r="C180" i="13"/>
  <c r="G179" i="13"/>
  <c r="C179" i="13"/>
  <c r="C178" i="13"/>
  <c r="G178" i="13" s="1"/>
  <c r="C177" i="13"/>
  <c r="G177" i="13" s="1"/>
  <c r="G176" i="13"/>
  <c r="C176" i="13"/>
  <c r="G175" i="13"/>
  <c r="C175" i="13"/>
  <c r="C174" i="13"/>
  <c r="G174" i="13" s="1"/>
  <c r="C173" i="13"/>
  <c r="G173" i="13" s="1"/>
  <c r="G172" i="13"/>
  <c r="C172" i="13"/>
  <c r="G171" i="13"/>
  <c r="C171" i="13"/>
  <c r="C170" i="13"/>
  <c r="G170" i="13" s="1"/>
  <c r="C169" i="13"/>
  <c r="G169" i="13" s="1"/>
  <c r="G168" i="13"/>
  <c r="C168" i="13"/>
  <c r="G167" i="13"/>
  <c r="C167" i="13"/>
  <c r="C166" i="13"/>
  <c r="G166" i="13" s="1"/>
  <c r="C165" i="13"/>
  <c r="G165" i="13" s="1"/>
  <c r="G164" i="13"/>
  <c r="C164" i="13"/>
  <c r="G163" i="13"/>
  <c r="C163" i="13"/>
  <c r="C162" i="13"/>
  <c r="G162" i="13" s="1"/>
  <c r="C161" i="13"/>
  <c r="G161" i="13" s="1"/>
  <c r="G160" i="13"/>
  <c r="C160" i="13"/>
  <c r="G159" i="13"/>
  <c r="C159" i="13"/>
  <c r="C158" i="13"/>
  <c r="G158" i="13" s="1"/>
  <c r="C157" i="13"/>
  <c r="G157" i="13" s="1"/>
  <c r="G156" i="13"/>
  <c r="C156" i="13"/>
  <c r="G155" i="13"/>
  <c r="C155" i="13"/>
  <c r="C154" i="13"/>
  <c r="G154" i="13" s="1"/>
  <c r="C153" i="13"/>
  <c r="G153" i="13" s="1"/>
  <c r="G152" i="13"/>
  <c r="C152" i="13"/>
  <c r="C151" i="13"/>
  <c r="G151" i="13" s="1"/>
  <c r="C150" i="13"/>
  <c r="G150" i="13" s="1"/>
  <c r="C149" i="13"/>
  <c r="G149" i="13" s="1"/>
  <c r="G148" i="13"/>
  <c r="C148" i="13"/>
  <c r="C147" i="13"/>
  <c r="G147" i="13" s="1"/>
  <c r="C146" i="13"/>
  <c r="G146" i="13" s="1"/>
  <c r="C145" i="13"/>
  <c r="G145" i="13" s="1"/>
  <c r="G144" i="13"/>
  <c r="C144" i="13"/>
  <c r="C143" i="13"/>
  <c r="G143" i="13" s="1"/>
  <c r="C142" i="13"/>
  <c r="G142" i="13" s="1"/>
  <c r="G141" i="13"/>
  <c r="C141" i="13"/>
  <c r="G140" i="13"/>
  <c r="C140" i="13"/>
  <c r="C139" i="13"/>
  <c r="G139" i="13" s="1"/>
  <c r="C138" i="13"/>
  <c r="G138" i="13" s="1"/>
  <c r="G137" i="13"/>
  <c r="C137" i="13"/>
  <c r="G136" i="13"/>
  <c r="C136" i="13"/>
  <c r="C135" i="13"/>
  <c r="C134" i="13"/>
  <c r="G134" i="13" s="1"/>
  <c r="G133" i="13"/>
  <c r="C133" i="13"/>
  <c r="G132" i="13"/>
  <c r="C132" i="13"/>
  <c r="C131" i="13"/>
  <c r="C130" i="13"/>
  <c r="G130" i="13" s="1"/>
  <c r="G129" i="13"/>
  <c r="C129" i="13"/>
  <c r="G128" i="13"/>
  <c r="C128" i="13"/>
  <c r="C127" i="13"/>
  <c r="C126" i="13"/>
  <c r="G126" i="13" s="1"/>
  <c r="G125" i="13"/>
  <c r="C125" i="13"/>
  <c r="G124" i="13"/>
  <c r="C124" i="13"/>
  <c r="C123" i="13"/>
  <c r="C122" i="13"/>
  <c r="G122" i="13" s="1"/>
  <c r="C121" i="13"/>
  <c r="G120" i="13"/>
  <c r="C120" i="13"/>
  <c r="C119" i="13"/>
  <c r="C118" i="13"/>
  <c r="G118" i="13" s="1"/>
  <c r="C117" i="13"/>
  <c r="G116" i="13"/>
  <c r="C116" i="13"/>
  <c r="G115" i="13"/>
  <c r="C115" i="13"/>
  <c r="C114" i="13"/>
  <c r="G114" i="13" s="1"/>
  <c r="G113" i="13"/>
  <c r="C113" i="13"/>
  <c r="G112" i="13"/>
  <c r="C112" i="13"/>
  <c r="G111" i="13"/>
  <c r="C111" i="13"/>
  <c r="C110" i="13"/>
  <c r="G110" i="13" s="1"/>
  <c r="C109" i="13"/>
  <c r="G108" i="13"/>
  <c r="C108" i="13"/>
  <c r="C107" i="13"/>
  <c r="G107" i="13" s="1"/>
  <c r="C106" i="13"/>
  <c r="G106" i="13" s="1"/>
  <c r="G105" i="13"/>
  <c r="C105" i="13"/>
  <c r="G104" i="13"/>
  <c r="C104" i="13"/>
  <c r="G103" i="13"/>
  <c r="C103" i="13"/>
  <c r="C102" i="13"/>
  <c r="G102" i="13" s="1"/>
  <c r="C101" i="13"/>
  <c r="G100" i="13"/>
  <c r="C100" i="13"/>
  <c r="C99" i="13"/>
  <c r="G99" i="13" s="1"/>
  <c r="C98" i="13"/>
  <c r="G98" i="13" s="1"/>
  <c r="G97" i="13"/>
  <c r="C97" i="13"/>
  <c r="G96" i="13"/>
  <c r="C96" i="13"/>
  <c r="G95" i="13"/>
  <c r="C95" i="13"/>
  <c r="C94" i="13"/>
  <c r="G94" i="13" s="1"/>
  <c r="C93" i="13"/>
  <c r="G92" i="13"/>
  <c r="C92" i="13"/>
  <c r="C91" i="13"/>
  <c r="G91" i="13" s="1"/>
  <c r="C90" i="13"/>
  <c r="G90" i="13" s="1"/>
  <c r="G89" i="13"/>
  <c r="C89" i="13"/>
  <c r="G88" i="13"/>
  <c r="C88" i="13"/>
  <c r="G87" i="13"/>
  <c r="C87" i="13"/>
  <c r="C86" i="13"/>
  <c r="G86" i="13" s="1"/>
  <c r="C85" i="13"/>
  <c r="G84" i="13"/>
  <c r="C84" i="13"/>
  <c r="C83" i="13"/>
  <c r="G83" i="13" s="1"/>
  <c r="C82" i="13"/>
  <c r="G82" i="13" s="1"/>
  <c r="G81" i="13"/>
  <c r="C81" i="13"/>
  <c r="G80" i="13"/>
  <c r="C80" i="13"/>
  <c r="G79" i="13"/>
  <c r="C79" i="13"/>
  <c r="C78" i="13"/>
  <c r="G78" i="13" s="1"/>
  <c r="C77" i="13"/>
  <c r="G76" i="13"/>
  <c r="C76" i="13"/>
  <c r="C75" i="13"/>
  <c r="G75" i="13" s="1"/>
  <c r="C74" i="13"/>
  <c r="G74" i="13" s="1"/>
  <c r="G73" i="13"/>
  <c r="C73" i="13"/>
  <c r="G72" i="13"/>
  <c r="C72" i="13"/>
  <c r="G71" i="13"/>
  <c r="C71" i="13"/>
  <c r="C70" i="13"/>
  <c r="G70" i="13" s="1"/>
  <c r="C69" i="13"/>
  <c r="G68" i="13"/>
  <c r="C68" i="13"/>
  <c r="C67" i="13"/>
  <c r="G67" i="13" s="1"/>
  <c r="C66" i="13"/>
  <c r="G66" i="13" s="1"/>
  <c r="C65" i="13"/>
  <c r="G64" i="13"/>
  <c r="C64" i="13"/>
  <c r="G63" i="13"/>
  <c r="C63" i="13"/>
  <c r="C62" i="13"/>
  <c r="G62" i="13" s="1"/>
  <c r="C61" i="13"/>
  <c r="G60" i="13"/>
  <c r="C60" i="13"/>
  <c r="C59" i="13"/>
  <c r="C58" i="13"/>
  <c r="G58" i="13" s="1"/>
  <c r="C57" i="13"/>
  <c r="G56" i="13"/>
  <c r="C56" i="13"/>
  <c r="G55" i="13"/>
  <c r="C55" i="13"/>
  <c r="C54" i="13"/>
  <c r="G54" i="13" s="1"/>
  <c r="C53" i="13"/>
  <c r="G52" i="13"/>
  <c r="C52" i="13"/>
  <c r="C51" i="13"/>
  <c r="G51" i="13" s="1"/>
  <c r="C50" i="13"/>
  <c r="G50" i="13" s="1"/>
  <c r="C49" i="13"/>
  <c r="G48" i="13"/>
  <c r="C48" i="13"/>
  <c r="G47" i="13"/>
  <c r="C47" i="13"/>
  <c r="C46" i="13"/>
  <c r="G46" i="13" s="1"/>
  <c r="C45" i="13"/>
  <c r="G44" i="13"/>
  <c r="C44" i="13"/>
  <c r="C43" i="13"/>
  <c r="G43" i="13" s="1"/>
  <c r="C42" i="13"/>
  <c r="G42" i="13" s="1"/>
  <c r="C41" i="13"/>
  <c r="G40" i="13"/>
  <c r="C40" i="13"/>
  <c r="G39" i="13"/>
  <c r="C39" i="13"/>
  <c r="C38" i="13"/>
  <c r="G38" i="13" s="1"/>
  <c r="C37" i="13"/>
  <c r="G36" i="13"/>
  <c r="C36" i="13"/>
  <c r="C35" i="13"/>
  <c r="G35" i="13" s="1"/>
  <c r="C34" i="13"/>
  <c r="G34" i="13" s="1"/>
  <c r="C33" i="13"/>
  <c r="G32" i="13"/>
  <c r="C32" i="13"/>
  <c r="G31" i="13"/>
  <c r="C31" i="13"/>
  <c r="C30" i="13"/>
  <c r="G30" i="13" s="1"/>
  <c r="C29" i="13"/>
  <c r="G28" i="13"/>
  <c r="C28" i="13"/>
  <c r="C27" i="13"/>
  <c r="C26" i="13"/>
  <c r="G26" i="13" s="1"/>
  <c r="C25" i="13"/>
  <c r="G24" i="13"/>
  <c r="C24" i="13"/>
  <c r="G23" i="13"/>
  <c r="C23" i="13"/>
  <c r="C22" i="13"/>
  <c r="G22" i="13" s="1"/>
  <c r="C21" i="13"/>
  <c r="G20" i="13"/>
  <c r="C20" i="13"/>
  <c r="C19" i="13"/>
  <c r="G19" i="13" s="1"/>
  <c r="C18" i="13"/>
  <c r="G18" i="13" s="1"/>
  <c r="C17" i="13"/>
  <c r="G16" i="13"/>
  <c r="C16" i="13"/>
  <c r="G15" i="13"/>
  <c r="C15" i="13"/>
  <c r="C14" i="13"/>
  <c r="G14" i="13" s="1"/>
  <c r="G13" i="13"/>
  <c r="G71" i="17" l="1"/>
  <c r="G67" i="17"/>
  <c r="G83" i="17"/>
  <c r="G99" i="17"/>
  <c r="G115" i="17"/>
  <c r="G131" i="17"/>
  <c r="G147" i="17"/>
  <c r="G163" i="17"/>
  <c r="G179" i="17"/>
  <c r="G103" i="17"/>
  <c r="G119" i="17"/>
  <c r="G135" i="17"/>
  <c r="G151" i="17"/>
  <c r="G167" i="17"/>
  <c r="G14" i="17"/>
  <c r="G18" i="17"/>
  <c r="G22" i="17"/>
  <c r="G26" i="17"/>
  <c r="G30" i="17"/>
  <c r="G34" i="17"/>
  <c r="G38" i="17"/>
  <c r="G42" i="17"/>
  <c r="G46" i="17"/>
  <c r="G50" i="17"/>
  <c r="G54" i="17"/>
  <c r="G63" i="17"/>
  <c r="G79" i="17"/>
  <c r="G95" i="17"/>
  <c r="G111" i="17"/>
  <c r="G127" i="17"/>
  <c r="G143" i="17"/>
  <c r="G159" i="17"/>
  <c r="G175" i="17"/>
  <c r="G87" i="17"/>
  <c r="G59" i="17"/>
  <c r="G75" i="17"/>
  <c r="G91" i="17"/>
  <c r="G107" i="17"/>
  <c r="G123" i="17"/>
  <c r="G139" i="17"/>
  <c r="G155" i="17"/>
  <c r="G171" i="17"/>
  <c r="G155" i="16"/>
  <c r="G139" i="16"/>
  <c r="G187" i="16"/>
  <c r="G98" i="16"/>
  <c r="G102" i="16"/>
  <c r="G106" i="16"/>
  <c r="G110" i="16"/>
  <c r="G114" i="16"/>
  <c r="G118" i="16"/>
  <c r="G122" i="16"/>
  <c r="G126" i="16"/>
  <c r="G135" i="16"/>
  <c r="G151" i="16"/>
  <c r="G167" i="16"/>
  <c r="G183" i="16"/>
  <c r="G131" i="16"/>
  <c r="G147" i="16"/>
  <c r="G163" i="16"/>
  <c r="G179" i="16"/>
  <c r="G195" i="16"/>
  <c r="G171" i="16"/>
  <c r="G143" i="16"/>
  <c r="G159" i="16"/>
  <c r="G175" i="16"/>
  <c r="G191" i="16"/>
  <c r="G139" i="15"/>
  <c r="G171" i="15"/>
  <c r="G203" i="15"/>
  <c r="G103" i="15"/>
  <c r="G119" i="15"/>
  <c r="G135" i="15"/>
  <c r="G151" i="15"/>
  <c r="G167" i="15"/>
  <c r="G183" i="15"/>
  <c r="G199" i="15"/>
  <c r="G215" i="15"/>
  <c r="G231" i="15"/>
  <c r="G155" i="15"/>
  <c r="G187" i="15"/>
  <c r="G219" i="15"/>
  <c r="G66" i="15"/>
  <c r="G70" i="15"/>
  <c r="G74" i="15"/>
  <c r="G78" i="15"/>
  <c r="G82" i="15"/>
  <c r="G86" i="15"/>
  <c r="G90" i="15"/>
  <c r="G99" i="15"/>
  <c r="G115" i="15"/>
  <c r="G131" i="15"/>
  <c r="G147" i="15"/>
  <c r="G163" i="15"/>
  <c r="G179" i="15"/>
  <c r="G195" i="15"/>
  <c r="G211" i="15"/>
  <c r="G227" i="15"/>
  <c r="G107" i="15"/>
  <c r="G123" i="15"/>
  <c r="G95" i="15"/>
  <c r="G111" i="15"/>
  <c r="G127" i="15"/>
  <c r="G143" i="15"/>
  <c r="G159" i="15"/>
  <c r="G175" i="15"/>
  <c r="G191" i="15"/>
  <c r="G207" i="15"/>
  <c r="G223" i="15"/>
  <c r="G175" i="14"/>
  <c r="G183" i="14"/>
  <c r="G191" i="14"/>
  <c r="G199" i="14"/>
  <c r="G207" i="14"/>
  <c r="G215" i="14"/>
  <c r="G223" i="14"/>
  <c r="G239" i="14"/>
  <c r="G247" i="14"/>
  <c r="G251" i="14"/>
  <c r="G255" i="14"/>
  <c r="G259" i="14"/>
  <c r="G269" i="14"/>
  <c r="G285" i="14"/>
  <c r="G301" i="14"/>
  <c r="G317" i="14"/>
  <c r="G333" i="14"/>
  <c r="G349" i="14"/>
  <c r="G365" i="14"/>
  <c r="G381" i="14"/>
  <c r="G397" i="14"/>
  <c r="G413" i="14"/>
  <c r="G265" i="14"/>
  <c r="G281" i="14"/>
  <c r="G297" i="14"/>
  <c r="G313" i="14"/>
  <c r="G329" i="14"/>
  <c r="G345" i="14"/>
  <c r="G361" i="14"/>
  <c r="G377" i="14"/>
  <c r="G393" i="14"/>
  <c r="G409" i="14"/>
  <c r="G425" i="14"/>
  <c r="G261" i="14"/>
  <c r="G277" i="14"/>
  <c r="G293" i="14"/>
  <c r="G309" i="14"/>
  <c r="G325" i="14"/>
  <c r="G341" i="14"/>
  <c r="G357" i="14"/>
  <c r="G373" i="14"/>
  <c r="G389" i="14"/>
  <c r="G405" i="14"/>
  <c r="G421" i="14"/>
  <c r="G179" i="14"/>
  <c r="G187" i="14"/>
  <c r="G195" i="14"/>
  <c r="G203" i="14"/>
  <c r="G211" i="14"/>
  <c r="G219" i="14"/>
  <c r="G227" i="14"/>
  <c r="G231" i="14"/>
  <c r="G235" i="14"/>
  <c r="G243" i="14"/>
  <c r="G174" i="14"/>
  <c r="G273" i="14"/>
  <c r="G289" i="14"/>
  <c r="G305" i="14"/>
  <c r="G321" i="14"/>
  <c r="G337" i="14"/>
  <c r="G353" i="14"/>
  <c r="G369" i="14"/>
  <c r="G385" i="14"/>
  <c r="G401" i="14"/>
  <c r="G417" i="14"/>
  <c r="G260" i="14"/>
  <c r="G264" i="14"/>
  <c r="G268" i="14"/>
  <c r="G272" i="14"/>
  <c r="G276" i="14"/>
  <c r="G280" i="14"/>
  <c r="G284" i="14"/>
  <c r="G288" i="14"/>
  <c r="G292" i="14"/>
  <c r="G296" i="14"/>
  <c r="G300" i="14"/>
  <c r="G304" i="14"/>
  <c r="G308" i="14"/>
  <c r="G312" i="14"/>
  <c r="G316" i="14"/>
  <c r="G320" i="14"/>
  <c r="G324" i="14"/>
  <c r="G328" i="14"/>
  <c r="G332" i="14"/>
  <c r="G336" i="14"/>
  <c r="G340" i="14"/>
  <c r="G344" i="14"/>
  <c r="G348" i="14"/>
  <c r="G352" i="14"/>
  <c r="G356" i="14"/>
  <c r="G360" i="14"/>
  <c r="G364" i="14"/>
  <c r="G368" i="14"/>
  <c r="G372" i="14"/>
  <c r="G376" i="14"/>
  <c r="G380" i="14"/>
  <c r="G384" i="14"/>
  <c r="G388" i="14"/>
  <c r="G392" i="14"/>
  <c r="G396" i="14"/>
  <c r="G400" i="14"/>
  <c r="G404" i="14"/>
  <c r="G408" i="14"/>
  <c r="G412" i="14"/>
  <c r="G416" i="14"/>
  <c r="G420" i="14"/>
  <c r="G424" i="14"/>
  <c r="G428" i="14"/>
  <c r="G25" i="13"/>
  <c r="G57" i="13"/>
  <c r="G27" i="13"/>
  <c r="G59" i="13"/>
  <c r="G117" i="13"/>
  <c r="G119" i="13"/>
  <c r="G41" i="13"/>
  <c r="G21" i="13"/>
  <c r="G29" i="13"/>
  <c r="G37" i="13"/>
  <c r="G45" i="13"/>
  <c r="G53" i="13"/>
  <c r="G61" i="13"/>
  <c r="G69" i="13"/>
  <c r="G77" i="13"/>
  <c r="G85" i="13"/>
  <c r="G93" i="13"/>
  <c r="G101" i="13"/>
  <c r="G109" i="13"/>
  <c r="G121" i="13"/>
  <c r="G123" i="13"/>
  <c r="G127" i="13"/>
  <c r="G131" i="13"/>
  <c r="G135" i="13"/>
  <c r="G17" i="13"/>
  <c r="G33" i="13"/>
  <c r="G49" i="13"/>
  <c r="G65" i="13"/>
  <c r="G350" i="13"/>
  <c r="G354" i="13"/>
  <c r="G358" i="13"/>
  <c r="G362" i="13"/>
  <c r="G366" i="13"/>
  <c r="G370" i="13"/>
  <c r="G374" i="13"/>
  <c r="G378" i="13"/>
  <c r="G382" i="13"/>
  <c r="G386" i="13"/>
  <c r="G390" i="13"/>
  <c r="G394" i="13"/>
  <c r="G398" i="13"/>
  <c r="G402" i="13"/>
  <c r="G406" i="13"/>
  <c r="G410" i="13"/>
  <c r="G414" i="13"/>
  <c r="G418" i="13"/>
  <c r="G422" i="13"/>
  <c r="G426" i="13"/>
  <c r="G430" i="13"/>
  <c r="G434" i="13"/>
  <c r="G438" i="13"/>
  <c r="G442" i="13"/>
  <c r="G446" i="13"/>
  <c r="G450" i="13"/>
  <c r="G454" i="13"/>
  <c r="G458" i="13"/>
  <c r="G462" i="13"/>
  <c r="G466" i="13"/>
  <c r="G470" i="13"/>
  <c r="G474" i="13"/>
  <c r="G478" i="13"/>
  <c r="G482" i="13"/>
  <c r="G486" i="13"/>
  <c r="G490" i="13"/>
  <c r="G494" i="13"/>
  <c r="G498" i="13"/>
  <c r="G550" i="13"/>
  <c r="G554" i="13"/>
  <c r="G558" i="13"/>
  <c r="G562" i="13"/>
  <c r="G566" i="13"/>
  <c r="G570" i="13"/>
  <c r="G574" i="13"/>
  <c r="G578" i="13"/>
  <c r="G582" i="13"/>
  <c r="G586" i="13"/>
  <c r="G590" i="13"/>
  <c r="G594" i="13"/>
  <c r="G598" i="13"/>
  <c r="G602" i="13"/>
  <c r="G606" i="13"/>
  <c r="G610" i="13"/>
  <c r="G614" i="13"/>
  <c r="G618" i="13"/>
  <c r="G622" i="13"/>
  <c r="G626" i="13"/>
  <c r="G630" i="13"/>
  <c r="G634" i="13"/>
  <c r="G638" i="13"/>
  <c r="G642" i="13"/>
  <c r="G646" i="13"/>
  <c r="G650" i="13"/>
  <c r="G513" i="13"/>
  <c r="G521" i="13"/>
  <c r="G529" i="13"/>
  <c r="G537" i="13"/>
  <c r="G545" i="13"/>
  <c r="G682" i="13"/>
  <c r="G687" i="13"/>
  <c r="G691" i="13"/>
  <c r="G695" i="13"/>
  <c r="G699" i="13"/>
  <c r="G703" i="13"/>
  <c r="G707" i="13"/>
  <c r="G711" i="13"/>
  <c r="G715" i="13"/>
  <c r="G719" i="13"/>
  <c r="G723" i="13"/>
  <c r="G727" i="13"/>
  <c r="G731" i="13"/>
  <c r="G735" i="13"/>
  <c r="G739" i="13"/>
  <c r="G743" i="13"/>
  <c r="G747" i="13"/>
  <c r="G751" i="13"/>
  <c r="G755" i="13"/>
  <c r="G759" i="13"/>
  <c r="G763" i="13"/>
  <c r="G767" i="13"/>
  <c r="G771" i="13"/>
  <c r="G775" i="13"/>
  <c r="G779" i="13"/>
  <c r="G894" i="13"/>
  <c r="G910" i="13"/>
  <c r="G906" i="13"/>
  <c r="G902" i="13"/>
  <c r="G817" i="13"/>
  <c r="G821" i="13"/>
  <c r="G825" i="13"/>
  <c r="G829" i="13"/>
  <c r="G833" i="13"/>
  <c r="G837" i="13"/>
  <c r="G841" i="13"/>
  <c r="G845" i="13"/>
  <c r="G849" i="13"/>
  <c r="G853" i="13"/>
  <c r="G857" i="13"/>
  <c r="G861" i="13"/>
  <c r="G865" i="13"/>
  <c r="G869" i="13"/>
  <c r="G873" i="13"/>
  <c r="G877" i="13"/>
  <c r="G881" i="13"/>
  <c r="G885" i="13"/>
  <c r="G889" i="13"/>
  <c r="G893" i="13"/>
  <c r="G898" i="13"/>
  <c r="G914" i="13"/>
  <c r="G918" i="13"/>
  <c r="G922" i="13"/>
  <c r="G926" i="13"/>
  <c r="G930" i="13"/>
  <c r="G934" i="13"/>
  <c r="G938" i="13"/>
  <c r="G942" i="13"/>
  <c r="G946" i="13"/>
  <c r="G950" i="13"/>
  <c r="G954" i="13"/>
  <c r="G958" i="13"/>
  <c r="G962" i="13"/>
  <c r="G966" i="13"/>
  <c r="G970" i="13"/>
  <c r="G974" i="13"/>
  <c r="G978" i="13"/>
  <c r="G982" i="13"/>
  <c r="F14" i="12" l="1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13" i="12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11" i="11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533" i="10"/>
  <c r="F534" i="10"/>
  <c r="F535" i="10"/>
  <c r="F536" i="10"/>
  <c r="F537" i="10"/>
  <c r="F538" i="10"/>
  <c r="F539" i="10"/>
  <c r="F540" i="10"/>
  <c r="F541" i="10"/>
  <c r="F542" i="10"/>
  <c r="F543" i="10"/>
  <c r="F544" i="10"/>
  <c r="F545" i="10"/>
  <c r="F546" i="10"/>
  <c r="F547" i="10"/>
  <c r="F548" i="10"/>
  <c r="F549" i="10"/>
  <c r="F550" i="10"/>
  <c r="F551" i="10"/>
  <c r="F552" i="10"/>
  <c r="F553" i="10"/>
  <c r="F554" i="10"/>
  <c r="F555" i="10"/>
  <c r="F556" i="10"/>
  <c r="F557" i="10"/>
  <c r="F558" i="10"/>
  <c r="F559" i="10"/>
  <c r="F560" i="10"/>
  <c r="F561" i="10"/>
  <c r="F562" i="10"/>
  <c r="F563" i="10"/>
  <c r="F564" i="10"/>
  <c r="F565" i="10"/>
  <c r="F566" i="10"/>
  <c r="F567" i="10"/>
  <c r="F568" i="10"/>
  <c r="F569" i="10"/>
  <c r="F570" i="10"/>
  <c r="F571" i="10"/>
  <c r="F572" i="10"/>
  <c r="F573" i="10"/>
  <c r="F574" i="10"/>
  <c r="F575" i="10"/>
  <c r="F576" i="10"/>
  <c r="F577" i="10"/>
  <c r="F578" i="10"/>
  <c r="F579" i="10"/>
  <c r="F580" i="10"/>
  <c r="F581" i="10"/>
  <c r="F582" i="10"/>
  <c r="F583" i="10"/>
  <c r="F584" i="10"/>
  <c r="F585" i="10"/>
  <c r="F586" i="10"/>
  <c r="F587" i="10"/>
  <c r="F588" i="10"/>
  <c r="F589" i="10"/>
  <c r="F590" i="10"/>
  <c r="F591" i="10"/>
  <c r="F592" i="10"/>
  <c r="F593" i="10"/>
  <c r="F594" i="10"/>
  <c r="F595" i="10"/>
  <c r="F596" i="10"/>
  <c r="F597" i="10"/>
  <c r="F598" i="10"/>
  <c r="F599" i="10"/>
  <c r="F600" i="10"/>
  <c r="F601" i="10"/>
  <c r="F602" i="10"/>
  <c r="F603" i="10"/>
  <c r="F604" i="10"/>
  <c r="F605" i="10"/>
  <c r="F606" i="10"/>
  <c r="F607" i="10"/>
  <c r="F608" i="10"/>
  <c r="F609" i="10"/>
  <c r="F610" i="10"/>
  <c r="F611" i="10"/>
  <c r="F612" i="10"/>
  <c r="F613" i="10"/>
  <c r="F614" i="10"/>
  <c r="F615" i="10"/>
  <c r="F616" i="10"/>
  <c r="F617" i="10"/>
  <c r="F618" i="10"/>
  <c r="F619" i="10"/>
  <c r="F620" i="10"/>
  <c r="F621" i="10"/>
  <c r="F622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44" i="10"/>
  <c r="F645" i="10"/>
  <c r="F646" i="10"/>
  <c r="F647" i="10"/>
  <c r="F648" i="10"/>
  <c r="F649" i="10"/>
  <c r="F650" i="10"/>
  <c r="F651" i="10"/>
  <c r="F652" i="10"/>
  <c r="F653" i="10"/>
  <c r="F654" i="10"/>
  <c r="F655" i="10"/>
  <c r="F656" i="10"/>
  <c r="F657" i="10"/>
  <c r="F658" i="10"/>
  <c r="F659" i="10"/>
  <c r="F660" i="10"/>
  <c r="F661" i="10"/>
  <c r="F662" i="10"/>
  <c r="F663" i="10"/>
  <c r="F664" i="10"/>
  <c r="F665" i="10"/>
  <c r="F666" i="10"/>
  <c r="F667" i="10"/>
  <c r="F668" i="10"/>
  <c r="F669" i="10"/>
  <c r="F670" i="10"/>
  <c r="F671" i="10"/>
  <c r="F672" i="10"/>
  <c r="F673" i="10"/>
  <c r="F674" i="10"/>
  <c r="F675" i="10"/>
  <c r="F676" i="10"/>
  <c r="F677" i="10"/>
  <c r="F678" i="10"/>
  <c r="F679" i="10"/>
  <c r="F680" i="10"/>
  <c r="F681" i="10"/>
  <c r="F682" i="10"/>
  <c r="F683" i="10"/>
  <c r="F684" i="10"/>
  <c r="F685" i="10"/>
  <c r="F686" i="10"/>
  <c r="F687" i="10"/>
  <c r="F688" i="10"/>
  <c r="F689" i="10"/>
  <c r="F690" i="10"/>
  <c r="F691" i="10"/>
  <c r="F692" i="10"/>
  <c r="F693" i="10"/>
  <c r="F694" i="10"/>
  <c r="F695" i="10"/>
  <c r="F696" i="10"/>
  <c r="F697" i="10"/>
  <c r="F698" i="10"/>
  <c r="F699" i="10"/>
  <c r="F700" i="10"/>
  <c r="F701" i="10"/>
  <c r="F702" i="10"/>
  <c r="F703" i="10"/>
  <c r="F704" i="10"/>
  <c r="F705" i="10"/>
  <c r="F706" i="10"/>
  <c r="F707" i="10"/>
  <c r="F708" i="10"/>
  <c r="F709" i="10"/>
  <c r="F710" i="10"/>
  <c r="F711" i="10"/>
  <c r="F712" i="10"/>
  <c r="F713" i="10"/>
  <c r="F714" i="10"/>
  <c r="F715" i="10"/>
  <c r="F716" i="10"/>
  <c r="F717" i="10"/>
  <c r="F718" i="10"/>
  <c r="F719" i="10"/>
  <c r="F720" i="10"/>
  <c r="F721" i="10"/>
  <c r="F722" i="10"/>
  <c r="F723" i="10"/>
  <c r="F724" i="10"/>
  <c r="F725" i="10"/>
  <c r="F726" i="10"/>
  <c r="F727" i="10"/>
  <c r="F728" i="10"/>
  <c r="F729" i="10"/>
  <c r="F730" i="10"/>
  <c r="F731" i="10"/>
  <c r="F732" i="10"/>
  <c r="F733" i="10"/>
  <c r="F734" i="10"/>
  <c r="F735" i="10"/>
  <c r="F736" i="10"/>
  <c r="F737" i="10"/>
  <c r="F738" i="10"/>
  <c r="F739" i="10"/>
  <c r="F740" i="10"/>
  <c r="F741" i="10"/>
  <c r="F742" i="10"/>
  <c r="F743" i="10"/>
  <c r="F744" i="10"/>
  <c r="F745" i="10"/>
  <c r="F746" i="10"/>
  <c r="F747" i="10"/>
  <c r="F748" i="10"/>
  <c r="F749" i="10"/>
  <c r="F750" i="10"/>
  <c r="F751" i="10"/>
  <c r="F752" i="10"/>
  <c r="F753" i="10"/>
  <c r="F754" i="10"/>
  <c r="F755" i="10"/>
  <c r="F756" i="10"/>
  <c r="F757" i="10"/>
  <c r="F758" i="10"/>
  <c r="F759" i="10"/>
  <c r="F760" i="10"/>
  <c r="F761" i="10"/>
  <c r="F762" i="10"/>
  <c r="F763" i="10"/>
  <c r="F764" i="10"/>
  <c r="F765" i="10"/>
  <c r="F766" i="10"/>
  <c r="F767" i="10"/>
  <c r="F768" i="10"/>
  <c r="F769" i="10"/>
  <c r="F770" i="10"/>
  <c r="F771" i="10"/>
  <c r="F13" i="10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16" i="9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16" i="8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6" i="7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6" i="6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6" i="5"/>
  <c r="I73" i="2"/>
  <c r="I72" i="2"/>
  <c r="I71" i="2"/>
  <c r="I70" i="2"/>
  <c r="I69" i="2"/>
  <c r="I66" i="2"/>
  <c r="I64" i="2"/>
  <c r="I61" i="2"/>
  <c r="I59" i="2"/>
  <c r="I57" i="2"/>
  <c r="I56" i="2"/>
  <c r="I54" i="2"/>
  <c r="I52" i="2"/>
  <c r="I51" i="2"/>
  <c r="I49" i="2"/>
  <c r="I48" i="2"/>
  <c r="I47" i="2"/>
  <c r="I46" i="2"/>
  <c r="I45" i="2"/>
  <c r="I43" i="2"/>
  <c r="I42" i="2"/>
  <c r="I41" i="2"/>
  <c r="I40" i="2"/>
  <c r="I39" i="2"/>
  <c r="I37" i="2"/>
  <c r="I36" i="2"/>
  <c r="I31" i="2"/>
  <c r="I30" i="2"/>
  <c r="I25" i="2"/>
  <c r="I19" i="2"/>
  <c r="I12" i="2"/>
  <c r="I6" i="2"/>
  <c r="G428" i="12" l="1"/>
  <c r="G427" i="12"/>
  <c r="G426" i="12"/>
  <c r="G425" i="12"/>
  <c r="G424" i="12"/>
  <c r="G423" i="12"/>
  <c r="G422" i="12"/>
  <c r="G421" i="12"/>
  <c r="G420" i="12"/>
  <c r="G419" i="12"/>
  <c r="G418" i="12"/>
  <c r="G417" i="12"/>
  <c r="G416" i="12"/>
  <c r="G415" i="12"/>
  <c r="G414" i="12"/>
  <c r="G413" i="12"/>
  <c r="G412" i="12"/>
  <c r="G411" i="12"/>
  <c r="G410" i="12"/>
  <c r="G409" i="12"/>
  <c r="G408" i="12"/>
  <c r="G407" i="12"/>
  <c r="G406" i="12"/>
  <c r="G405" i="12"/>
  <c r="G404" i="12"/>
  <c r="G403" i="12"/>
  <c r="G402" i="12"/>
  <c r="G401" i="12"/>
  <c r="G400" i="12"/>
  <c r="G399" i="12"/>
  <c r="G398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C161" i="12"/>
  <c r="C160" i="12"/>
  <c r="C159" i="12"/>
  <c r="G159" i="12" s="1"/>
  <c r="G158" i="12"/>
  <c r="C158" i="12"/>
  <c r="G157" i="12"/>
  <c r="C157" i="12"/>
  <c r="C156" i="12"/>
  <c r="C155" i="12"/>
  <c r="G155" i="12" s="1"/>
  <c r="G154" i="12"/>
  <c r="C154" i="12"/>
  <c r="G153" i="12"/>
  <c r="C153" i="12"/>
  <c r="C152" i="12"/>
  <c r="C151" i="12"/>
  <c r="G151" i="12" s="1"/>
  <c r="G150" i="12"/>
  <c r="C150" i="12"/>
  <c r="G149" i="12"/>
  <c r="C149" i="12"/>
  <c r="C148" i="12"/>
  <c r="C147" i="12"/>
  <c r="G147" i="12" s="1"/>
  <c r="G146" i="12"/>
  <c r="C146" i="12"/>
  <c r="G145" i="12"/>
  <c r="C145" i="12"/>
  <c r="C144" i="12"/>
  <c r="C143" i="12"/>
  <c r="G143" i="12" s="1"/>
  <c r="G142" i="12"/>
  <c r="C142" i="12"/>
  <c r="G141" i="12"/>
  <c r="C141" i="12"/>
  <c r="C140" i="12"/>
  <c r="C139" i="12"/>
  <c r="G139" i="12" s="1"/>
  <c r="G138" i="12"/>
  <c r="C138" i="12"/>
  <c r="G137" i="12"/>
  <c r="C137" i="12"/>
  <c r="C136" i="12"/>
  <c r="C135" i="12"/>
  <c r="G135" i="12" s="1"/>
  <c r="G134" i="12"/>
  <c r="C134" i="12"/>
  <c r="G133" i="12"/>
  <c r="C133" i="12"/>
  <c r="C132" i="12"/>
  <c r="C131" i="12"/>
  <c r="G131" i="12" s="1"/>
  <c r="G130" i="12"/>
  <c r="C130" i="12"/>
  <c r="G129" i="12"/>
  <c r="C129" i="12"/>
  <c r="C128" i="12"/>
  <c r="C127" i="12"/>
  <c r="G127" i="12" s="1"/>
  <c r="G126" i="12"/>
  <c r="C126" i="12"/>
  <c r="G125" i="12"/>
  <c r="C125" i="12"/>
  <c r="C124" i="12"/>
  <c r="C123" i="12"/>
  <c r="G123" i="12" s="1"/>
  <c r="G122" i="12"/>
  <c r="C122" i="12"/>
  <c r="G121" i="12"/>
  <c r="C121" i="12"/>
  <c r="C120" i="12"/>
  <c r="C119" i="12"/>
  <c r="G118" i="12"/>
  <c r="C118" i="12"/>
  <c r="G117" i="12"/>
  <c r="C117" i="12"/>
  <c r="C116" i="12"/>
  <c r="G116" i="12" s="1"/>
  <c r="C115" i="12"/>
  <c r="G114" i="12"/>
  <c r="C114" i="12"/>
  <c r="G113" i="12"/>
  <c r="C113" i="12"/>
  <c r="C112" i="12"/>
  <c r="G112" i="12" s="1"/>
  <c r="C111" i="12"/>
  <c r="G110" i="12"/>
  <c r="C110" i="12"/>
  <c r="G109" i="12"/>
  <c r="C109" i="12"/>
  <c r="C108" i="12"/>
  <c r="G108" i="12" s="1"/>
  <c r="C107" i="12"/>
  <c r="G106" i="12"/>
  <c r="C106" i="12"/>
  <c r="G105" i="12"/>
  <c r="C105" i="12"/>
  <c r="C104" i="12"/>
  <c r="G104" i="12" s="1"/>
  <c r="C103" i="12"/>
  <c r="G102" i="12"/>
  <c r="C102" i="12"/>
  <c r="G101" i="12"/>
  <c r="C101" i="12"/>
  <c r="C100" i="12"/>
  <c r="G100" i="12" s="1"/>
  <c r="C99" i="12"/>
  <c r="G98" i="12"/>
  <c r="C98" i="12"/>
  <c r="G97" i="12"/>
  <c r="C97" i="12"/>
  <c r="C96" i="12"/>
  <c r="G96" i="12" s="1"/>
  <c r="C95" i="12"/>
  <c r="G94" i="12"/>
  <c r="C94" i="12"/>
  <c r="G93" i="12"/>
  <c r="C93" i="12"/>
  <c r="C92" i="12"/>
  <c r="G92" i="12" s="1"/>
  <c r="C91" i="12"/>
  <c r="G90" i="12"/>
  <c r="C90" i="12"/>
  <c r="G89" i="12"/>
  <c r="C89" i="12"/>
  <c r="C88" i="12"/>
  <c r="G88" i="12" s="1"/>
  <c r="C87" i="12"/>
  <c r="G86" i="12"/>
  <c r="C86" i="12"/>
  <c r="G85" i="12"/>
  <c r="C85" i="12"/>
  <c r="C84" i="12"/>
  <c r="G84" i="12" s="1"/>
  <c r="C83" i="12"/>
  <c r="G82" i="12"/>
  <c r="C82" i="12"/>
  <c r="G81" i="12"/>
  <c r="C81" i="12"/>
  <c r="C80" i="12"/>
  <c r="G80" i="12" s="1"/>
  <c r="C79" i="12"/>
  <c r="G78" i="12"/>
  <c r="C78" i="12"/>
  <c r="G77" i="12"/>
  <c r="C77" i="12"/>
  <c r="C76" i="12"/>
  <c r="G76" i="12" s="1"/>
  <c r="C75" i="12"/>
  <c r="G74" i="12"/>
  <c r="C74" i="12"/>
  <c r="G73" i="12"/>
  <c r="C73" i="12"/>
  <c r="C72" i="12"/>
  <c r="G72" i="12" s="1"/>
  <c r="C71" i="12"/>
  <c r="G70" i="12"/>
  <c r="C70" i="12"/>
  <c r="G69" i="12"/>
  <c r="C69" i="12"/>
  <c r="C68" i="12"/>
  <c r="G68" i="12" s="1"/>
  <c r="C67" i="12"/>
  <c r="G66" i="12"/>
  <c r="C66" i="12"/>
  <c r="G65" i="12"/>
  <c r="C65" i="12"/>
  <c r="C64" i="12"/>
  <c r="G64" i="12" s="1"/>
  <c r="C63" i="12"/>
  <c r="G62" i="12"/>
  <c r="C62" i="12"/>
  <c r="G61" i="12"/>
  <c r="C61" i="12"/>
  <c r="C60" i="12"/>
  <c r="G60" i="12" s="1"/>
  <c r="C59" i="12"/>
  <c r="G58" i="12"/>
  <c r="C58" i="12"/>
  <c r="G57" i="12"/>
  <c r="C57" i="12"/>
  <c r="C56" i="12"/>
  <c r="G56" i="12" s="1"/>
  <c r="C55" i="12"/>
  <c r="G54" i="12"/>
  <c r="C54" i="12"/>
  <c r="G53" i="12"/>
  <c r="C53" i="12"/>
  <c r="C52" i="12"/>
  <c r="G52" i="12" s="1"/>
  <c r="C51" i="12"/>
  <c r="G50" i="12"/>
  <c r="C50" i="12"/>
  <c r="G49" i="12"/>
  <c r="C49" i="12"/>
  <c r="C48" i="12"/>
  <c r="G48" i="12" s="1"/>
  <c r="C47" i="12"/>
  <c r="G46" i="12"/>
  <c r="C46" i="12"/>
  <c r="G45" i="12"/>
  <c r="C45" i="12"/>
  <c r="C44" i="12"/>
  <c r="G44" i="12" s="1"/>
  <c r="C43" i="12"/>
  <c r="G42" i="12"/>
  <c r="C42" i="12"/>
  <c r="G41" i="12"/>
  <c r="C41" i="12"/>
  <c r="C40" i="12"/>
  <c r="G40" i="12" s="1"/>
  <c r="C39" i="12"/>
  <c r="G38" i="12"/>
  <c r="C38" i="12"/>
  <c r="G37" i="12"/>
  <c r="C37" i="12"/>
  <c r="C36" i="12"/>
  <c r="G36" i="12" s="1"/>
  <c r="C35" i="12"/>
  <c r="G34" i="12"/>
  <c r="C34" i="12"/>
  <c r="G33" i="12"/>
  <c r="C33" i="12"/>
  <c r="C32" i="12"/>
  <c r="G32" i="12" s="1"/>
  <c r="C31" i="12"/>
  <c r="G30" i="12"/>
  <c r="C30" i="12"/>
  <c r="G29" i="12"/>
  <c r="C29" i="12"/>
  <c r="C28" i="12"/>
  <c r="G28" i="12" s="1"/>
  <c r="C27" i="12"/>
  <c r="G26" i="12"/>
  <c r="C26" i="12"/>
  <c r="G25" i="12"/>
  <c r="C25" i="12"/>
  <c r="C24" i="12"/>
  <c r="G24" i="12" s="1"/>
  <c r="C23" i="12"/>
  <c r="G22" i="12"/>
  <c r="C22" i="12"/>
  <c r="G21" i="12"/>
  <c r="C21" i="12"/>
  <c r="C20" i="12"/>
  <c r="G20" i="12" s="1"/>
  <c r="C19" i="12"/>
  <c r="G18" i="12"/>
  <c r="C18" i="12"/>
  <c r="G17" i="12"/>
  <c r="C17" i="12"/>
  <c r="C16" i="12"/>
  <c r="G16" i="12" s="1"/>
  <c r="C15" i="12"/>
  <c r="G14" i="12"/>
  <c r="C14" i="12"/>
  <c r="G13" i="12"/>
  <c r="B310" i="11"/>
  <c r="G309" i="11"/>
  <c r="B309" i="11"/>
  <c r="G308" i="11"/>
  <c r="B308" i="11"/>
  <c r="B307" i="11"/>
  <c r="G307" i="11" s="1"/>
  <c r="B306" i="11"/>
  <c r="G305" i="11"/>
  <c r="B305" i="11"/>
  <c r="G304" i="11"/>
  <c r="B304" i="11"/>
  <c r="B303" i="11"/>
  <c r="G303" i="11" s="1"/>
  <c r="B302" i="11"/>
  <c r="G301" i="11"/>
  <c r="B301" i="11"/>
  <c r="G300" i="11"/>
  <c r="B300" i="11"/>
  <c r="B299" i="11"/>
  <c r="G299" i="11" s="1"/>
  <c r="B298" i="11"/>
  <c r="G297" i="11"/>
  <c r="B297" i="11"/>
  <c r="G296" i="11"/>
  <c r="B296" i="11"/>
  <c r="B295" i="11"/>
  <c r="G295" i="11" s="1"/>
  <c r="B294" i="11"/>
  <c r="G293" i="11"/>
  <c r="B293" i="11"/>
  <c r="G292" i="11"/>
  <c r="B292" i="11"/>
  <c r="B291" i="11"/>
  <c r="G291" i="11" s="1"/>
  <c r="B290" i="11"/>
  <c r="G289" i="11"/>
  <c r="B289" i="11"/>
  <c r="G288" i="11"/>
  <c r="B288" i="11"/>
  <c r="B287" i="11"/>
  <c r="G287" i="11" s="1"/>
  <c r="B286" i="11"/>
  <c r="G285" i="11"/>
  <c r="B285" i="11"/>
  <c r="G284" i="11"/>
  <c r="B284" i="11"/>
  <c r="B283" i="11"/>
  <c r="G283" i="11" s="1"/>
  <c r="B282" i="11"/>
  <c r="G281" i="11"/>
  <c r="B281" i="11"/>
  <c r="G280" i="11"/>
  <c r="B280" i="11"/>
  <c r="B279" i="11"/>
  <c r="G279" i="11" s="1"/>
  <c r="B278" i="11"/>
  <c r="G277" i="11"/>
  <c r="B277" i="11"/>
  <c r="G276" i="11"/>
  <c r="B276" i="11"/>
  <c r="B275" i="11"/>
  <c r="G275" i="11" s="1"/>
  <c r="B274" i="11"/>
  <c r="G273" i="11"/>
  <c r="B273" i="11"/>
  <c r="G272" i="11"/>
  <c r="B272" i="11"/>
  <c r="B271" i="11"/>
  <c r="G271" i="11" s="1"/>
  <c r="B270" i="11"/>
  <c r="G269" i="11"/>
  <c r="B269" i="11"/>
  <c r="G268" i="11"/>
  <c r="B268" i="11"/>
  <c r="B267" i="11"/>
  <c r="G267" i="11" s="1"/>
  <c r="B266" i="11"/>
  <c r="G265" i="11"/>
  <c r="B265" i="11"/>
  <c r="G264" i="11"/>
  <c r="B264" i="11"/>
  <c r="B263" i="11"/>
  <c r="G263" i="11" s="1"/>
  <c r="B262" i="11"/>
  <c r="G261" i="11"/>
  <c r="B261" i="11"/>
  <c r="G260" i="11"/>
  <c r="B260" i="11"/>
  <c r="B259" i="11"/>
  <c r="G259" i="11" s="1"/>
  <c r="B258" i="11"/>
  <c r="G257" i="11"/>
  <c r="B257" i="11"/>
  <c r="G256" i="11"/>
  <c r="B256" i="11"/>
  <c r="B255" i="11"/>
  <c r="G255" i="11" s="1"/>
  <c r="B254" i="11"/>
  <c r="G253" i="11"/>
  <c r="B253" i="11"/>
  <c r="G252" i="11"/>
  <c r="B252" i="11"/>
  <c r="B251" i="11"/>
  <c r="G251" i="11" s="1"/>
  <c r="B250" i="11"/>
  <c r="G249" i="11"/>
  <c r="B249" i="11"/>
  <c r="G248" i="11"/>
  <c r="B248" i="11"/>
  <c r="B247" i="11"/>
  <c r="G247" i="11" s="1"/>
  <c r="B246" i="11"/>
  <c r="G245" i="11"/>
  <c r="B245" i="11"/>
  <c r="G244" i="11"/>
  <c r="B244" i="11"/>
  <c r="B243" i="11"/>
  <c r="G243" i="11" s="1"/>
  <c r="B242" i="11"/>
  <c r="G241" i="11"/>
  <c r="B241" i="11"/>
  <c r="G240" i="11"/>
  <c r="B240" i="11"/>
  <c r="B239" i="11"/>
  <c r="G239" i="11" s="1"/>
  <c r="B238" i="11"/>
  <c r="G237" i="11"/>
  <c r="B237" i="11"/>
  <c r="G236" i="11"/>
  <c r="B236" i="11"/>
  <c r="B235" i="11"/>
  <c r="G235" i="11" s="1"/>
  <c r="B234" i="11"/>
  <c r="G233" i="11"/>
  <c r="B233" i="11"/>
  <c r="G232" i="11"/>
  <c r="B232" i="11"/>
  <c r="B231" i="11"/>
  <c r="G231" i="11" s="1"/>
  <c r="B230" i="11"/>
  <c r="G229" i="11"/>
  <c r="B229" i="11"/>
  <c r="G228" i="11"/>
  <c r="B228" i="11"/>
  <c r="B227" i="11"/>
  <c r="G227" i="11" s="1"/>
  <c r="B226" i="11"/>
  <c r="G225" i="11"/>
  <c r="B225" i="11"/>
  <c r="G224" i="11"/>
  <c r="B224" i="11"/>
  <c r="B223" i="11"/>
  <c r="G223" i="11" s="1"/>
  <c r="B222" i="11"/>
  <c r="G221" i="11"/>
  <c r="B221" i="11"/>
  <c r="G220" i="11"/>
  <c r="B220" i="11"/>
  <c r="B219" i="11"/>
  <c r="G219" i="11" s="1"/>
  <c r="B218" i="11"/>
  <c r="G217" i="11"/>
  <c r="B217" i="11"/>
  <c r="G216" i="11"/>
  <c r="B216" i="11"/>
  <c r="B215" i="11"/>
  <c r="G215" i="11" s="1"/>
  <c r="B214" i="11"/>
  <c r="G213" i="11"/>
  <c r="B213" i="11"/>
  <c r="G212" i="11"/>
  <c r="B212" i="11"/>
  <c r="B211" i="11"/>
  <c r="G211" i="11" s="1"/>
  <c r="B210" i="11"/>
  <c r="G209" i="11"/>
  <c r="B209" i="11"/>
  <c r="G208" i="11"/>
  <c r="B208" i="11"/>
  <c r="B207" i="11"/>
  <c r="G207" i="11" s="1"/>
  <c r="B206" i="11"/>
  <c r="G205" i="11"/>
  <c r="B205" i="11"/>
  <c r="G204" i="11"/>
  <c r="B204" i="11"/>
  <c r="B203" i="11"/>
  <c r="G203" i="11" s="1"/>
  <c r="B202" i="11"/>
  <c r="G201" i="11"/>
  <c r="B201" i="11"/>
  <c r="G200" i="11"/>
  <c r="B200" i="11"/>
  <c r="B199" i="11"/>
  <c r="G199" i="11" s="1"/>
  <c r="B198" i="11"/>
  <c r="G197" i="11"/>
  <c r="B197" i="11"/>
  <c r="G196" i="11"/>
  <c r="B196" i="11"/>
  <c r="B195" i="11"/>
  <c r="G195" i="11" s="1"/>
  <c r="B194" i="11"/>
  <c r="G193" i="11"/>
  <c r="B193" i="11"/>
  <c r="G192" i="11"/>
  <c r="B192" i="11"/>
  <c r="B191" i="11"/>
  <c r="G191" i="11" s="1"/>
  <c r="B190" i="11"/>
  <c r="G189" i="11"/>
  <c r="B189" i="11"/>
  <c r="G188" i="11"/>
  <c r="B188" i="11"/>
  <c r="B187" i="11"/>
  <c r="G187" i="11" s="1"/>
  <c r="B186" i="11"/>
  <c r="G185" i="11"/>
  <c r="B185" i="11"/>
  <c r="G184" i="11"/>
  <c r="B184" i="11"/>
  <c r="B183" i="11"/>
  <c r="G183" i="11" s="1"/>
  <c r="B182" i="11"/>
  <c r="G181" i="11"/>
  <c r="B181" i="11"/>
  <c r="G180" i="11"/>
  <c r="B180" i="11"/>
  <c r="B179" i="11"/>
  <c r="G179" i="11" s="1"/>
  <c r="B178" i="11"/>
  <c r="G177" i="11"/>
  <c r="B177" i="11"/>
  <c r="G176" i="11"/>
  <c r="B176" i="11"/>
  <c r="B175" i="11"/>
  <c r="G175" i="11" s="1"/>
  <c r="B174" i="11"/>
  <c r="G173" i="11"/>
  <c r="B173" i="11"/>
  <c r="G172" i="11"/>
  <c r="B172" i="11"/>
  <c r="B171" i="11"/>
  <c r="G171" i="11" s="1"/>
  <c r="B170" i="11"/>
  <c r="G169" i="11"/>
  <c r="B169" i="11"/>
  <c r="G168" i="11"/>
  <c r="B168" i="11"/>
  <c r="B167" i="11"/>
  <c r="G167" i="11" s="1"/>
  <c r="B166" i="11"/>
  <c r="G165" i="11"/>
  <c r="B165" i="11"/>
  <c r="G164" i="11"/>
  <c r="B164" i="11"/>
  <c r="B163" i="11"/>
  <c r="G163" i="11" s="1"/>
  <c r="B162" i="11"/>
  <c r="G161" i="11"/>
  <c r="B161" i="11"/>
  <c r="G160" i="11"/>
  <c r="B160" i="11"/>
  <c r="B159" i="11"/>
  <c r="G159" i="11" s="1"/>
  <c r="B158" i="11"/>
  <c r="G157" i="11"/>
  <c r="B157" i="11"/>
  <c r="G156" i="11"/>
  <c r="B156" i="11"/>
  <c r="B155" i="11"/>
  <c r="G155" i="11" s="1"/>
  <c r="B154" i="11"/>
  <c r="G153" i="11"/>
  <c r="B153" i="11"/>
  <c r="G152" i="11"/>
  <c r="B152" i="11"/>
  <c r="B151" i="11"/>
  <c r="G151" i="11" s="1"/>
  <c r="B150" i="11"/>
  <c r="G149" i="11"/>
  <c r="B149" i="11"/>
  <c r="G148" i="11"/>
  <c r="B148" i="11"/>
  <c r="B147" i="11"/>
  <c r="G147" i="11" s="1"/>
  <c r="B146" i="11"/>
  <c r="G145" i="11"/>
  <c r="B145" i="11"/>
  <c r="G144" i="11"/>
  <c r="B144" i="11"/>
  <c r="B143" i="11"/>
  <c r="G143" i="11" s="1"/>
  <c r="B142" i="11"/>
  <c r="B141" i="11"/>
  <c r="G141" i="11" s="1"/>
  <c r="B140" i="11"/>
  <c r="G140" i="11" s="1"/>
  <c r="G139" i="11"/>
  <c r="B139" i="11"/>
  <c r="G138" i="11"/>
  <c r="B138" i="11"/>
  <c r="B137" i="11"/>
  <c r="B136" i="11"/>
  <c r="G136" i="11" s="1"/>
  <c r="G135" i="11"/>
  <c r="B135" i="11"/>
  <c r="G134" i="11"/>
  <c r="B134" i="11"/>
  <c r="B133" i="11"/>
  <c r="G133" i="11" s="1"/>
  <c r="B132" i="11"/>
  <c r="G132" i="11" s="1"/>
  <c r="G131" i="11"/>
  <c r="B131" i="11"/>
  <c r="G130" i="11"/>
  <c r="B130" i="11"/>
  <c r="B129" i="11"/>
  <c r="B128" i="11"/>
  <c r="G128" i="11" s="1"/>
  <c r="G127" i="11"/>
  <c r="B127" i="11"/>
  <c r="G126" i="11"/>
  <c r="B126" i="11"/>
  <c r="B125" i="11"/>
  <c r="G125" i="11" s="1"/>
  <c r="B124" i="11"/>
  <c r="G124" i="11" s="1"/>
  <c r="G123" i="11"/>
  <c r="B123" i="11"/>
  <c r="G122" i="11"/>
  <c r="B122" i="11"/>
  <c r="B121" i="11"/>
  <c r="G121" i="11" s="1"/>
  <c r="B120" i="11"/>
  <c r="G120" i="11" s="1"/>
  <c r="G119" i="11"/>
  <c r="B119" i="11"/>
  <c r="G118" i="11"/>
  <c r="B118" i="11"/>
  <c r="B117" i="11"/>
  <c r="G117" i="11" s="1"/>
  <c r="B116" i="11"/>
  <c r="G116" i="11" s="1"/>
  <c r="G115" i="11"/>
  <c r="B115" i="11"/>
  <c r="G114" i="11"/>
  <c r="B114" i="11"/>
  <c r="B113" i="11"/>
  <c r="G113" i="11" s="1"/>
  <c r="B112" i="11"/>
  <c r="G112" i="11" s="1"/>
  <c r="G111" i="11"/>
  <c r="B111" i="11"/>
  <c r="G110" i="11"/>
  <c r="B110" i="11"/>
  <c r="B109" i="11"/>
  <c r="G109" i="11" s="1"/>
  <c r="B108" i="11"/>
  <c r="G108" i="11" s="1"/>
  <c r="G107" i="11"/>
  <c r="B107" i="11"/>
  <c r="G106" i="11"/>
  <c r="B106" i="11"/>
  <c r="B105" i="11"/>
  <c r="G105" i="11" s="1"/>
  <c r="B104" i="11"/>
  <c r="G104" i="11" s="1"/>
  <c r="G103" i="11"/>
  <c r="B103" i="11"/>
  <c r="G102" i="11"/>
  <c r="B102" i="11"/>
  <c r="B101" i="11"/>
  <c r="G101" i="11" s="1"/>
  <c r="B100" i="11"/>
  <c r="G100" i="11" s="1"/>
  <c r="G99" i="11"/>
  <c r="B99" i="11"/>
  <c r="G98" i="11"/>
  <c r="B98" i="11"/>
  <c r="B97" i="11"/>
  <c r="G97" i="11" s="1"/>
  <c r="B96" i="11"/>
  <c r="G96" i="11" s="1"/>
  <c r="G95" i="11"/>
  <c r="B95" i="11"/>
  <c r="G94" i="11"/>
  <c r="B94" i="11"/>
  <c r="B93" i="11"/>
  <c r="B92" i="11"/>
  <c r="G92" i="11" s="1"/>
  <c r="G91" i="11"/>
  <c r="B91" i="11"/>
  <c r="G90" i="11"/>
  <c r="B90" i="11"/>
  <c r="B89" i="11"/>
  <c r="G89" i="11" s="1"/>
  <c r="B88" i="11"/>
  <c r="G88" i="11" s="1"/>
  <c r="G87" i="11"/>
  <c r="B87" i="11"/>
  <c r="G86" i="11"/>
  <c r="B86" i="11"/>
  <c r="B85" i="11"/>
  <c r="G85" i="11" s="1"/>
  <c r="B84" i="11"/>
  <c r="G84" i="11" s="1"/>
  <c r="G83" i="11"/>
  <c r="B83" i="11"/>
  <c r="G82" i="11"/>
  <c r="B82" i="11"/>
  <c r="B81" i="11"/>
  <c r="B80" i="11"/>
  <c r="G80" i="11" s="1"/>
  <c r="G79" i="11"/>
  <c r="B79" i="11"/>
  <c r="G78" i="11"/>
  <c r="B78" i="11"/>
  <c r="B77" i="11"/>
  <c r="G77" i="11" s="1"/>
  <c r="B76" i="11"/>
  <c r="G76" i="11" s="1"/>
  <c r="G75" i="11"/>
  <c r="B75" i="11"/>
  <c r="G74" i="11"/>
  <c r="B74" i="11"/>
  <c r="B73" i="11"/>
  <c r="G73" i="11" s="1"/>
  <c r="B72" i="11"/>
  <c r="G72" i="11" s="1"/>
  <c r="G71" i="11"/>
  <c r="B71" i="11"/>
  <c r="G70" i="11"/>
  <c r="B70" i="11"/>
  <c r="B69" i="11"/>
  <c r="G69" i="11" s="1"/>
  <c r="B68" i="11"/>
  <c r="G68" i="11" s="1"/>
  <c r="G67" i="11"/>
  <c r="B67" i="11"/>
  <c r="G66" i="11"/>
  <c r="B66" i="11"/>
  <c r="B65" i="11"/>
  <c r="G65" i="11" s="1"/>
  <c r="B64" i="11"/>
  <c r="G64" i="11" s="1"/>
  <c r="G63" i="11"/>
  <c r="B63" i="11"/>
  <c r="G62" i="11"/>
  <c r="B62" i="11"/>
  <c r="B61" i="11"/>
  <c r="B60" i="11"/>
  <c r="G60" i="11" s="1"/>
  <c r="G59" i="11"/>
  <c r="B59" i="11"/>
  <c r="G58" i="11"/>
  <c r="B58" i="11"/>
  <c r="B57" i="11"/>
  <c r="G57" i="11" s="1"/>
  <c r="B56" i="11"/>
  <c r="G56" i="11" s="1"/>
  <c r="G55" i="11"/>
  <c r="B55" i="11"/>
  <c r="G54" i="11"/>
  <c r="B54" i="11"/>
  <c r="B53" i="11"/>
  <c r="B52" i="11"/>
  <c r="G52" i="11" s="1"/>
  <c r="G51" i="11"/>
  <c r="B51" i="11"/>
  <c r="G50" i="11"/>
  <c r="B50" i="11"/>
  <c r="B49" i="11"/>
  <c r="G49" i="11" s="1"/>
  <c r="B48" i="11"/>
  <c r="G48" i="11" s="1"/>
  <c r="G47" i="11"/>
  <c r="B47" i="11"/>
  <c r="G46" i="11"/>
  <c r="B46" i="11"/>
  <c r="B45" i="11"/>
  <c r="B44" i="11"/>
  <c r="G44" i="11" s="1"/>
  <c r="G43" i="11"/>
  <c r="B43" i="11"/>
  <c r="G42" i="11"/>
  <c r="B42" i="11"/>
  <c r="B41" i="11"/>
  <c r="G41" i="11" s="1"/>
  <c r="B40" i="11"/>
  <c r="G40" i="11" s="1"/>
  <c r="G39" i="11"/>
  <c r="B39" i="11"/>
  <c r="G38" i="11"/>
  <c r="B38" i="11"/>
  <c r="B37" i="11"/>
  <c r="B36" i="11"/>
  <c r="G36" i="11" s="1"/>
  <c r="G35" i="11"/>
  <c r="B35" i="11"/>
  <c r="G34" i="11"/>
  <c r="B34" i="11"/>
  <c r="B33" i="11"/>
  <c r="G33" i="11" s="1"/>
  <c r="B32" i="11"/>
  <c r="G32" i="11" s="1"/>
  <c r="G31" i="11"/>
  <c r="B31" i="11"/>
  <c r="G30" i="11"/>
  <c r="B30" i="11"/>
  <c r="B29" i="11"/>
  <c r="G29" i="11" s="1"/>
  <c r="B28" i="11"/>
  <c r="G28" i="11" s="1"/>
  <c r="G27" i="11"/>
  <c r="B27" i="11"/>
  <c r="G26" i="11"/>
  <c r="B26" i="11"/>
  <c r="B25" i="11"/>
  <c r="B24" i="11"/>
  <c r="G24" i="11" s="1"/>
  <c r="G23" i="11"/>
  <c r="B23" i="11"/>
  <c r="G22" i="11"/>
  <c r="B22" i="11"/>
  <c r="B21" i="11"/>
  <c r="G21" i="11" s="1"/>
  <c r="B20" i="11"/>
  <c r="G20" i="11" s="1"/>
  <c r="G19" i="11"/>
  <c r="B19" i="11"/>
  <c r="G18" i="11"/>
  <c r="B18" i="11"/>
  <c r="B17" i="11"/>
  <c r="B16" i="11"/>
  <c r="G16" i="11" s="1"/>
  <c r="G15" i="11"/>
  <c r="B15" i="11"/>
  <c r="G14" i="11"/>
  <c r="B14" i="11"/>
  <c r="B13" i="11"/>
  <c r="G13" i="11" s="1"/>
  <c r="B12" i="11"/>
  <c r="G12" i="11" s="1"/>
  <c r="G11" i="11"/>
  <c r="B11" i="11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G734" i="10"/>
  <c r="G733" i="10"/>
  <c r="G732" i="10"/>
  <c r="G731" i="10"/>
  <c r="G730" i="10"/>
  <c r="G729" i="10"/>
  <c r="G728" i="10"/>
  <c r="G727" i="10"/>
  <c r="G726" i="10"/>
  <c r="G725" i="10"/>
  <c r="G724" i="10"/>
  <c r="G723" i="10"/>
  <c r="G722" i="10"/>
  <c r="G721" i="10"/>
  <c r="G720" i="10"/>
  <c r="G719" i="10"/>
  <c r="G718" i="10"/>
  <c r="G717" i="10"/>
  <c r="G716" i="10"/>
  <c r="G715" i="10"/>
  <c r="G714" i="10"/>
  <c r="G713" i="10"/>
  <c r="G712" i="10"/>
  <c r="G711" i="10"/>
  <c r="G710" i="10"/>
  <c r="G709" i="10"/>
  <c r="G708" i="10"/>
  <c r="G707" i="10"/>
  <c r="G706" i="10"/>
  <c r="G705" i="10"/>
  <c r="G704" i="10"/>
  <c r="G703" i="10"/>
  <c r="G702" i="10"/>
  <c r="G701" i="10"/>
  <c r="G700" i="10"/>
  <c r="G699" i="10"/>
  <c r="G698" i="10"/>
  <c r="G697" i="10"/>
  <c r="G696" i="10"/>
  <c r="G695" i="10"/>
  <c r="G694" i="10"/>
  <c r="G693" i="10"/>
  <c r="G692" i="10"/>
  <c r="G691" i="10"/>
  <c r="G690" i="10"/>
  <c r="G689" i="10"/>
  <c r="G688" i="10"/>
  <c r="G687" i="10"/>
  <c r="G686" i="10"/>
  <c r="G685" i="10"/>
  <c r="G684" i="10"/>
  <c r="G683" i="10"/>
  <c r="G682" i="10"/>
  <c r="G681" i="10"/>
  <c r="G680" i="10"/>
  <c r="G679" i="10"/>
  <c r="G678" i="10"/>
  <c r="G677" i="10"/>
  <c r="G676" i="10"/>
  <c r="G675" i="10"/>
  <c r="G674" i="10"/>
  <c r="G673" i="10"/>
  <c r="G672" i="10"/>
  <c r="G671" i="10"/>
  <c r="G670" i="10"/>
  <c r="G669" i="10"/>
  <c r="G668" i="10"/>
  <c r="G667" i="10"/>
  <c r="G666" i="10"/>
  <c r="G665" i="10"/>
  <c r="G664" i="10"/>
  <c r="G663" i="10"/>
  <c r="G662" i="10"/>
  <c r="G661" i="10"/>
  <c r="G660" i="10"/>
  <c r="G659" i="10"/>
  <c r="G658" i="10"/>
  <c r="G657" i="10"/>
  <c r="G656" i="10"/>
  <c r="G655" i="10"/>
  <c r="G654" i="10"/>
  <c r="G653" i="10"/>
  <c r="G652" i="10"/>
  <c r="G651" i="10"/>
  <c r="G650" i="10"/>
  <c r="G649" i="10"/>
  <c r="G648" i="10"/>
  <c r="G647" i="10"/>
  <c r="G646" i="10"/>
  <c r="G64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29" i="10"/>
  <c r="G628" i="10"/>
  <c r="G627" i="10"/>
  <c r="G626" i="10"/>
  <c r="G625" i="10"/>
  <c r="G624" i="10"/>
  <c r="G623" i="10"/>
  <c r="G622" i="10"/>
  <c r="G621" i="10"/>
  <c r="G620" i="10"/>
  <c r="G619" i="10"/>
  <c r="G618" i="10"/>
  <c r="G617" i="10"/>
  <c r="G616" i="10"/>
  <c r="G615" i="10"/>
  <c r="G614" i="10"/>
  <c r="C614" i="10"/>
  <c r="C613" i="10"/>
  <c r="C612" i="10"/>
  <c r="G612" i="10" s="1"/>
  <c r="C611" i="10"/>
  <c r="G610" i="10"/>
  <c r="C610" i="10"/>
  <c r="C609" i="10"/>
  <c r="C608" i="10"/>
  <c r="G608" i="10" s="1"/>
  <c r="C607" i="10"/>
  <c r="G606" i="10"/>
  <c r="C606" i="10"/>
  <c r="G605" i="10"/>
  <c r="C605" i="10"/>
  <c r="C604" i="10"/>
  <c r="G604" i="10" s="1"/>
  <c r="G603" i="10"/>
  <c r="C603" i="10"/>
  <c r="G602" i="10"/>
  <c r="C602" i="10"/>
  <c r="C601" i="10"/>
  <c r="C600" i="10"/>
  <c r="G600" i="10" s="1"/>
  <c r="C599" i="10"/>
  <c r="G598" i="10"/>
  <c r="C598" i="10"/>
  <c r="C597" i="10"/>
  <c r="G597" i="10" s="1"/>
  <c r="C596" i="10"/>
  <c r="G596" i="10" s="1"/>
  <c r="C595" i="10"/>
  <c r="G594" i="10"/>
  <c r="C594" i="10"/>
  <c r="G593" i="10"/>
  <c r="C593" i="10"/>
  <c r="C592" i="10"/>
  <c r="G592" i="10" s="1"/>
  <c r="C591" i="10"/>
  <c r="G590" i="10"/>
  <c r="C590" i="10"/>
  <c r="C589" i="10"/>
  <c r="G589" i="10" s="1"/>
  <c r="C588" i="10"/>
  <c r="G588" i="10" s="1"/>
  <c r="C587" i="10"/>
  <c r="G586" i="10"/>
  <c r="C586" i="10"/>
  <c r="G585" i="10"/>
  <c r="C585" i="10"/>
  <c r="C584" i="10"/>
  <c r="G584" i="10" s="1"/>
  <c r="C583" i="10"/>
  <c r="G582" i="10"/>
  <c r="C582" i="10"/>
  <c r="C581" i="10"/>
  <c r="G581" i="10" s="1"/>
  <c r="C580" i="10"/>
  <c r="G580" i="10" s="1"/>
  <c r="C579" i="10"/>
  <c r="G578" i="10"/>
  <c r="C578" i="10"/>
  <c r="G577" i="10"/>
  <c r="C577" i="10"/>
  <c r="C576" i="10"/>
  <c r="G576" i="10" s="1"/>
  <c r="C575" i="10"/>
  <c r="G574" i="10"/>
  <c r="C574" i="10"/>
  <c r="C573" i="10"/>
  <c r="G573" i="10" s="1"/>
  <c r="C572" i="10"/>
  <c r="G572" i="10" s="1"/>
  <c r="C571" i="10"/>
  <c r="G570" i="10"/>
  <c r="C570" i="10"/>
  <c r="G569" i="10"/>
  <c r="C569" i="10"/>
  <c r="C568" i="10"/>
  <c r="G568" i="10" s="1"/>
  <c r="C567" i="10"/>
  <c r="G566" i="10"/>
  <c r="C566" i="10"/>
  <c r="C565" i="10"/>
  <c r="G565" i="10" s="1"/>
  <c r="C564" i="10"/>
  <c r="G564" i="10" s="1"/>
  <c r="C563" i="10"/>
  <c r="G562" i="10"/>
  <c r="C562" i="10"/>
  <c r="G561" i="10"/>
  <c r="C561" i="10"/>
  <c r="C560" i="10"/>
  <c r="G560" i="10" s="1"/>
  <c r="C559" i="10"/>
  <c r="G558" i="10"/>
  <c r="C558" i="10"/>
  <c r="C557" i="10"/>
  <c r="G557" i="10" s="1"/>
  <c r="C556" i="10"/>
  <c r="G556" i="10" s="1"/>
  <c r="C555" i="10"/>
  <c r="G554" i="10"/>
  <c r="C554" i="10"/>
  <c r="G553" i="10"/>
  <c r="C553" i="10"/>
  <c r="C552" i="10"/>
  <c r="G552" i="10" s="1"/>
  <c r="C551" i="10"/>
  <c r="G550" i="10"/>
  <c r="C550" i="10"/>
  <c r="C549" i="10"/>
  <c r="G549" i="10" s="1"/>
  <c r="C548" i="10"/>
  <c r="G548" i="10" s="1"/>
  <c r="C547" i="10"/>
  <c r="G546" i="10"/>
  <c r="C546" i="10"/>
  <c r="G545" i="10"/>
  <c r="C545" i="10"/>
  <c r="C544" i="10"/>
  <c r="G544" i="10" s="1"/>
  <c r="C543" i="10"/>
  <c r="G542" i="10"/>
  <c r="C542" i="10"/>
  <c r="C541" i="10"/>
  <c r="G541" i="10" s="1"/>
  <c r="C540" i="10"/>
  <c r="G540" i="10" s="1"/>
  <c r="C539" i="10"/>
  <c r="G538" i="10"/>
  <c r="C538" i="10"/>
  <c r="G537" i="10"/>
  <c r="C537" i="10"/>
  <c r="C536" i="10"/>
  <c r="G536" i="10" s="1"/>
  <c r="C535" i="10"/>
  <c r="G534" i="10"/>
  <c r="C534" i="10"/>
  <c r="C533" i="10"/>
  <c r="G533" i="10" s="1"/>
  <c r="C532" i="10"/>
  <c r="G532" i="10" s="1"/>
  <c r="C531" i="10"/>
  <c r="G530" i="10"/>
  <c r="C530" i="10"/>
  <c r="G529" i="10"/>
  <c r="C529" i="10"/>
  <c r="C528" i="10"/>
  <c r="G528" i="10" s="1"/>
  <c r="C527" i="10"/>
  <c r="G526" i="10"/>
  <c r="C526" i="10"/>
  <c r="C525" i="10"/>
  <c r="G525" i="10" s="1"/>
  <c r="C524" i="10"/>
  <c r="G524" i="10" s="1"/>
  <c r="C523" i="10"/>
  <c r="G522" i="10"/>
  <c r="C522" i="10"/>
  <c r="G521" i="10"/>
  <c r="C521" i="10"/>
  <c r="C520" i="10"/>
  <c r="G520" i="10" s="1"/>
  <c r="C519" i="10"/>
  <c r="G518" i="10"/>
  <c r="C518" i="10"/>
  <c r="C517" i="10"/>
  <c r="G517" i="10" s="1"/>
  <c r="C516" i="10"/>
  <c r="G516" i="10" s="1"/>
  <c r="C515" i="10"/>
  <c r="G514" i="10"/>
  <c r="C514" i="10"/>
  <c r="G513" i="10"/>
  <c r="C513" i="10"/>
  <c r="C512" i="10"/>
  <c r="G512" i="10" s="1"/>
  <c r="C511" i="10"/>
  <c r="G510" i="10"/>
  <c r="C510" i="10"/>
  <c r="C509" i="10"/>
  <c r="G509" i="10" s="1"/>
  <c r="C508" i="10"/>
  <c r="G508" i="10" s="1"/>
  <c r="C507" i="10"/>
  <c r="G506" i="10"/>
  <c r="C506" i="10"/>
  <c r="G505" i="10"/>
  <c r="C505" i="10"/>
  <c r="C504" i="10"/>
  <c r="G504" i="10" s="1"/>
  <c r="C503" i="10"/>
  <c r="G502" i="10"/>
  <c r="C502" i="10"/>
  <c r="C501" i="10"/>
  <c r="G501" i="10" s="1"/>
  <c r="C500" i="10"/>
  <c r="G500" i="10" s="1"/>
  <c r="C499" i="10"/>
  <c r="G498" i="10"/>
  <c r="C498" i="10"/>
  <c r="G497" i="10"/>
  <c r="C497" i="10"/>
  <c r="C496" i="10"/>
  <c r="G496" i="10" s="1"/>
  <c r="C495" i="10"/>
  <c r="G494" i="10"/>
  <c r="C494" i="10"/>
  <c r="C493" i="10"/>
  <c r="G493" i="10" s="1"/>
  <c r="C492" i="10"/>
  <c r="G492" i="10" s="1"/>
  <c r="C491" i="10"/>
  <c r="G490" i="10"/>
  <c r="C490" i="10"/>
  <c r="G489" i="10"/>
  <c r="C489" i="10"/>
  <c r="C488" i="10"/>
  <c r="G488" i="10" s="1"/>
  <c r="C487" i="10"/>
  <c r="G486" i="10"/>
  <c r="C486" i="10"/>
  <c r="C485" i="10"/>
  <c r="G485" i="10" s="1"/>
  <c r="C484" i="10"/>
  <c r="G484" i="10" s="1"/>
  <c r="C483" i="10"/>
  <c r="G482" i="10"/>
  <c r="C482" i="10"/>
  <c r="G481" i="10"/>
  <c r="C481" i="10"/>
  <c r="C480" i="10"/>
  <c r="G480" i="10" s="1"/>
  <c r="C479" i="10"/>
  <c r="G478" i="10"/>
  <c r="C478" i="10"/>
  <c r="C477" i="10"/>
  <c r="G477" i="10" s="1"/>
  <c r="C476" i="10"/>
  <c r="G476" i="10" s="1"/>
  <c r="C475" i="10"/>
  <c r="G474" i="10"/>
  <c r="C474" i="10"/>
  <c r="G473" i="10"/>
  <c r="C473" i="10"/>
  <c r="C472" i="10"/>
  <c r="G472" i="10" s="1"/>
  <c r="C471" i="10"/>
  <c r="G470" i="10"/>
  <c r="C470" i="10"/>
  <c r="C469" i="10"/>
  <c r="G469" i="10" s="1"/>
  <c r="C468" i="10"/>
  <c r="G468" i="10" s="1"/>
  <c r="C467" i="10"/>
  <c r="G466" i="10"/>
  <c r="C466" i="10"/>
  <c r="G465" i="10"/>
  <c r="C465" i="10"/>
  <c r="C464" i="10"/>
  <c r="G464" i="10" s="1"/>
  <c r="C463" i="10"/>
  <c r="G462" i="10"/>
  <c r="C462" i="10"/>
  <c r="C461" i="10"/>
  <c r="G461" i="10" s="1"/>
  <c r="C460" i="10"/>
  <c r="G460" i="10" s="1"/>
  <c r="C459" i="10"/>
  <c r="G458" i="10"/>
  <c r="C458" i="10"/>
  <c r="G457" i="10"/>
  <c r="C457" i="10"/>
  <c r="C456" i="10"/>
  <c r="G456" i="10" s="1"/>
  <c r="C455" i="10"/>
  <c r="G454" i="10"/>
  <c r="C454" i="10"/>
  <c r="C453" i="10"/>
  <c r="C452" i="10"/>
  <c r="C451" i="10"/>
  <c r="G450" i="10"/>
  <c r="C450" i="10"/>
  <c r="C449" i="10"/>
  <c r="C448" i="10"/>
  <c r="G448" i="10" s="1"/>
  <c r="C447" i="10"/>
  <c r="G446" i="10"/>
  <c r="C446" i="10"/>
  <c r="G445" i="10"/>
  <c r="C445" i="10"/>
  <c r="C444" i="10"/>
  <c r="G443" i="10"/>
  <c r="C443" i="10"/>
  <c r="C442" i="10"/>
  <c r="C441" i="10"/>
  <c r="G441" i="10" s="1"/>
  <c r="C440" i="10"/>
  <c r="G439" i="10"/>
  <c r="C439" i="10"/>
  <c r="G438" i="10"/>
  <c r="C438" i="10"/>
  <c r="C437" i="10"/>
  <c r="C436" i="10"/>
  <c r="G435" i="10"/>
  <c r="C435" i="10"/>
  <c r="C434" i="10"/>
  <c r="C433" i="10"/>
  <c r="G433" i="10" s="1"/>
  <c r="C432" i="10"/>
  <c r="G431" i="10"/>
  <c r="C431" i="10"/>
  <c r="G430" i="10"/>
  <c r="C430" i="10"/>
  <c r="C429" i="10"/>
  <c r="C428" i="10"/>
  <c r="G427" i="10"/>
  <c r="C427" i="10"/>
  <c r="C426" i="10"/>
  <c r="C425" i="10"/>
  <c r="G425" i="10" s="1"/>
  <c r="C424" i="10"/>
  <c r="G423" i="10"/>
  <c r="C423" i="10"/>
  <c r="G422" i="10"/>
  <c r="C422" i="10"/>
  <c r="C421" i="10"/>
  <c r="G421" i="10" s="1"/>
  <c r="C420" i="10"/>
  <c r="G419" i="10"/>
  <c r="C419" i="10"/>
  <c r="C418" i="10"/>
  <c r="G418" i="10" s="1"/>
  <c r="C417" i="10"/>
  <c r="G417" i="10" s="1"/>
  <c r="C416" i="10"/>
  <c r="G415" i="10"/>
  <c r="C415" i="10"/>
  <c r="G414" i="10"/>
  <c r="C414" i="10"/>
  <c r="C413" i="10"/>
  <c r="G413" i="10" s="1"/>
  <c r="C412" i="10"/>
  <c r="G411" i="10"/>
  <c r="C411" i="10"/>
  <c r="C410" i="10"/>
  <c r="G410" i="10" s="1"/>
  <c r="C409" i="10"/>
  <c r="G409" i="10" s="1"/>
  <c r="C408" i="10"/>
  <c r="G407" i="10"/>
  <c r="C407" i="10"/>
  <c r="G406" i="10"/>
  <c r="C406" i="10"/>
  <c r="C405" i="10"/>
  <c r="G405" i="10" s="1"/>
  <c r="C404" i="10"/>
  <c r="G403" i="10"/>
  <c r="C403" i="10"/>
  <c r="C402" i="10"/>
  <c r="G402" i="10" s="1"/>
  <c r="C401" i="10"/>
  <c r="G401" i="10" s="1"/>
  <c r="C400" i="10"/>
  <c r="G399" i="10"/>
  <c r="C399" i="10"/>
  <c r="G398" i="10"/>
  <c r="C398" i="10"/>
  <c r="C397" i="10"/>
  <c r="G397" i="10" s="1"/>
  <c r="C396" i="10"/>
  <c r="G395" i="10"/>
  <c r="C395" i="10"/>
  <c r="C394" i="10"/>
  <c r="G394" i="10" s="1"/>
  <c r="C393" i="10"/>
  <c r="G393" i="10" s="1"/>
  <c r="C392" i="10"/>
  <c r="G391" i="10"/>
  <c r="C391" i="10"/>
  <c r="G390" i="10"/>
  <c r="C390" i="10"/>
  <c r="C389" i="10"/>
  <c r="G389" i="10" s="1"/>
  <c r="C388" i="10"/>
  <c r="G387" i="10"/>
  <c r="C387" i="10"/>
  <c r="C386" i="10"/>
  <c r="G386" i="10" s="1"/>
  <c r="C385" i="10"/>
  <c r="G385" i="10" s="1"/>
  <c r="C384" i="10"/>
  <c r="G383" i="10"/>
  <c r="C383" i="10"/>
  <c r="G382" i="10"/>
  <c r="C382" i="10"/>
  <c r="C381" i="10"/>
  <c r="G381" i="10" s="1"/>
  <c r="C380" i="10"/>
  <c r="G379" i="10"/>
  <c r="C379" i="10"/>
  <c r="C378" i="10"/>
  <c r="G378" i="10" s="1"/>
  <c r="C377" i="10"/>
  <c r="G377" i="10" s="1"/>
  <c r="C376" i="10"/>
  <c r="G375" i="10"/>
  <c r="C375" i="10"/>
  <c r="G374" i="10"/>
  <c r="C374" i="10"/>
  <c r="C373" i="10"/>
  <c r="G373" i="10" s="1"/>
  <c r="C372" i="10"/>
  <c r="G371" i="10"/>
  <c r="C371" i="10"/>
  <c r="C370" i="10"/>
  <c r="G370" i="10" s="1"/>
  <c r="C369" i="10"/>
  <c r="G369" i="10" s="1"/>
  <c r="C368" i="10"/>
  <c r="G367" i="10"/>
  <c r="C367" i="10"/>
  <c r="G366" i="10"/>
  <c r="C366" i="10"/>
  <c r="C365" i="10"/>
  <c r="G365" i="10" s="1"/>
  <c r="C364" i="10"/>
  <c r="G363" i="10"/>
  <c r="C363" i="10"/>
  <c r="C362" i="10"/>
  <c r="G362" i="10" s="1"/>
  <c r="C361" i="10"/>
  <c r="G361" i="10" s="1"/>
  <c r="C360" i="10"/>
  <c r="G359" i="10"/>
  <c r="C359" i="10"/>
  <c r="G358" i="10"/>
  <c r="C358" i="10"/>
  <c r="C357" i="10"/>
  <c r="G357" i="10" s="1"/>
  <c r="C356" i="10"/>
  <c r="G355" i="10"/>
  <c r="C355" i="10"/>
  <c r="C354" i="10"/>
  <c r="G354" i="10" s="1"/>
  <c r="C353" i="10"/>
  <c r="G353" i="10" s="1"/>
  <c r="C352" i="10"/>
  <c r="G351" i="10"/>
  <c r="C351" i="10"/>
  <c r="G350" i="10"/>
  <c r="C350" i="10"/>
  <c r="C349" i="10"/>
  <c r="G349" i="10" s="1"/>
  <c r="C348" i="10"/>
  <c r="G347" i="10"/>
  <c r="C347" i="10"/>
  <c r="C346" i="10"/>
  <c r="G346" i="10" s="1"/>
  <c r="C345" i="10"/>
  <c r="G345" i="10" s="1"/>
  <c r="C344" i="10"/>
  <c r="G343" i="10"/>
  <c r="C343" i="10"/>
  <c r="G342" i="10"/>
  <c r="C342" i="10"/>
  <c r="C341" i="10"/>
  <c r="G341" i="10" s="1"/>
  <c r="C340" i="10"/>
  <c r="G339" i="10"/>
  <c r="C339" i="10"/>
  <c r="C338" i="10"/>
  <c r="G338" i="10" s="1"/>
  <c r="C337" i="10"/>
  <c r="G337" i="10" s="1"/>
  <c r="C336" i="10"/>
  <c r="G335" i="10"/>
  <c r="C335" i="10"/>
  <c r="G334" i="10"/>
  <c r="C334" i="10"/>
  <c r="C333" i="10"/>
  <c r="G333" i="10" s="1"/>
  <c r="C332" i="10"/>
  <c r="G331" i="10"/>
  <c r="C331" i="10"/>
  <c r="C330" i="10"/>
  <c r="G330" i="10" s="1"/>
  <c r="C329" i="10"/>
  <c r="G329" i="10" s="1"/>
  <c r="C328" i="10"/>
  <c r="G327" i="10"/>
  <c r="C327" i="10"/>
  <c r="G326" i="10"/>
  <c r="C326" i="10"/>
  <c r="C325" i="10"/>
  <c r="G325" i="10" s="1"/>
  <c r="C324" i="10"/>
  <c r="G323" i="10"/>
  <c r="C323" i="10"/>
  <c r="C322" i="10"/>
  <c r="G322" i="10" s="1"/>
  <c r="C321" i="10"/>
  <c r="G321" i="10" s="1"/>
  <c r="C320" i="10"/>
  <c r="G319" i="10"/>
  <c r="C319" i="10"/>
  <c r="G318" i="10"/>
  <c r="C318" i="10"/>
  <c r="C317" i="10"/>
  <c r="G317" i="10" s="1"/>
  <c r="C316" i="10"/>
  <c r="G315" i="10"/>
  <c r="C315" i="10"/>
  <c r="C314" i="10"/>
  <c r="G314" i="10" s="1"/>
  <c r="C313" i="10"/>
  <c r="G313" i="10" s="1"/>
  <c r="C312" i="10"/>
  <c r="G311" i="10"/>
  <c r="C311" i="10"/>
  <c r="G310" i="10"/>
  <c r="C310" i="10"/>
  <c r="C309" i="10"/>
  <c r="G309" i="10" s="1"/>
  <c r="C308" i="10"/>
  <c r="G307" i="10"/>
  <c r="C307" i="10"/>
  <c r="C306" i="10"/>
  <c r="G306" i="10" s="1"/>
  <c r="C305" i="10"/>
  <c r="G305" i="10" s="1"/>
  <c r="C304" i="10"/>
  <c r="G303" i="10"/>
  <c r="C303" i="10"/>
  <c r="G302" i="10"/>
  <c r="C302" i="10"/>
  <c r="C301" i="10"/>
  <c r="G301" i="10" s="1"/>
  <c r="C300" i="10"/>
  <c r="G299" i="10"/>
  <c r="C299" i="10"/>
  <c r="C298" i="10"/>
  <c r="G298" i="10" s="1"/>
  <c r="C297" i="10"/>
  <c r="G297" i="10" s="1"/>
  <c r="C296" i="10"/>
  <c r="G295" i="10"/>
  <c r="C295" i="10"/>
  <c r="G294" i="10"/>
  <c r="C294" i="10"/>
  <c r="C293" i="10"/>
  <c r="G293" i="10" s="1"/>
  <c r="C292" i="10"/>
  <c r="G291" i="10"/>
  <c r="C291" i="10"/>
  <c r="C290" i="10"/>
  <c r="G290" i="10" s="1"/>
  <c r="C289" i="10"/>
  <c r="G289" i="10" s="1"/>
  <c r="C288" i="10"/>
  <c r="G287" i="10"/>
  <c r="C287" i="10"/>
  <c r="G286" i="10"/>
  <c r="C286" i="10"/>
  <c r="C285" i="10"/>
  <c r="G285" i="10" s="1"/>
  <c r="C284" i="10"/>
  <c r="G283" i="10"/>
  <c r="C283" i="10"/>
  <c r="C282" i="10"/>
  <c r="G282" i="10" s="1"/>
  <c r="C281" i="10"/>
  <c r="G281" i="10" s="1"/>
  <c r="C280" i="10"/>
  <c r="G279" i="10"/>
  <c r="C279" i="10"/>
  <c r="G278" i="10"/>
  <c r="C278" i="10"/>
  <c r="C277" i="10"/>
  <c r="G277" i="10" s="1"/>
  <c r="C276" i="10"/>
  <c r="G275" i="10"/>
  <c r="C275" i="10"/>
  <c r="C274" i="10"/>
  <c r="G274" i="10" s="1"/>
  <c r="C273" i="10"/>
  <c r="G273" i="10" s="1"/>
  <c r="C272" i="10"/>
  <c r="G271" i="10"/>
  <c r="C271" i="10"/>
  <c r="G270" i="10"/>
  <c r="C270" i="10"/>
  <c r="C269" i="10"/>
  <c r="G269" i="10" s="1"/>
  <c r="C268" i="10"/>
  <c r="G267" i="10"/>
  <c r="C267" i="10"/>
  <c r="C266" i="10"/>
  <c r="G266" i="10" s="1"/>
  <c r="C265" i="10"/>
  <c r="G265" i="10" s="1"/>
  <c r="C264" i="10"/>
  <c r="G263" i="10"/>
  <c r="C263" i="10"/>
  <c r="G262" i="10"/>
  <c r="C262" i="10"/>
  <c r="C261" i="10"/>
  <c r="G261" i="10" s="1"/>
  <c r="C260" i="10"/>
  <c r="G259" i="10"/>
  <c r="C259" i="10"/>
  <c r="C258" i="10"/>
  <c r="G258" i="10" s="1"/>
  <c r="C257" i="10"/>
  <c r="G257" i="10" s="1"/>
  <c r="C256" i="10"/>
  <c r="G255" i="10"/>
  <c r="C255" i="10"/>
  <c r="G254" i="10"/>
  <c r="C254" i="10"/>
  <c r="C253" i="10"/>
  <c r="G253" i="10" s="1"/>
  <c r="C252" i="10"/>
  <c r="G251" i="10"/>
  <c r="C251" i="10"/>
  <c r="C250" i="10"/>
  <c r="G250" i="10" s="1"/>
  <c r="C249" i="10"/>
  <c r="G249" i="10" s="1"/>
  <c r="C248" i="10"/>
  <c r="G247" i="10"/>
  <c r="C247" i="10"/>
  <c r="G246" i="10"/>
  <c r="C246" i="10"/>
  <c r="C245" i="10"/>
  <c r="G245" i="10" s="1"/>
  <c r="C244" i="10"/>
  <c r="G243" i="10"/>
  <c r="C243" i="10"/>
  <c r="C242" i="10"/>
  <c r="G242" i="10" s="1"/>
  <c r="C241" i="10"/>
  <c r="G241" i="10" s="1"/>
  <c r="C240" i="10"/>
  <c r="G239" i="10"/>
  <c r="C239" i="10"/>
  <c r="G238" i="10"/>
  <c r="C238" i="10"/>
  <c r="C237" i="10"/>
  <c r="G237" i="10" s="1"/>
  <c r="C236" i="10"/>
  <c r="G235" i="10"/>
  <c r="C235" i="10"/>
  <c r="C234" i="10"/>
  <c r="G234" i="10" s="1"/>
  <c r="C233" i="10"/>
  <c r="G233" i="10" s="1"/>
  <c r="C232" i="10"/>
  <c r="G231" i="10"/>
  <c r="C231" i="10"/>
  <c r="G230" i="10"/>
  <c r="C230" i="10"/>
  <c r="C229" i="10"/>
  <c r="G229" i="10" s="1"/>
  <c r="C228" i="10"/>
  <c r="G227" i="10"/>
  <c r="C227" i="10"/>
  <c r="C226" i="10"/>
  <c r="G226" i="10" s="1"/>
  <c r="C225" i="10"/>
  <c r="G225" i="10" s="1"/>
  <c r="C224" i="10"/>
  <c r="C223" i="10"/>
  <c r="G222" i="10"/>
  <c r="C222" i="10"/>
  <c r="G221" i="10"/>
  <c r="C221" i="10"/>
  <c r="C220" i="10"/>
  <c r="G220" i="10" s="1"/>
  <c r="C219" i="10"/>
  <c r="G218" i="10"/>
  <c r="C218" i="10"/>
  <c r="G217" i="10"/>
  <c r="C217" i="10"/>
  <c r="C216" i="10"/>
  <c r="G216" i="10" s="1"/>
  <c r="C215" i="10"/>
  <c r="G214" i="10"/>
  <c r="C214" i="10"/>
  <c r="G213" i="10"/>
  <c r="C213" i="10"/>
  <c r="C212" i="10"/>
  <c r="G212" i="10" s="1"/>
  <c r="C211" i="10"/>
  <c r="G210" i="10"/>
  <c r="C210" i="10"/>
  <c r="G209" i="10"/>
  <c r="C209" i="10"/>
  <c r="C208" i="10"/>
  <c r="G208" i="10" s="1"/>
  <c r="C207" i="10"/>
  <c r="G206" i="10"/>
  <c r="C206" i="10"/>
  <c r="G205" i="10"/>
  <c r="C205" i="10"/>
  <c r="C204" i="10"/>
  <c r="G204" i="10" s="1"/>
  <c r="C203" i="10"/>
  <c r="G202" i="10"/>
  <c r="C202" i="10"/>
  <c r="G201" i="10"/>
  <c r="C201" i="10"/>
  <c r="C200" i="10"/>
  <c r="G200" i="10" s="1"/>
  <c r="C199" i="10"/>
  <c r="G198" i="10"/>
  <c r="C198" i="10"/>
  <c r="G197" i="10"/>
  <c r="C197" i="10"/>
  <c r="C196" i="10"/>
  <c r="G196" i="10" s="1"/>
  <c r="C195" i="10"/>
  <c r="G194" i="10"/>
  <c r="C194" i="10"/>
  <c r="G193" i="10"/>
  <c r="C193" i="10"/>
  <c r="C192" i="10"/>
  <c r="G192" i="10" s="1"/>
  <c r="C191" i="10"/>
  <c r="G190" i="10"/>
  <c r="C190" i="10"/>
  <c r="G189" i="10"/>
  <c r="C189" i="10"/>
  <c r="C188" i="10"/>
  <c r="G188" i="10" s="1"/>
  <c r="C187" i="10"/>
  <c r="G186" i="10"/>
  <c r="C186" i="10"/>
  <c r="G185" i="10"/>
  <c r="C185" i="10"/>
  <c r="C184" i="10"/>
  <c r="G184" i="10" s="1"/>
  <c r="C183" i="10"/>
  <c r="G182" i="10"/>
  <c r="C182" i="10"/>
  <c r="G181" i="10"/>
  <c r="C181" i="10"/>
  <c r="C180" i="10"/>
  <c r="G180" i="10" s="1"/>
  <c r="C179" i="10"/>
  <c r="G178" i="10"/>
  <c r="C178" i="10"/>
  <c r="G177" i="10"/>
  <c r="C177" i="10"/>
  <c r="C176" i="10"/>
  <c r="G176" i="10" s="1"/>
  <c r="C175" i="10"/>
  <c r="G174" i="10"/>
  <c r="C174" i="10"/>
  <c r="G173" i="10"/>
  <c r="C173" i="10"/>
  <c r="C172" i="10"/>
  <c r="G172" i="10" s="1"/>
  <c r="C171" i="10"/>
  <c r="G170" i="10"/>
  <c r="C170" i="10"/>
  <c r="G169" i="10"/>
  <c r="C169" i="10"/>
  <c r="C168" i="10"/>
  <c r="G168" i="10" s="1"/>
  <c r="C167" i="10"/>
  <c r="G166" i="10"/>
  <c r="C166" i="10"/>
  <c r="G165" i="10"/>
  <c r="C165" i="10"/>
  <c r="C164" i="10"/>
  <c r="G164" i="10" s="1"/>
  <c r="C163" i="10"/>
  <c r="G162" i="10"/>
  <c r="C162" i="10"/>
  <c r="G161" i="10"/>
  <c r="C161" i="10"/>
  <c r="C160" i="10"/>
  <c r="G160" i="10" s="1"/>
  <c r="C159" i="10"/>
  <c r="G158" i="10"/>
  <c r="C158" i="10"/>
  <c r="G157" i="10"/>
  <c r="C157" i="10"/>
  <c r="C156" i="10"/>
  <c r="G156" i="10" s="1"/>
  <c r="C155" i="10"/>
  <c r="G154" i="10"/>
  <c r="C154" i="10"/>
  <c r="G153" i="10"/>
  <c r="C153" i="10"/>
  <c r="C152" i="10"/>
  <c r="G152" i="10" s="1"/>
  <c r="C151" i="10"/>
  <c r="G150" i="10"/>
  <c r="C150" i="10"/>
  <c r="G149" i="10"/>
  <c r="C149" i="10"/>
  <c r="C148" i="10"/>
  <c r="G148" i="10" s="1"/>
  <c r="C147" i="10"/>
  <c r="G146" i="10"/>
  <c r="C146" i="10"/>
  <c r="G145" i="10"/>
  <c r="C145" i="10"/>
  <c r="C144" i="10"/>
  <c r="G144" i="10" s="1"/>
  <c r="C143" i="10"/>
  <c r="G142" i="10"/>
  <c r="C142" i="10"/>
  <c r="G141" i="10"/>
  <c r="C141" i="10"/>
  <c r="C140" i="10"/>
  <c r="G140" i="10" s="1"/>
  <c r="C139" i="10"/>
  <c r="G138" i="10"/>
  <c r="C138" i="10"/>
  <c r="G137" i="10"/>
  <c r="C137" i="10"/>
  <c r="C136" i="10"/>
  <c r="G136" i="10" s="1"/>
  <c r="C135" i="10"/>
  <c r="G134" i="10"/>
  <c r="C134" i="10"/>
  <c r="G133" i="10"/>
  <c r="C133" i="10"/>
  <c r="C132" i="10"/>
  <c r="G132" i="10" s="1"/>
  <c r="C131" i="10"/>
  <c r="G130" i="10"/>
  <c r="C130" i="10"/>
  <c r="G129" i="10"/>
  <c r="C129" i="10"/>
  <c r="C128" i="10"/>
  <c r="G128" i="10" s="1"/>
  <c r="C127" i="10"/>
  <c r="G126" i="10"/>
  <c r="C126" i="10"/>
  <c r="G125" i="10"/>
  <c r="C125" i="10"/>
  <c r="C124" i="10"/>
  <c r="G124" i="10" s="1"/>
  <c r="C123" i="10"/>
  <c r="G122" i="10"/>
  <c r="C122" i="10"/>
  <c r="G121" i="10"/>
  <c r="C121" i="10"/>
  <c r="C120" i="10"/>
  <c r="G120" i="10" s="1"/>
  <c r="C119" i="10"/>
  <c r="G118" i="10"/>
  <c r="C118" i="10"/>
  <c r="G117" i="10"/>
  <c r="C117" i="10"/>
  <c r="C116" i="10"/>
  <c r="G116" i="10" s="1"/>
  <c r="C115" i="10"/>
  <c r="G114" i="10"/>
  <c r="C114" i="10"/>
  <c r="G113" i="10"/>
  <c r="C113" i="10"/>
  <c r="C112" i="10"/>
  <c r="G112" i="10" s="1"/>
  <c r="C111" i="10"/>
  <c r="G110" i="10"/>
  <c r="C110" i="10"/>
  <c r="G109" i="10"/>
  <c r="C109" i="10"/>
  <c r="C108" i="10"/>
  <c r="G108" i="10" s="1"/>
  <c r="C107" i="10"/>
  <c r="G106" i="10"/>
  <c r="C106" i="10"/>
  <c r="G105" i="10"/>
  <c r="C105" i="10"/>
  <c r="C104" i="10"/>
  <c r="G104" i="10" s="1"/>
  <c r="C103" i="10"/>
  <c r="G102" i="10"/>
  <c r="C102" i="10"/>
  <c r="G101" i="10"/>
  <c r="C101" i="10"/>
  <c r="C100" i="10"/>
  <c r="G100" i="10" s="1"/>
  <c r="C99" i="10"/>
  <c r="G98" i="10"/>
  <c r="C98" i="10"/>
  <c r="G97" i="10"/>
  <c r="C97" i="10"/>
  <c r="C96" i="10"/>
  <c r="G96" i="10" s="1"/>
  <c r="C95" i="10"/>
  <c r="G94" i="10"/>
  <c r="C94" i="10"/>
  <c r="G93" i="10"/>
  <c r="C93" i="10"/>
  <c r="C92" i="10"/>
  <c r="G92" i="10" s="1"/>
  <c r="C91" i="10"/>
  <c r="G90" i="10"/>
  <c r="C90" i="10"/>
  <c r="G89" i="10"/>
  <c r="C89" i="10"/>
  <c r="C88" i="10"/>
  <c r="G88" i="10" s="1"/>
  <c r="C87" i="10"/>
  <c r="G86" i="10"/>
  <c r="C86" i="10"/>
  <c r="G85" i="10"/>
  <c r="C85" i="10"/>
  <c r="C84" i="10"/>
  <c r="G84" i="10" s="1"/>
  <c r="C83" i="10"/>
  <c r="G82" i="10"/>
  <c r="C82" i="10"/>
  <c r="G81" i="10"/>
  <c r="C81" i="10"/>
  <c r="C80" i="10"/>
  <c r="G80" i="10" s="1"/>
  <c r="C79" i="10"/>
  <c r="G78" i="10"/>
  <c r="C78" i="10"/>
  <c r="G77" i="10"/>
  <c r="C77" i="10"/>
  <c r="C76" i="10"/>
  <c r="G76" i="10" s="1"/>
  <c r="C75" i="10"/>
  <c r="G74" i="10"/>
  <c r="C74" i="10"/>
  <c r="G73" i="10"/>
  <c r="C73" i="10"/>
  <c r="C72" i="10"/>
  <c r="G72" i="10" s="1"/>
  <c r="C71" i="10"/>
  <c r="G70" i="10"/>
  <c r="C70" i="10"/>
  <c r="G69" i="10"/>
  <c r="C69" i="10"/>
  <c r="C68" i="10"/>
  <c r="G68" i="10" s="1"/>
  <c r="C67" i="10"/>
  <c r="G66" i="10"/>
  <c r="C66" i="10"/>
  <c r="G65" i="10"/>
  <c r="C65" i="10"/>
  <c r="C64" i="10"/>
  <c r="G64" i="10" s="1"/>
  <c r="C63" i="10"/>
  <c r="G62" i="10"/>
  <c r="C62" i="10"/>
  <c r="G61" i="10"/>
  <c r="C61" i="10"/>
  <c r="C60" i="10"/>
  <c r="G60" i="10" s="1"/>
  <c r="C59" i="10"/>
  <c r="G58" i="10"/>
  <c r="C58" i="10"/>
  <c r="G57" i="10"/>
  <c r="C57" i="10"/>
  <c r="C56" i="10"/>
  <c r="G56" i="10" s="1"/>
  <c r="C55" i="10"/>
  <c r="G54" i="10"/>
  <c r="C54" i="10"/>
  <c r="G53" i="10"/>
  <c r="C53" i="10"/>
  <c r="C52" i="10"/>
  <c r="G52" i="10" s="1"/>
  <c r="C51" i="10"/>
  <c r="G50" i="10"/>
  <c r="C50" i="10"/>
  <c r="G49" i="10"/>
  <c r="C49" i="10"/>
  <c r="C48" i="10"/>
  <c r="G48" i="10" s="1"/>
  <c r="C47" i="10"/>
  <c r="G46" i="10"/>
  <c r="C46" i="10"/>
  <c r="G45" i="10"/>
  <c r="C45" i="10"/>
  <c r="C44" i="10"/>
  <c r="G44" i="10" s="1"/>
  <c r="C43" i="10"/>
  <c r="G42" i="10"/>
  <c r="C42" i="10"/>
  <c r="G41" i="10"/>
  <c r="C41" i="10"/>
  <c r="C40" i="10"/>
  <c r="G40" i="10" s="1"/>
  <c r="C39" i="10"/>
  <c r="G38" i="10"/>
  <c r="C38" i="10"/>
  <c r="G37" i="10"/>
  <c r="C37" i="10"/>
  <c r="C36" i="10"/>
  <c r="G36" i="10" s="1"/>
  <c r="C35" i="10"/>
  <c r="G34" i="10"/>
  <c r="C34" i="10"/>
  <c r="G33" i="10"/>
  <c r="C33" i="10"/>
  <c r="C32" i="10"/>
  <c r="G32" i="10" s="1"/>
  <c r="C31" i="10"/>
  <c r="G30" i="10"/>
  <c r="C30" i="10"/>
  <c r="G29" i="10"/>
  <c r="C29" i="10"/>
  <c r="C28" i="10"/>
  <c r="G28" i="10" s="1"/>
  <c r="C27" i="10"/>
  <c r="G26" i="10"/>
  <c r="C26" i="10"/>
  <c r="G25" i="10"/>
  <c r="C25" i="10"/>
  <c r="C24" i="10"/>
  <c r="G24" i="10" s="1"/>
  <c r="C23" i="10"/>
  <c r="G22" i="10"/>
  <c r="C22" i="10"/>
  <c r="G21" i="10"/>
  <c r="C21" i="10"/>
  <c r="C20" i="10"/>
  <c r="G20" i="10" s="1"/>
  <c r="C19" i="10"/>
  <c r="G18" i="10"/>
  <c r="C18" i="10"/>
  <c r="G17" i="10"/>
  <c r="C17" i="10"/>
  <c r="C16" i="10"/>
  <c r="G16" i="10" s="1"/>
  <c r="C15" i="10"/>
  <c r="G14" i="10"/>
  <c r="C14" i="10"/>
  <c r="G13" i="10"/>
  <c r="G477" i="9"/>
  <c r="G476" i="9"/>
  <c r="G475" i="9"/>
  <c r="G474" i="9"/>
  <c r="G473" i="9"/>
  <c r="G472" i="9"/>
  <c r="G471" i="9"/>
  <c r="G470" i="9"/>
  <c r="G469" i="9"/>
  <c r="G468" i="9"/>
  <c r="G467" i="9"/>
  <c r="G466" i="9"/>
  <c r="G465" i="9"/>
  <c r="G464" i="9"/>
  <c r="G463" i="9"/>
  <c r="G462" i="9"/>
  <c r="G461" i="9"/>
  <c r="G460" i="9"/>
  <c r="G459" i="9"/>
  <c r="G458" i="9"/>
  <c r="G457" i="9"/>
  <c r="G456" i="9"/>
  <c r="G455" i="9"/>
  <c r="G454" i="9"/>
  <c r="G453" i="9"/>
  <c r="G452" i="9"/>
  <c r="G451" i="9"/>
  <c r="G450" i="9"/>
  <c r="G449" i="9"/>
  <c r="G448" i="9"/>
  <c r="G447" i="9"/>
  <c r="G446" i="9"/>
  <c r="G445" i="9"/>
  <c r="G444" i="9"/>
  <c r="G443" i="9"/>
  <c r="G442" i="9"/>
  <c r="G441" i="9"/>
  <c r="G440" i="9"/>
  <c r="G439" i="9"/>
  <c r="G438" i="9"/>
  <c r="G437" i="9"/>
  <c r="G436" i="9"/>
  <c r="G435" i="9"/>
  <c r="G434" i="9"/>
  <c r="G433" i="9"/>
  <c r="G432" i="9"/>
  <c r="G431" i="9"/>
  <c r="G430" i="9"/>
  <c r="G429" i="9"/>
  <c r="G428" i="9"/>
  <c r="G427" i="9"/>
  <c r="G426" i="9"/>
  <c r="G425" i="9"/>
  <c r="G424" i="9"/>
  <c r="G423" i="9"/>
  <c r="G422" i="9"/>
  <c r="G421" i="9"/>
  <c r="G420" i="9"/>
  <c r="G419" i="9"/>
  <c r="G418" i="9"/>
  <c r="G417" i="9"/>
  <c r="G416" i="9"/>
  <c r="G415" i="9"/>
  <c r="G414" i="9"/>
  <c r="G413" i="9"/>
  <c r="G412" i="9"/>
  <c r="G411" i="9"/>
  <c r="G410" i="9"/>
  <c r="G409" i="9"/>
  <c r="G408" i="9"/>
  <c r="G407" i="9"/>
  <c r="G406" i="9"/>
  <c r="G405" i="9"/>
  <c r="G404" i="9"/>
  <c r="G403" i="9"/>
  <c r="G402" i="9"/>
  <c r="G401" i="9"/>
  <c r="G400" i="9"/>
  <c r="G399" i="9"/>
  <c r="G398" i="9"/>
  <c r="G397" i="9"/>
  <c r="G396" i="9"/>
  <c r="G395" i="9"/>
  <c r="G394" i="9"/>
  <c r="G393" i="9"/>
  <c r="G392" i="9"/>
  <c r="G391" i="9"/>
  <c r="G390" i="9"/>
  <c r="G389" i="9"/>
  <c r="G388" i="9"/>
  <c r="G387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G363" i="9"/>
  <c r="G362" i="9"/>
  <c r="G361" i="9"/>
  <c r="G360" i="9"/>
  <c r="G359" i="9"/>
  <c r="G358" i="9"/>
  <c r="G357" i="9"/>
  <c r="G356" i="9"/>
  <c r="G355" i="9"/>
  <c r="G354" i="9"/>
  <c r="G353" i="9"/>
  <c r="G352" i="9"/>
  <c r="G351" i="9"/>
  <c r="G350" i="9"/>
  <c r="G349" i="9"/>
  <c r="G348" i="9"/>
  <c r="G347" i="9"/>
  <c r="G346" i="9"/>
  <c r="G345" i="9"/>
  <c r="G344" i="9"/>
  <c r="G343" i="9"/>
  <c r="G342" i="9"/>
  <c r="G341" i="9"/>
  <c r="G340" i="9"/>
  <c r="G339" i="9"/>
  <c r="G338" i="9"/>
  <c r="G337" i="9"/>
  <c r="G336" i="9"/>
  <c r="G335" i="9"/>
  <c r="G334" i="9"/>
  <c r="G333" i="9"/>
  <c r="G332" i="9"/>
  <c r="G331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B267" i="9"/>
  <c r="G266" i="9"/>
  <c r="B266" i="9"/>
  <c r="G265" i="9"/>
  <c r="B265" i="9"/>
  <c r="B264" i="9"/>
  <c r="G264" i="9" s="1"/>
  <c r="B263" i="9"/>
  <c r="G262" i="9"/>
  <c r="B262" i="9"/>
  <c r="G261" i="9"/>
  <c r="B261" i="9"/>
  <c r="B260" i="9"/>
  <c r="G260" i="9" s="1"/>
  <c r="B259" i="9"/>
  <c r="G258" i="9"/>
  <c r="B258" i="9"/>
  <c r="G257" i="9"/>
  <c r="B257" i="9"/>
  <c r="B256" i="9"/>
  <c r="G256" i="9" s="1"/>
  <c r="B255" i="9"/>
  <c r="G254" i="9"/>
  <c r="B254" i="9"/>
  <c r="G253" i="9"/>
  <c r="B253" i="9"/>
  <c r="B252" i="9"/>
  <c r="G252" i="9" s="1"/>
  <c r="B251" i="9"/>
  <c r="G250" i="9"/>
  <c r="B250" i="9"/>
  <c r="G249" i="9"/>
  <c r="B249" i="9"/>
  <c r="B248" i="9"/>
  <c r="G248" i="9" s="1"/>
  <c r="B247" i="9"/>
  <c r="G246" i="9"/>
  <c r="B246" i="9"/>
  <c r="G245" i="9"/>
  <c r="B245" i="9"/>
  <c r="B244" i="9"/>
  <c r="G244" i="9" s="1"/>
  <c r="B243" i="9"/>
  <c r="G242" i="9"/>
  <c r="B242" i="9"/>
  <c r="G241" i="9"/>
  <c r="B241" i="9"/>
  <c r="B240" i="9"/>
  <c r="G240" i="9" s="1"/>
  <c r="B239" i="9"/>
  <c r="G238" i="9"/>
  <c r="B238" i="9"/>
  <c r="G237" i="9"/>
  <c r="B237" i="9"/>
  <c r="B236" i="9"/>
  <c r="G236" i="9" s="1"/>
  <c r="B235" i="9"/>
  <c r="G234" i="9"/>
  <c r="B234" i="9"/>
  <c r="G233" i="9"/>
  <c r="B233" i="9"/>
  <c r="B232" i="9"/>
  <c r="G232" i="9" s="1"/>
  <c r="B231" i="9"/>
  <c r="G230" i="9"/>
  <c r="B230" i="9"/>
  <c r="G229" i="9"/>
  <c r="B229" i="9"/>
  <c r="B228" i="9"/>
  <c r="G228" i="9" s="1"/>
  <c r="B227" i="9"/>
  <c r="G226" i="9"/>
  <c r="B226" i="9"/>
  <c r="G225" i="9"/>
  <c r="B225" i="9"/>
  <c r="B224" i="9"/>
  <c r="G224" i="9" s="1"/>
  <c r="B223" i="9"/>
  <c r="G222" i="9"/>
  <c r="B222" i="9"/>
  <c r="G221" i="9"/>
  <c r="B221" i="9"/>
  <c r="B220" i="9"/>
  <c r="G220" i="9" s="1"/>
  <c r="B219" i="9"/>
  <c r="G218" i="9"/>
  <c r="B218" i="9"/>
  <c r="G217" i="9"/>
  <c r="B217" i="9"/>
  <c r="B216" i="9"/>
  <c r="G216" i="9" s="1"/>
  <c r="B215" i="9"/>
  <c r="G214" i="9"/>
  <c r="B214" i="9"/>
  <c r="G213" i="9"/>
  <c r="B213" i="9"/>
  <c r="B212" i="9"/>
  <c r="G212" i="9" s="1"/>
  <c r="B211" i="9"/>
  <c r="G210" i="9"/>
  <c r="B210" i="9"/>
  <c r="G209" i="9"/>
  <c r="B209" i="9"/>
  <c r="B208" i="9"/>
  <c r="G208" i="9" s="1"/>
  <c r="B207" i="9"/>
  <c r="G206" i="9"/>
  <c r="B206" i="9"/>
  <c r="G205" i="9"/>
  <c r="B205" i="9"/>
  <c r="B204" i="9"/>
  <c r="G204" i="9" s="1"/>
  <c r="B203" i="9"/>
  <c r="G202" i="9"/>
  <c r="B202" i="9"/>
  <c r="G201" i="9"/>
  <c r="B201" i="9"/>
  <c r="B200" i="9"/>
  <c r="G200" i="9" s="1"/>
  <c r="B199" i="9"/>
  <c r="G198" i="9"/>
  <c r="B198" i="9"/>
  <c r="G197" i="9"/>
  <c r="B197" i="9"/>
  <c r="B196" i="9"/>
  <c r="G196" i="9" s="1"/>
  <c r="B195" i="9"/>
  <c r="G194" i="9"/>
  <c r="B194" i="9"/>
  <c r="G193" i="9"/>
  <c r="B193" i="9"/>
  <c r="B192" i="9"/>
  <c r="G192" i="9" s="1"/>
  <c r="B191" i="9"/>
  <c r="G190" i="9"/>
  <c r="B190" i="9"/>
  <c r="G189" i="9"/>
  <c r="B189" i="9"/>
  <c r="B188" i="9"/>
  <c r="G188" i="9" s="1"/>
  <c r="B187" i="9"/>
  <c r="G186" i="9"/>
  <c r="B186" i="9"/>
  <c r="G185" i="9"/>
  <c r="B185" i="9"/>
  <c r="B184" i="9"/>
  <c r="G184" i="9" s="1"/>
  <c r="B183" i="9"/>
  <c r="G182" i="9"/>
  <c r="B182" i="9"/>
  <c r="G181" i="9"/>
  <c r="B181" i="9"/>
  <c r="B180" i="9"/>
  <c r="G180" i="9" s="1"/>
  <c r="B179" i="9"/>
  <c r="G178" i="9"/>
  <c r="B178" i="9"/>
  <c r="G177" i="9"/>
  <c r="B177" i="9"/>
  <c r="B176" i="9"/>
  <c r="G176" i="9" s="1"/>
  <c r="B175" i="9"/>
  <c r="G174" i="9"/>
  <c r="B174" i="9"/>
  <c r="G173" i="9"/>
  <c r="B173" i="9"/>
  <c r="B172" i="9"/>
  <c r="G172" i="9" s="1"/>
  <c r="B171" i="9"/>
  <c r="G170" i="9"/>
  <c r="B170" i="9"/>
  <c r="G169" i="9"/>
  <c r="B169" i="9"/>
  <c r="B168" i="9"/>
  <c r="G168" i="9" s="1"/>
  <c r="B167" i="9"/>
  <c r="G166" i="9"/>
  <c r="B166" i="9"/>
  <c r="G165" i="9"/>
  <c r="B165" i="9"/>
  <c r="B164" i="9"/>
  <c r="G164" i="9" s="1"/>
  <c r="B163" i="9"/>
  <c r="G162" i="9"/>
  <c r="B162" i="9"/>
  <c r="G161" i="9"/>
  <c r="B161" i="9"/>
  <c r="B160" i="9"/>
  <c r="G160" i="9" s="1"/>
  <c r="B159" i="9"/>
  <c r="G158" i="9"/>
  <c r="B158" i="9"/>
  <c r="G157" i="9"/>
  <c r="B157" i="9"/>
  <c r="B156" i="9"/>
  <c r="G156" i="9" s="1"/>
  <c r="B155" i="9"/>
  <c r="G154" i="9"/>
  <c r="B154" i="9"/>
  <c r="G153" i="9"/>
  <c r="B153" i="9"/>
  <c r="B152" i="9"/>
  <c r="G152" i="9" s="1"/>
  <c r="B151" i="9"/>
  <c r="G150" i="9"/>
  <c r="B150" i="9"/>
  <c r="G149" i="9"/>
  <c r="B149" i="9"/>
  <c r="B148" i="9"/>
  <c r="G148" i="9" s="1"/>
  <c r="B147" i="9"/>
  <c r="G146" i="9"/>
  <c r="B146" i="9"/>
  <c r="G145" i="9"/>
  <c r="B145" i="9"/>
  <c r="B144" i="9"/>
  <c r="G144" i="9" s="1"/>
  <c r="B143" i="9"/>
  <c r="G142" i="9"/>
  <c r="B142" i="9"/>
  <c r="G141" i="9"/>
  <c r="B141" i="9"/>
  <c r="B140" i="9"/>
  <c r="G140" i="9" s="1"/>
  <c r="B139" i="9"/>
  <c r="G138" i="9"/>
  <c r="B138" i="9"/>
  <c r="G137" i="9"/>
  <c r="B137" i="9"/>
  <c r="B136" i="9"/>
  <c r="G136" i="9" s="1"/>
  <c r="B135" i="9"/>
  <c r="G134" i="9"/>
  <c r="B134" i="9"/>
  <c r="G133" i="9"/>
  <c r="B133" i="9"/>
  <c r="B132" i="9"/>
  <c r="G132" i="9" s="1"/>
  <c r="B131" i="9"/>
  <c r="G130" i="9"/>
  <c r="B130" i="9"/>
  <c r="G129" i="9"/>
  <c r="B129" i="9"/>
  <c r="B128" i="9"/>
  <c r="G128" i="9" s="1"/>
  <c r="B127" i="9"/>
  <c r="G126" i="9"/>
  <c r="B126" i="9"/>
  <c r="G125" i="9"/>
  <c r="B125" i="9"/>
  <c r="B124" i="9"/>
  <c r="G124" i="9" s="1"/>
  <c r="B123" i="9"/>
  <c r="G122" i="9"/>
  <c r="B122" i="9"/>
  <c r="G121" i="9"/>
  <c r="B121" i="9"/>
  <c r="B120" i="9"/>
  <c r="G120" i="9" s="1"/>
  <c r="B119" i="9"/>
  <c r="G118" i="9"/>
  <c r="B118" i="9"/>
  <c r="G117" i="9"/>
  <c r="B117" i="9"/>
  <c r="B116" i="9"/>
  <c r="G116" i="9" s="1"/>
  <c r="B115" i="9"/>
  <c r="G114" i="9"/>
  <c r="B114" i="9"/>
  <c r="G113" i="9"/>
  <c r="B113" i="9"/>
  <c r="B112" i="9"/>
  <c r="G112" i="9" s="1"/>
  <c r="B111" i="9"/>
  <c r="G110" i="9"/>
  <c r="B110" i="9"/>
  <c r="G109" i="9"/>
  <c r="B109" i="9"/>
  <c r="B108" i="9"/>
  <c r="G108" i="9" s="1"/>
  <c r="B107" i="9"/>
  <c r="G106" i="9"/>
  <c r="B106" i="9"/>
  <c r="G105" i="9"/>
  <c r="B105" i="9"/>
  <c r="B104" i="9"/>
  <c r="G104" i="9" s="1"/>
  <c r="B103" i="9"/>
  <c r="G102" i="9"/>
  <c r="B102" i="9"/>
  <c r="G101" i="9"/>
  <c r="B101" i="9"/>
  <c r="B100" i="9"/>
  <c r="G100" i="9" s="1"/>
  <c r="B99" i="9"/>
  <c r="B98" i="9"/>
  <c r="G98" i="9" s="1"/>
  <c r="B97" i="9"/>
  <c r="G97" i="9" s="1"/>
  <c r="G96" i="9"/>
  <c r="B96" i="9"/>
  <c r="G95" i="9"/>
  <c r="B95" i="9"/>
  <c r="B94" i="9"/>
  <c r="G94" i="9" s="1"/>
  <c r="B93" i="9"/>
  <c r="G93" i="9" s="1"/>
  <c r="G92" i="9"/>
  <c r="B92" i="9"/>
  <c r="G91" i="9"/>
  <c r="B91" i="9"/>
  <c r="B90" i="9"/>
  <c r="G90" i="9" s="1"/>
  <c r="B89" i="9"/>
  <c r="G89" i="9" s="1"/>
  <c r="G88" i="9"/>
  <c r="B88" i="9"/>
  <c r="G87" i="9"/>
  <c r="B87" i="9"/>
  <c r="B86" i="9"/>
  <c r="G86" i="9" s="1"/>
  <c r="B85" i="9"/>
  <c r="G85" i="9" s="1"/>
  <c r="G84" i="9"/>
  <c r="B84" i="9"/>
  <c r="G83" i="9"/>
  <c r="B83" i="9"/>
  <c r="B82" i="9"/>
  <c r="G82" i="9" s="1"/>
  <c r="B81" i="9"/>
  <c r="G81" i="9" s="1"/>
  <c r="G80" i="9"/>
  <c r="B80" i="9"/>
  <c r="G79" i="9"/>
  <c r="B79" i="9"/>
  <c r="B78" i="9"/>
  <c r="G78" i="9" s="1"/>
  <c r="B77" i="9"/>
  <c r="G77" i="9" s="1"/>
  <c r="G76" i="9"/>
  <c r="B76" i="9"/>
  <c r="G75" i="9"/>
  <c r="B75" i="9"/>
  <c r="B74" i="9"/>
  <c r="G74" i="9" s="1"/>
  <c r="B73" i="9"/>
  <c r="G73" i="9" s="1"/>
  <c r="G72" i="9"/>
  <c r="B72" i="9"/>
  <c r="G71" i="9"/>
  <c r="B71" i="9"/>
  <c r="B70" i="9"/>
  <c r="G70" i="9" s="1"/>
  <c r="B69" i="9"/>
  <c r="G69" i="9" s="1"/>
  <c r="G68" i="9"/>
  <c r="B68" i="9"/>
  <c r="G67" i="9"/>
  <c r="B67" i="9"/>
  <c r="B66" i="9"/>
  <c r="G66" i="9" s="1"/>
  <c r="B65" i="9"/>
  <c r="G65" i="9" s="1"/>
  <c r="G64" i="9"/>
  <c r="B64" i="9"/>
  <c r="G63" i="9"/>
  <c r="B63" i="9"/>
  <c r="B62" i="9"/>
  <c r="B61" i="9"/>
  <c r="G61" i="9" s="1"/>
  <c r="G60" i="9"/>
  <c r="B60" i="9"/>
  <c r="G59" i="9"/>
  <c r="B59" i="9"/>
  <c r="B58" i="9"/>
  <c r="G58" i="9" s="1"/>
  <c r="B57" i="9"/>
  <c r="G57" i="9" s="1"/>
  <c r="G56" i="9"/>
  <c r="B56" i="9"/>
  <c r="G55" i="9"/>
  <c r="B55" i="9"/>
  <c r="B54" i="9"/>
  <c r="G54" i="9" s="1"/>
  <c r="B53" i="9"/>
  <c r="G53" i="9" s="1"/>
  <c r="G52" i="9"/>
  <c r="B52" i="9"/>
  <c r="G51" i="9"/>
  <c r="B51" i="9"/>
  <c r="B50" i="9"/>
  <c r="G50" i="9" s="1"/>
  <c r="B49" i="9"/>
  <c r="G49" i="9" s="1"/>
  <c r="G48" i="9"/>
  <c r="B48" i="9"/>
  <c r="G47" i="9"/>
  <c r="B47" i="9"/>
  <c r="B46" i="9"/>
  <c r="B45" i="9"/>
  <c r="G45" i="9" s="1"/>
  <c r="G44" i="9"/>
  <c r="B44" i="9"/>
  <c r="G43" i="9"/>
  <c r="B43" i="9"/>
  <c r="B42" i="9"/>
  <c r="G42" i="9" s="1"/>
  <c r="B41" i="9"/>
  <c r="G41" i="9" s="1"/>
  <c r="G40" i="9"/>
  <c r="B40" i="9"/>
  <c r="G39" i="9"/>
  <c r="B39" i="9"/>
  <c r="B38" i="9"/>
  <c r="G38" i="9" s="1"/>
  <c r="B37" i="9"/>
  <c r="G37" i="9" s="1"/>
  <c r="G36" i="9"/>
  <c r="B36" i="9"/>
  <c r="G35" i="9"/>
  <c r="B35" i="9"/>
  <c r="B34" i="9"/>
  <c r="G34" i="9" s="1"/>
  <c r="B33" i="9"/>
  <c r="G33" i="9" s="1"/>
  <c r="G32" i="9"/>
  <c r="B32" i="9"/>
  <c r="G31" i="9"/>
  <c r="B31" i="9"/>
  <c r="B30" i="9"/>
  <c r="G30" i="9" s="1"/>
  <c r="B29" i="9"/>
  <c r="G29" i="9" s="1"/>
  <c r="G28" i="9"/>
  <c r="B28" i="9"/>
  <c r="G27" i="9"/>
  <c r="B27" i="9"/>
  <c r="B26" i="9"/>
  <c r="G26" i="9" s="1"/>
  <c r="B25" i="9"/>
  <c r="G25" i="9" s="1"/>
  <c r="G24" i="9"/>
  <c r="B24" i="9"/>
  <c r="G23" i="9"/>
  <c r="B23" i="9"/>
  <c r="B22" i="9"/>
  <c r="G22" i="9" s="1"/>
  <c r="B21" i="9"/>
  <c r="G21" i="9" s="1"/>
  <c r="G20" i="9"/>
  <c r="B20" i="9"/>
  <c r="G19" i="9"/>
  <c r="B19" i="9"/>
  <c r="B18" i="9"/>
  <c r="B17" i="9"/>
  <c r="G17" i="9" s="1"/>
  <c r="G16" i="9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B327" i="8"/>
  <c r="G327" i="8" s="1"/>
  <c r="B326" i="8"/>
  <c r="B325" i="8"/>
  <c r="G325" i="8" s="1"/>
  <c r="G324" i="8"/>
  <c r="B324" i="8"/>
  <c r="B323" i="8"/>
  <c r="G323" i="8" s="1"/>
  <c r="B322" i="8"/>
  <c r="B321" i="8"/>
  <c r="G321" i="8" s="1"/>
  <c r="G320" i="8"/>
  <c r="B320" i="8"/>
  <c r="B319" i="8"/>
  <c r="G319" i="8" s="1"/>
  <c r="B318" i="8"/>
  <c r="B317" i="8"/>
  <c r="G317" i="8" s="1"/>
  <c r="G316" i="8"/>
  <c r="B316" i="8"/>
  <c r="B315" i="8"/>
  <c r="G315" i="8" s="1"/>
  <c r="B314" i="8"/>
  <c r="B313" i="8"/>
  <c r="G313" i="8" s="1"/>
  <c r="G312" i="8"/>
  <c r="B312" i="8"/>
  <c r="B311" i="8"/>
  <c r="G311" i="8" s="1"/>
  <c r="B310" i="8"/>
  <c r="B309" i="8"/>
  <c r="G309" i="8" s="1"/>
  <c r="B308" i="8"/>
  <c r="B307" i="8"/>
  <c r="G307" i="8" s="1"/>
  <c r="B306" i="8"/>
  <c r="B305" i="8"/>
  <c r="G305" i="8" s="1"/>
  <c r="B304" i="8"/>
  <c r="B303" i="8"/>
  <c r="G303" i="8" s="1"/>
  <c r="B302" i="8"/>
  <c r="B301" i="8"/>
  <c r="G301" i="8" s="1"/>
  <c r="B300" i="8"/>
  <c r="B299" i="8"/>
  <c r="G299" i="8" s="1"/>
  <c r="B298" i="8"/>
  <c r="B297" i="8"/>
  <c r="G297" i="8" s="1"/>
  <c r="B296" i="8"/>
  <c r="B295" i="8"/>
  <c r="G295" i="8" s="1"/>
  <c r="B294" i="8"/>
  <c r="B293" i="8"/>
  <c r="G293" i="8" s="1"/>
  <c r="B292" i="8"/>
  <c r="B291" i="8"/>
  <c r="G291" i="8" s="1"/>
  <c r="B290" i="8"/>
  <c r="B289" i="8"/>
  <c r="G289" i="8" s="1"/>
  <c r="B288" i="8"/>
  <c r="B287" i="8"/>
  <c r="G287" i="8" s="1"/>
  <c r="B286" i="8"/>
  <c r="B285" i="8"/>
  <c r="G285" i="8" s="1"/>
  <c r="B284" i="8"/>
  <c r="B283" i="8"/>
  <c r="G283" i="8" s="1"/>
  <c r="B282" i="8"/>
  <c r="B281" i="8"/>
  <c r="G281" i="8" s="1"/>
  <c r="B280" i="8"/>
  <c r="B279" i="8"/>
  <c r="G279" i="8" s="1"/>
  <c r="B278" i="8"/>
  <c r="B277" i="8"/>
  <c r="G277" i="8" s="1"/>
  <c r="B276" i="8"/>
  <c r="B275" i="8"/>
  <c r="G275" i="8" s="1"/>
  <c r="B274" i="8"/>
  <c r="B273" i="8"/>
  <c r="G273" i="8" s="1"/>
  <c r="B272" i="8"/>
  <c r="B271" i="8"/>
  <c r="G271" i="8" s="1"/>
  <c r="B270" i="8"/>
  <c r="B269" i="8"/>
  <c r="G269" i="8" s="1"/>
  <c r="B268" i="8"/>
  <c r="B267" i="8"/>
  <c r="G267" i="8" s="1"/>
  <c r="B266" i="8"/>
  <c r="B265" i="8"/>
  <c r="G265" i="8" s="1"/>
  <c r="B264" i="8"/>
  <c r="B263" i="8"/>
  <c r="G263" i="8" s="1"/>
  <c r="B262" i="8"/>
  <c r="B261" i="8"/>
  <c r="G261" i="8" s="1"/>
  <c r="B260" i="8"/>
  <c r="B259" i="8"/>
  <c r="G259" i="8" s="1"/>
  <c r="B258" i="8"/>
  <c r="B257" i="8"/>
  <c r="G257" i="8" s="1"/>
  <c r="B256" i="8"/>
  <c r="B255" i="8"/>
  <c r="G255" i="8" s="1"/>
  <c r="B254" i="8"/>
  <c r="B253" i="8"/>
  <c r="G253" i="8" s="1"/>
  <c r="B252" i="8"/>
  <c r="B251" i="8"/>
  <c r="G251" i="8" s="1"/>
  <c r="B250" i="8"/>
  <c r="B249" i="8"/>
  <c r="G249" i="8" s="1"/>
  <c r="B248" i="8"/>
  <c r="B247" i="8"/>
  <c r="G247" i="8" s="1"/>
  <c r="B246" i="8"/>
  <c r="B245" i="8"/>
  <c r="G245" i="8" s="1"/>
  <c r="B244" i="8"/>
  <c r="B243" i="8"/>
  <c r="G243" i="8" s="1"/>
  <c r="B242" i="8"/>
  <c r="B241" i="8"/>
  <c r="G241" i="8" s="1"/>
  <c r="B240" i="8"/>
  <c r="B239" i="8"/>
  <c r="G239" i="8" s="1"/>
  <c r="B238" i="8"/>
  <c r="B237" i="8"/>
  <c r="G237" i="8" s="1"/>
  <c r="B236" i="8"/>
  <c r="B235" i="8"/>
  <c r="G235" i="8" s="1"/>
  <c r="B234" i="8"/>
  <c r="B233" i="8"/>
  <c r="G233" i="8" s="1"/>
  <c r="B232" i="8"/>
  <c r="B231" i="8"/>
  <c r="G231" i="8" s="1"/>
  <c r="B230" i="8"/>
  <c r="B229" i="8"/>
  <c r="G229" i="8" s="1"/>
  <c r="B228" i="8"/>
  <c r="B227" i="8"/>
  <c r="G227" i="8" s="1"/>
  <c r="B226" i="8"/>
  <c r="B225" i="8"/>
  <c r="G225" i="8" s="1"/>
  <c r="B224" i="8"/>
  <c r="B223" i="8"/>
  <c r="G223" i="8" s="1"/>
  <c r="B222" i="8"/>
  <c r="B221" i="8"/>
  <c r="G221" i="8" s="1"/>
  <c r="B220" i="8"/>
  <c r="B219" i="8"/>
  <c r="G219" i="8" s="1"/>
  <c r="B218" i="8"/>
  <c r="B217" i="8"/>
  <c r="G217" i="8" s="1"/>
  <c r="B216" i="8"/>
  <c r="B215" i="8"/>
  <c r="G215" i="8" s="1"/>
  <c r="B214" i="8"/>
  <c r="B213" i="8"/>
  <c r="G213" i="8" s="1"/>
  <c r="B212" i="8"/>
  <c r="B211" i="8"/>
  <c r="G211" i="8" s="1"/>
  <c r="B210" i="8"/>
  <c r="B209" i="8"/>
  <c r="G209" i="8" s="1"/>
  <c r="B208" i="8"/>
  <c r="B207" i="8"/>
  <c r="G207" i="8" s="1"/>
  <c r="B206" i="8"/>
  <c r="B205" i="8"/>
  <c r="G205" i="8" s="1"/>
  <c r="B204" i="8"/>
  <c r="B203" i="8"/>
  <c r="G203" i="8" s="1"/>
  <c r="B202" i="8"/>
  <c r="B201" i="8"/>
  <c r="G201" i="8" s="1"/>
  <c r="B200" i="8"/>
  <c r="B199" i="8"/>
  <c r="G199" i="8" s="1"/>
  <c r="B198" i="8"/>
  <c r="B197" i="8"/>
  <c r="G197" i="8" s="1"/>
  <c r="B196" i="8"/>
  <c r="B195" i="8"/>
  <c r="G195" i="8" s="1"/>
  <c r="B194" i="8"/>
  <c r="B193" i="8"/>
  <c r="G193" i="8" s="1"/>
  <c r="B192" i="8"/>
  <c r="B191" i="8"/>
  <c r="G191" i="8" s="1"/>
  <c r="B190" i="8"/>
  <c r="B189" i="8"/>
  <c r="G189" i="8" s="1"/>
  <c r="B188" i="8"/>
  <c r="B187" i="8"/>
  <c r="G187" i="8" s="1"/>
  <c r="B186" i="8"/>
  <c r="B185" i="8"/>
  <c r="G185" i="8" s="1"/>
  <c r="B184" i="8"/>
  <c r="B183" i="8"/>
  <c r="G183" i="8" s="1"/>
  <c r="B182" i="8"/>
  <c r="B181" i="8"/>
  <c r="G181" i="8" s="1"/>
  <c r="B180" i="8"/>
  <c r="B179" i="8"/>
  <c r="G179" i="8" s="1"/>
  <c r="B178" i="8"/>
  <c r="B177" i="8"/>
  <c r="G177" i="8" s="1"/>
  <c r="B176" i="8"/>
  <c r="B175" i="8"/>
  <c r="G175" i="8" s="1"/>
  <c r="B174" i="8"/>
  <c r="B173" i="8"/>
  <c r="G173" i="8" s="1"/>
  <c r="B172" i="8"/>
  <c r="B171" i="8"/>
  <c r="G171" i="8" s="1"/>
  <c r="B170" i="8"/>
  <c r="B169" i="8"/>
  <c r="G169" i="8" s="1"/>
  <c r="B168" i="8"/>
  <c r="B167" i="8"/>
  <c r="G167" i="8" s="1"/>
  <c r="B166" i="8"/>
  <c r="B165" i="8"/>
  <c r="G165" i="8" s="1"/>
  <c r="B164" i="8"/>
  <c r="B163" i="8"/>
  <c r="G163" i="8" s="1"/>
  <c r="B162" i="8"/>
  <c r="B161" i="8"/>
  <c r="G161" i="8" s="1"/>
  <c r="B160" i="8"/>
  <c r="B159" i="8"/>
  <c r="G159" i="8" s="1"/>
  <c r="B158" i="8"/>
  <c r="G158" i="8" s="1"/>
  <c r="B157" i="8"/>
  <c r="G156" i="8"/>
  <c r="B156" i="8"/>
  <c r="G155" i="8"/>
  <c r="B155" i="8"/>
  <c r="B154" i="8"/>
  <c r="B153" i="8"/>
  <c r="G152" i="8"/>
  <c r="B152" i="8"/>
  <c r="B151" i="8"/>
  <c r="B150" i="8"/>
  <c r="G150" i="8" s="1"/>
  <c r="B149" i="8"/>
  <c r="G148" i="8"/>
  <c r="B148" i="8"/>
  <c r="G147" i="8"/>
  <c r="B147" i="8"/>
  <c r="B146" i="8"/>
  <c r="B145" i="8"/>
  <c r="G144" i="8"/>
  <c r="B144" i="8"/>
  <c r="B143" i="8"/>
  <c r="B142" i="8"/>
  <c r="G142" i="8" s="1"/>
  <c r="G141" i="8"/>
  <c r="B141" i="8"/>
  <c r="B140" i="8"/>
  <c r="B139" i="8"/>
  <c r="G139" i="8" s="1"/>
  <c r="G138" i="8"/>
  <c r="B138" i="8"/>
  <c r="G137" i="8"/>
  <c r="B137" i="8"/>
  <c r="B136" i="8"/>
  <c r="B135" i="8"/>
  <c r="G135" i="8" s="1"/>
  <c r="G134" i="8"/>
  <c r="B134" i="8"/>
  <c r="G133" i="8"/>
  <c r="B133" i="8"/>
  <c r="B132" i="8"/>
  <c r="B131" i="8"/>
  <c r="G131" i="8" s="1"/>
  <c r="G130" i="8"/>
  <c r="B130" i="8"/>
  <c r="G129" i="8"/>
  <c r="B129" i="8"/>
  <c r="B128" i="8"/>
  <c r="B127" i="8"/>
  <c r="G127" i="8" s="1"/>
  <c r="G126" i="8"/>
  <c r="B126" i="8"/>
  <c r="G125" i="8"/>
  <c r="B125" i="8"/>
  <c r="B124" i="8"/>
  <c r="B123" i="8"/>
  <c r="G123" i="8" s="1"/>
  <c r="G122" i="8"/>
  <c r="B122" i="8"/>
  <c r="G121" i="8"/>
  <c r="B121" i="8"/>
  <c r="B120" i="8"/>
  <c r="B119" i="8"/>
  <c r="G119" i="8" s="1"/>
  <c r="G118" i="8"/>
  <c r="B118" i="8"/>
  <c r="G117" i="8"/>
  <c r="B117" i="8"/>
  <c r="B116" i="8"/>
  <c r="B115" i="8"/>
  <c r="G115" i="8" s="1"/>
  <c r="G114" i="8"/>
  <c r="B114" i="8"/>
  <c r="G113" i="8"/>
  <c r="B113" i="8"/>
  <c r="B112" i="8"/>
  <c r="B111" i="8"/>
  <c r="G111" i="8" s="1"/>
  <c r="G110" i="8"/>
  <c r="B110" i="8"/>
  <c r="G109" i="8"/>
  <c r="B109" i="8"/>
  <c r="B108" i="8"/>
  <c r="B107" i="8"/>
  <c r="G107" i="8" s="1"/>
  <c r="G106" i="8"/>
  <c r="B106" i="8"/>
  <c r="G105" i="8"/>
  <c r="B105" i="8"/>
  <c r="B104" i="8"/>
  <c r="B103" i="8"/>
  <c r="G103" i="8" s="1"/>
  <c r="G102" i="8"/>
  <c r="B102" i="8"/>
  <c r="G101" i="8"/>
  <c r="B101" i="8"/>
  <c r="B100" i="8"/>
  <c r="B99" i="8"/>
  <c r="G99" i="8" s="1"/>
  <c r="G98" i="8"/>
  <c r="B98" i="8"/>
  <c r="G97" i="8"/>
  <c r="B97" i="8"/>
  <c r="B96" i="8"/>
  <c r="B95" i="8"/>
  <c r="G95" i="8" s="1"/>
  <c r="G94" i="8"/>
  <c r="B94" i="8"/>
  <c r="G93" i="8"/>
  <c r="B93" i="8"/>
  <c r="B92" i="8"/>
  <c r="B91" i="8"/>
  <c r="G91" i="8" s="1"/>
  <c r="G90" i="8"/>
  <c r="B90" i="8"/>
  <c r="G89" i="8"/>
  <c r="B89" i="8"/>
  <c r="B88" i="8"/>
  <c r="B87" i="8"/>
  <c r="G87" i="8" s="1"/>
  <c r="G86" i="8"/>
  <c r="B86" i="8"/>
  <c r="G85" i="8"/>
  <c r="B85" i="8"/>
  <c r="B84" i="8"/>
  <c r="B83" i="8"/>
  <c r="G83" i="8" s="1"/>
  <c r="G82" i="8"/>
  <c r="B82" i="8"/>
  <c r="G81" i="8"/>
  <c r="B81" i="8"/>
  <c r="B80" i="8"/>
  <c r="B79" i="8"/>
  <c r="G79" i="8" s="1"/>
  <c r="G78" i="8"/>
  <c r="B78" i="8"/>
  <c r="G77" i="8"/>
  <c r="B77" i="8"/>
  <c r="B76" i="8"/>
  <c r="B75" i="8"/>
  <c r="G75" i="8" s="1"/>
  <c r="G74" i="8"/>
  <c r="B74" i="8"/>
  <c r="G73" i="8"/>
  <c r="B73" i="8"/>
  <c r="B72" i="8"/>
  <c r="B71" i="8"/>
  <c r="G71" i="8" s="1"/>
  <c r="G70" i="8"/>
  <c r="B70" i="8"/>
  <c r="G69" i="8"/>
  <c r="B69" i="8"/>
  <c r="B68" i="8"/>
  <c r="B67" i="8"/>
  <c r="G67" i="8" s="1"/>
  <c r="G66" i="8"/>
  <c r="B66" i="8"/>
  <c r="G65" i="8"/>
  <c r="B65" i="8"/>
  <c r="B64" i="8"/>
  <c r="B63" i="8"/>
  <c r="G63" i="8" s="1"/>
  <c r="G62" i="8"/>
  <c r="B62" i="8"/>
  <c r="G61" i="8"/>
  <c r="B61" i="8"/>
  <c r="B60" i="8"/>
  <c r="B59" i="8"/>
  <c r="G59" i="8" s="1"/>
  <c r="G58" i="8"/>
  <c r="B58" i="8"/>
  <c r="G57" i="8"/>
  <c r="B57" i="8"/>
  <c r="B56" i="8"/>
  <c r="B55" i="8"/>
  <c r="G55" i="8" s="1"/>
  <c r="G54" i="8"/>
  <c r="B54" i="8"/>
  <c r="G53" i="8"/>
  <c r="B53" i="8"/>
  <c r="B52" i="8"/>
  <c r="B51" i="8"/>
  <c r="G51" i="8" s="1"/>
  <c r="G50" i="8"/>
  <c r="B50" i="8"/>
  <c r="G49" i="8"/>
  <c r="B49" i="8"/>
  <c r="B48" i="8"/>
  <c r="B47" i="8"/>
  <c r="G47" i="8" s="1"/>
  <c r="G46" i="8"/>
  <c r="B46" i="8"/>
  <c r="G45" i="8"/>
  <c r="B45" i="8"/>
  <c r="B44" i="8"/>
  <c r="B43" i="8"/>
  <c r="G43" i="8" s="1"/>
  <c r="G42" i="8"/>
  <c r="B42" i="8"/>
  <c r="G41" i="8"/>
  <c r="B41" i="8"/>
  <c r="B40" i="8"/>
  <c r="B39" i="8"/>
  <c r="G39" i="8" s="1"/>
  <c r="G38" i="8"/>
  <c r="B38" i="8"/>
  <c r="G37" i="8"/>
  <c r="B37" i="8"/>
  <c r="B36" i="8"/>
  <c r="B35" i="8"/>
  <c r="G35" i="8" s="1"/>
  <c r="G34" i="8"/>
  <c r="B34" i="8"/>
  <c r="G33" i="8"/>
  <c r="B33" i="8"/>
  <c r="B32" i="8"/>
  <c r="B31" i="8"/>
  <c r="G31" i="8" s="1"/>
  <c r="G30" i="8"/>
  <c r="B30" i="8"/>
  <c r="G29" i="8"/>
  <c r="B29" i="8"/>
  <c r="B28" i="8"/>
  <c r="B27" i="8"/>
  <c r="G26" i="8"/>
  <c r="B26" i="8"/>
  <c r="G25" i="8"/>
  <c r="B25" i="8"/>
  <c r="B24" i="8"/>
  <c r="G24" i="8" s="1"/>
  <c r="B23" i="8"/>
  <c r="G22" i="8"/>
  <c r="B22" i="8"/>
  <c r="G21" i="8"/>
  <c r="B21" i="8"/>
  <c r="B20" i="8"/>
  <c r="G20" i="8" s="1"/>
  <c r="B19" i="8"/>
  <c r="G18" i="8"/>
  <c r="B18" i="8"/>
  <c r="G17" i="8"/>
  <c r="B17" i="8"/>
  <c r="G16" i="8"/>
  <c r="B107" i="7"/>
  <c r="B108" i="7"/>
  <c r="B109" i="7"/>
  <c r="B110" i="7"/>
  <c r="G110" i="7" s="1"/>
  <c r="B111" i="7"/>
  <c r="B112" i="7"/>
  <c r="B113" i="7"/>
  <c r="B114" i="7"/>
  <c r="G114" i="7" s="1"/>
  <c r="B115" i="7"/>
  <c r="B116" i="7"/>
  <c r="B117" i="7"/>
  <c r="B118" i="7"/>
  <c r="G118" i="7" s="1"/>
  <c r="B119" i="7"/>
  <c r="B120" i="7"/>
  <c r="B121" i="7"/>
  <c r="B122" i="7"/>
  <c r="G122" i="7" s="1"/>
  <c r="B123" i="7"/>
  <c r="B124" i="7"/>
  <c r="B125" i="7"/>
  <c r="B126" i="7"/>
  <c r="G126" i="7" s="1"/>
  <c r="B127" i="7"/>
  <c r="B128" i="7"/>
  <c r="B129" i="7"/>
  <c r="B130" i="7"/>
  <c r="G130" i="7" s="1"/>
  <c r="B131" i="7"/>
  <c r="B132" i="7"/>
  <c r="B133" i="7"/>
  <c r="B134" i="7"/>
  <c r="G134" i="7" s="1"/>
  <c r="B135" i="7"/>
  <c r="B136" i="7"/>
  <c r="B137" i="7"/>
  <c r="B138" i="7"/>
  <c r="G138" i="7" s="1"/>
  <c r="B139" i="7"/>
  <c r="B140" i="7"/>
  <c r="B30" i="7"/>
  <c r="B31" i="7"/>
  <c r="B32" i="7"/>
  <c r="B33" i="7"/>
  <c r="B34" i="7"/>
  <c r="B35" i="7"/>
  <c r="B36" i="7"/>
  <c r="B37" i="7"/>
  <c r="B38" i="7"/>
  <c r="B39" i="7"/>
  <c r="B40" i="7"/>
  <c r="B41" i="7"/>
  <c r="G41" i="7" s="1"/>
  <c r="B42" i="7"/>
  <c r="B43" i="7"/>
  <c r="B44" i="7"/>
  <c r="B45" i="7"/>
  <c r="G45" i="7" s="1"/>
  <c r="B46" i="7"/>
  <c r="B47" i="7"/>
  <c r="B48" i="7"/>
  <c r="B49" i="7"/>
  <c r="G49" i="7" s="1"/>
  <c r="B50" i="7"/>
  <c r="B51" i="7"/>
  <c r="B52" i="7"/>
  <c r="B53" i="7"/>
  <c r="G53" i="7" s="1"/>
  <c r="B54" i="7"/>
  <c r="B55" i="7"/>
  <c r="B56" i="7"/>
  <c r="B57" i="7"/>
  <c r="G57" i="7" s="1"/>
  <c r="B58" i="7"/>
  <c r="B59" i="7"/>
  <c r="B60" i="7"/>
  <c r="B61" i="7"/>
  <c r="G61" i="7" s="1"/>
  <c r="B62" i="7"/>
  <c r="B63" i="7"/>
  <c r="B64" i="7"/>
  <c r="B65" i="7"/>
  <c r="G65" i="7" s="1"/>
  <c r="B66" i="7"/>
  <c r="B67" i="7"/>
  <c r="B29" i="7"/>
  <c r="G140" i="7"/>
  <c r="G139" i="7"/>
  <c r="G137" i="7"/>
  <c r="G136" i="7"/>
  <c r="G135" i="7"/>
  <c r="G133" i="7"/>
  <c r="G132" i="7"/>
  <c r="G131" i="7"/>
  <c r="G129" i="7"/>
  <c r="G128" i="7"/>
  <c r="G127" i="7"/>
  <c r="G125" i="7"/>
  <c r="G124" i="7"/>
  <c r="G123" i="7"/>
  <c r="G121" i="7"/>
  <c r="G120" i="7"/>
  <c r="G119" i="7"/>
  <c r="G117" i="7"/>
  <c r="G116" i="7"/>
  <c r="G115" i="7"/>
  <c r="G113" i="7"/>
  <c r="G112" i="7"/>
  <c r="G111" i="7"/>
  <c r="G109" i="7"/>
  <c r="G108" i="7"/>
  <c r="G107" i="7"/>
  <c r="C106" i="7"/>
  <c r="B106" i="7"/>
  <c r="G106" i="7" s="1"/>
  <c r="C105" i="7"/>
  <c r="B105" i="7"/>
  <c r="G105" i="7" s="1"/>
  <c r="C104" i="7"/>
  <c r="B104" i="7"/>
  <c r="C103" i="7"/>
  <c r="B103" i="7"/>
  <c r="G103" i="7" s="1"/>
  <c r="C102" i="7"/>
  <c r="B102" i="7"/>
  <c r="G102" i="7" s="1"/>
  <c r="C101" i="7"/>
  <c r="B101" i="7"/>
  <c r="G101" i="7" s="1"/>
  <c r="C100" i="7"/>
  <c r="B100" i="7"/>
  <c r="C99" i="7"/>
  <c r="B99" i="7"/>
  <c r="G99" i="7" s="1"/>
  <c r="C98" i="7"/>
  <c r="B98" i="7"/>
  <c r="G98" i="7" s="1"/>
  <c r="C97" i="7"/>
  <c r="B97" i="7"/>
  <c r="G97" i="7" s="1"/>
  <c r="C96" i="7"/>
  <c r="B96" i="7"/>
  <c r="C95" i="7"/>
  <c r="B95" i="7"/>
  <c r="G95" i="7" s="1"/>
  <c r="C94" i="7"/>
  <c r="B94" i="7"/>
  <c r="G94" i="7" s="1"/>
  <c r="C93" i="7"/>
  <c r="B93" i="7"/>
  <c r="G93" i="7" s="1"/>
  <c r="C92" i="7"/>
  <c r="B92" i="7"/>
  <c r="C91" i="7"/>
  <c r="B91" i="7"/>
  <c r="G91" i="7" s="1"/>
  <c r="C90" i="7"/>
  <c r="B90" i="7"/>
  <c r="G90" i="7" s="1"/>
  <c r="C89" i="7"/>
  <c r="B89" i="7"/>
  <c r="G89" i="7" s="1"/>
  <c r="C88" i="7"/>
  <c r="B88" i="7"/>
  <c r="C87" i="7"/>
  <c r="B87" i="7"/>
  <c r="G87" i="7" s="1"/>
  <c r="C86" i="7"/>
  <c r="B86" i="7"/>
  <c r="G86" i="7" s="1"/>
  <c r="C85" i="7"/>
  <c r="B85" i="7"/>
  <c r="G85" i="7" s="1"/>
  <c r="C84" i="7"/>
  <c r="B84" i="7"/>
  <c r="C83" i="7"/>
  <c r="B83" i="7"/>
  <c r="G83" i="7" s="1"/>
  <c r="C82" i="7"/>
  <c r="B82" i="7"/>
  <c r="G82" i="7" s="1"/>
  <c r="C81" i="7"/>
  <c r="B81" i="7"/>
  <c r="G81" i="7" s="1"/>
  <c r="C80" i="7"/>
  <c r="B80" i="7"/>
  <c r="C79" i="7"/>
  <c r="B79" i="7"/>
  <c r="G79" i="7" s="1"/>
  <c r="C78" i="7"/>
  <c r="B78" i="7"/>
  <c r="G78" i="7" s="1"/>
  <c r="C77" i="7"/>
  <c r="B77" i="7"/>
  <c r="G77" i="7" s="1"/>
  <c r="C76" i="7"/>
  <c r="B76" i="7"/>
  <c r="C75" i="7"/>
  <c r="B75" i="7"/>
  <c r="G75" i="7" s="1"/>
  <c r="C74" i="7"/>
  <c r="B74" i="7"/>
  <c r="G74" i="7" s="1"/>
  <c r="C73" i="7"/>
  <c r="B73" i="7"/>
  <c r="G73" i="7" s="1"/>
  <c r="C72" i="7"/>
  <c r="B72" i="7"/>
  <c r="C71" i="7"/>
  <c r="B71" i="7"/>
  <c r="G71" i="7" s="1"/>
  <c r="C70" i="7"/>
  <c r="B70" i="7"/>
  <c r="G70" i="7" s="1"/>
  <c r="C69" i="7"/>
  <c r="B69" i="7"/>
  <c r="G69" i="7" s="1"/>
  <c r="C68" i="7"/>
  <c r="B68" i="7"/>
  <c r="C67" i="7"/>
  <c r="G67" i="7"/>
  <c r="C66" i="7"/>
  <c r="G66" i="7"/>
  <c r="C65" i="7"/>
  <c r="C64" i="7"/>
  <c r="C63" i="7"/>
  <c r="G63" i="7"/>
  <c r="C62" i="7"/>
  <c r="G62" i="7"/>
  <c r="C61" i="7"/>
  <c r="C60" i="7"/>
  <c r="C59" i="7"/>
  <c r="G59" i="7"/>
  <c r="C58" i="7"/>
  <c r="G58" i="7"/>
  <c r="C57" i="7"/>
  <c r="C56" i="7"/>
  <c r="C55" i="7"/>
  <c r="G55" i="7"/>
  <c r="C54" i="7"/>
  <c r="G54" i="7"/>
  <c r="C53" i="7"/>
  <c r="C52" i="7"/>
  <c r="C51" i="7"/>
  <c r="G51" i="7"/>
  <c r="C50" i="7"/>
  <c r="G50" i="7"/>
  <c r="C49" i="7"/>
  <c r="C48" i="7"/>
  <c r="C47" i="7"/>
  <c r="G47" i="7"/>
  <c r="C46" i="7"/>
  <c r="G46" i="7"/>
  <c r="C45" i="7"/>
  <c r="C44" i="7"/>
  <c r="C43" i="7"/>
  <c r="G43" i="7"/>
  <c r="C42" i="7"/>
  <c r="G42" i="7"/>
  <c r="C41" i="7"/>
  <c r="C40" i="7"/>
  <c r="C39" i="7"/>
  <c r="G39" i="7"/>
  <c r="C38" i="7"/>
  <c r="G38" i="7"/>
  <c r="C37" i="7"/>
  <c r="G37" i="7"/>
  <c r="C36" i="7"/>
  <c r="C35" i="7"/>
  <c r="G35" i="7"/>
  <c r="C34" i="7"/>
  <c r="G34" i="7"/>
  <c r="C33" i="7"/>
  <c r="G33" i="7"/>
  <c r="C32" i="7"/>
  <c r="C31" i="7"/>
  <c r="G31" i="7"/>
  <c r="C30" i="7"/>
  <c r="G30" i="7"/>
  <c r="C29" i="7"/>
  <c r="C28" i="7"/>
  <c r="B28" i="7"/>
  <c r="C27" i="7"/>
  <c r="B27" i="7"/>
  <c r="G27" i="7" s="1"/>
  <c r="C26" i="7"/>
  <c r="B26" i="7"/>
  <c r="G26" i="7" s="1"/>
  <c r="C25" i="7"/>
  <c r="B25" i="7"/>
  <c r="G25" i="7" s="1"/>
  <c r="C24" i="7"/>
  <c r="B24" i="7"/>
  <c r="C23" i="7"/>
  <c r="B23" i="7"/>
  <c r="G23" i="7" s="1"/>
  <c r="C22" i="7"/>
  <c r="B22" i="7"/>
  <c r="G22" i="7" s="1"/>
  <c r="G21" i="7"/>
  <c r="C21" i="7"/>
  <c r="B21" i="7"/>
  <c r="G20" i="7"/>
  <c r="C20" i="7"/>
  <c r="B20" i="7"/>
  <c r="G19" i="7"/>
  <c r="C19" i="7"/>
  <c r="B19" i="7"/>
  <c r="G18" i="7"/>
  <c r="C18" i="7"/>
  <c r="B18" i="7"/>
  <c r="G17" i="7"/>
  <c r="C17" i="7"/>
  <c r="B17" i="7"/>
  <c r="G16" i="7"/>
  <c r="C111" i="6"/>
  <c r="C112" i="6"/>
  <c r="C113" i="6"/>
  <c r="C114" i="6"/>
  <c r="B116" i="6"/>
  <c r="B117" i="6"/>
  <c r="B118" i="6"/>
  <c r="B119" i="6"/>
  <c r="B120" i="6"/>
  <c r="B121" i="6"/>
  <c r="B122" i="6"/>
  <c r="B123" i="6"/>
  <c r="G123" i="6" s="1"/>
  <c r="B124" i="6"/>
  <c r="B125" i="6"/>
  <c r="B126" i="6"/>
  <c r="B127" i="6"/>
  <c r="G127" i="6" s="1"/>
  <c r="B128" i="6"/>
  <c r="B129" i="6"/>
  <c r="B130" i="6"/>
  <c r="B131" i="6"/>
  <c r="G131" i="6" s="1"/>
  <c r="B132" i="6"/>
  <c r="B133" i="6"/>
  <c r="B134" i="6"/>
  <c r="B135" i="6"/>
  <c r="G135" i="6" s="1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G151" i="6" s="1"/>
  <c r="B152" i="6"/>
  <c r="B153" i="6"/>
  <c r="B154" i="6"/>
  <c r="B155" i="6"/>
  <c r="G155" i="6" s="1"/>
  <c r="B156" i="6"/>
  <c r="B157" i="6"/>
  <c r="B158" i="6"/>
  <c r="B159" i="6"/>
  <c r="G159" i="6" s="1"/>
  <c r="B160" i="6"/>
  <c r="B161" i="6"/>
  <c r="B162" i="6"/>
  <c r="B163" i="6"/>
  <c r="G163" i="6" s="1"/>
  <c r="B164" i="6"/>
  <c r="B165" i="6"/>
  <c r="B166" i="6"/>
  <c r="B167" i="6"/>
  <c r="G167" i="6" s="1"/>
  <c r="B168" i="6"/>
  <c r="B169" i="6"/>
  <c r="B170" i="6"/>
  <c r="B171" i="6"/>
  <c r="G171" i="6" s="1"/>
  <c r="B172" i="6"/>
  <c r="B173" i="6"/>
  <c r="B174" i="6"/>
  <c r="B175" i="6"/>
  <c r="G175" i="6" s="1"/>
  <c r="B176" i="6"/>
  <c r="B177" i="6"/>
  <c r="B178" i="6"/>
  <c r="B179" i="6"/>
  <c r="B180" i="6"/>
  <c r="B181" i="6"/>
  <c r="B182" i="6"/>
  <c r="B183" i="6"/>
  <c r="B184" i="6"/>
  <c r="B185" i="6"/>
  <c r="B186" i="6"/>
  <c r="B187" i="6"/>
  <c r="B115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G113" i="6" s="1"/>
  <c r="B114" i="6"/>
  <c r="B61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34" i="6"/>
  <c r="B24" i="6"/>
  <c r="B25" i="6"/>
  <c r="B26" i="6"/>
  <c r="B27" i="6"/>
  <c r="G27" i="6" s="1"/>
  <c r="B28" i="6"/>
  <c r="B29" i="6"/>
  <c r="B30" i="6"/>
  <c r="B31" i="6"/>
  <c r="G31" i="6" s="1"/>
  <c r="B32" i="6"/>
  <c r="B33" i="6"/>
  <c r="B23" i="6"/>
  <c r="B18" i="6"/>
  <c r="B19" i="6"/>
  <c r="B20" i="6"/>
  <c r="B21" i="6"/>
  <c r="G21" i="6" s="1"/>
  <c r="B22" i="6"/>
  <c r="B17" i="6"/>
  <c r="G17" i="6" s="1"/>
  <c r="G187" i="6"/>
  <c r="G185" i="6"/>
  <c r="G183" i="6"/>
  <c r="G182" i="6"/>
  <c r="G181" i="6"/>
  <c r="G179" i="6"/>
  <c r="G177" i="6"/>
  <c r="G173" i="6"/>
  <c r="G169" i="6"/>
  <c r="G165" i="6"/>
  <c r="G162" i="6"/>
  <c r="G161" i="6"/>
  <c r="G158" i="6"/>
  <c r="G157" i="6"/>
  <c r="G153" i="6"/>
  <c r="G149" i="6"/>
  <c r="G147" i="6"/>
  <c r="G146" i="6"/>
  <c r="G145" i="6"/>
  <c r="G143" i="6"/>
  <c r="G142" i="6"/>
  <c r="G141" i="6"/>
  <c r="G139" i="6"/>
  <c r="G137" i="6"/>
  <c r="G136" i="6"/>
  <c r="G134" i="6"/>
  <c r="G133" i="6"/>
  <c r="G129" i="6"/>
  <c r="G124" i="6"/>
  <c r="G122" i="6"/>
  <c r="G121" i="6"/>
  <c r="G119" i="6"/>
  <c r="G117" i="6"/>
  <c r="G115" i="6"/>
  <c r="G111" i="6"/>
  <c r="C110" i="6"/>
  <c r="G110" i="6" s="1"/>
  <c r="C109" i="6"/>
  <c r="G108" i="6"/>
  <c r="C108" i="6"/>
  <c r="C107" i="6"/>
  <c r="G107" i="6"/>
  <c r="C106" i="6"/>
  <c r="C105" i="6"/>
  <c r="C104" i="6"/>
  <c r="C103" i="6"/>
  <c r="G103" i="6"/>
  <c r="C102" i="6"/>
  <c r="C101" i="6"/>
  <c r="C100" i="6"/>
  <c r="G99" i="6"/>
  <c r="C99" i="6"/>
  <c r="C98" i="6"/>
  <c r="C97" i="6"/>
  <c r="C96" i="6"/>
  <c r="C95" i="6"/>
  <c r="G95" i="6"/>
  <c r="C94" i="6"/>
  <c r="C93" i="6"/>
  <c r="C92" i="6"/>
  <c r="C91" i="6"/>
  <c r="G91" i="6"/>
  <c r="C90" i="6"/>
  <c r="C89" i="6"/>
  <c r="C88" i="6"/>
  <c r="C87" i="6"/>
  <c r="G87" i="6"/>
  <c r="C86" i="6"/>
  <c r="C85" i="6"/>
  <c r="C84" i="6"/>
  <c r="C83" i="6"/>
  <c r="G83" i="6"/>
  <c r="C82" i="6"/>
  <c r="C81" i="6"/>
  <c r="C80" i="6"/>
  <c r="C79" i="6"/>
  <c r="G79" i="6"/>
  <c r="C78" i="6"/>
  <c r="C77" i="6"/>
  <c r="C76" i="6"/>
  <c r="C75" i="6"/>
  <c r="G75" i="6"/>
  <c r="C74" i="6"/>
  <c r="C73" i="6"/>
  <c r="C72" i="6"/>
  <c r="C71" i="6"/>
  <c r="G71" i="6"/>
  <c r="C70" i="6"/>
  <c r="C69" i="6"/>
  <c r="C68" i="6"/>
  <c r="G67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G49" i="6"/>
  <c r="C48" i="6"/>
  <c r="C47" i="6"/>
  <c r="G47" i="6"/>
  <c r="C46" i="6"/>
  <c r="C45" i="6"/>
  <c r="G45" i="6"/>
  <c r="C44" i="6"/>
  <c r="C43" i="6"/>
  <c r="G43" i="6"/>
  <c r="C42" i="6"/>
  <c r="C41" i="6"/>
  <c r="G41" i="6"/>
  <c r="C40" i="6"/>
  <c r="C39" i="6"/>
  <c r="G39" i="6"/>
  <c r="C38" i="6"/>
  <c r="C37" i="6"/>
  <c r="G37" i="6"/>
  <c r="C36" i="6"/>
  <c r="C35" i="6"/>
  <c r="G35" i="6"/>
  <c r="C34" i="6"/>
  <c r="C33" i="6"/>
  <c r="G33" i="6"/>
  <c r="C32" i="6"/>
  <c r="C31" i="6"/>
  <c r="C30" i="6"/>
  <c r="C29" i="6"/>
  <c r="G29" i="6"/>
  <c r="C28" i="6"/>
  <c r="C27" i="6"/>
  <c r="C26" i="6"/>
  <c r="C25" i="6"/>
  <c r="G25" i="6"/>
  <c r="C24" i="6"/>
  <c r="C23" i="6"/>
  <c r="G23" i="6"/>
  <c r="C22" i="6"/>
  <c r="C21" i="6"/>
  <c r="C20" i="6"/>
  <c r="C19" i="6"/>
  <c r="G19" i="6"/>
  <c r="C18" i="6"/>
  <c r="C17" i="6"/>
  <c r="G16" i="6"/>
  <c r="B116" i="5"/>
  <c r="B117" i="5"/>
  <c r="B118" i="5"/>
  <c r="B119" i="5"/>
  <c r="G119" i="5" s="1"/>
  <c r="B120" i="5"/>
  <c r="B121" i="5"/>
  <c r="B122" i="5"/>
  <c r="B123" i="5"/>
  <c r="G123" i="5" s="1"/>
  <c r="B124" i="5"/>
  <c r="B125" i="5"/>
  <c r="B126" i="5"/>
  <c r="B127" i="5"/>
  <c r="B128" i="5"/>
  <c r="B129" i="5"/>
  <c r="B130" i="5"/>
  <c r="B131" i="5"/>
  <c r="G131" i="5" s="1"/>
  <c r="B132" i="5"/>
  <c r="B133" i="5"/>
  <c r="B134" i="5"/>
  <c r="B135" i="5"/>
  <c r="B136" i="5"/>
  <c r="B137" i="5"/>
  <c r="B138" i="5"/>
  <c r="B139" i="5"/>
  <c r="G139" i="5" s="1"/>
  <c r="B140" i="5"/>
  <c r="B141" i="5"/>
  <c r="B142" i="5"/>
  <c r="B143" i="5"/>
  <c r="B144" i="5"/>
  <c r="B145" i="5"/>
  <c r="B146" i="5"/>
  <c r="B147" i="5"/>
  <c r="G147" i="5" s="1"/>
  <c r="B148" i="5"/>
  <c r="B149" i="5"/>
  <c r="B150" i="5"/>
  <c r="B151" i="5"/>
  <c r="B152" i="5"/>
  <c r="B153" i="5"/>
  <c r="B154" i="5"/>
  <c r="B155" i="5"/>
  <c r="G155" i="5" s="1"/>
  <c r="B156" i="5"/>
  <c r="B157" i="5"/>
  <c r="B158" i="5"/>
  <c r="B159" i="5"/>
  <c r="B160" i="5"/>
  <c r="B161" i="5"/>
  <c r="B162" i="5"/>
  <c r="B163" i="5"/>
  <c r="G163" i="5" s="1"/>
  <c r="B164" i="5"/>
  <c r="B165" i="5"/>
  <c r="B166" i="5"/>
  <c r="B167" i="5"/>
  <c r="B168" i="5"/>
  <c r="B169" i="5"/>
  <c r="B170" i="5"/>
  <c r="B171" i="5"/>
  <c r="G171" i="5" s="1"/>
  <c r="B172" i="5"/>
  <c r="B173" i="5"/>
  <c r="B174" i="5"/>
  <c r="B175" i="5"/>
  <c r="B176" i="5"/>
  <c r="B177" i="5"/>
  <c r="B178" i="5"/>
  <c r="B179" i="5"/>
  <c r="G179" i="5" s="1"/>
  <c r="B180" i="5"/>
  <c r="B181" i="5"/>
  <c r="B182" i="5"/>
  <c r="B183" i="5"/>
  <c r="B184" i="5"/>
  <c r="B185" i="5"/>
  <c r="B186" i="5"/>
  <c r="B187" i="5"/>
  <c r="B115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61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34" i="5"/>
  <c r="B31" i="5"/>
  <c r="B32" i="5"/>
  <c r="B33" i="5"/>
  <c r="B24" i="5"/>
  <c r="B25" i="5"/>
  <c r="B26" i="5"/>
  <c r="B27" i="5"/>
  <c r="B28" i="5"/>
  <c r="B29" i="5"/>
  <c r="B30" i="5"/>
  <c r="B23" i="5"/>
  <c r="B18" i="5"/>
  <c r="B19" i="5"/>
  <c r="B20" i="5"/>
  <c r="B21" i="5"/>
  <c r="B22" i="5"/>
  <c r="B17" i="5"/>
  <c r="G186" i="5"/>
  <c r="G184" i="5"/>
  <c r="G182" i="5"/>
  <c r="G180" i="5"/>
  <c r="G176" i="5"/>
  <c r="G174" i="5"/>
  <c r="G172" i="5"/>
  <c r="G168" i="5"/>
  <c r="G166" i="5"/>
  <c r="G164" i="5"/>
  <c r="G160" i="5"/>
  <c r="G158" i="5"/>
  <c r="G156" i="5"/>
  <c r="G152" i="5"/>
  <c r="G150" i="5"/>
  <c r="G148" i="5"/>
  <c r="G144" i="5"/>
  <c r="G142" i="5"/>
  <c r="G140" i="5"/>
  <c r="G136" i="5"/>
  <c r="G134" i="5"/>
  <c r="G132" i="5"/>
  <c r="G128" i="5"/>
  <c r="G126" i="5"/>
  <c r="G124" i="5"/>
  <c r="G122" i="5"/>
  <c r="G120" i="5"/>
  <c r="G118" i="5"/>
  <c r="G116" i="5"/>
  <c r="G115" i="5"/>
  <c r="C114" i="5"/>
  <c r="C113" i="5"/>
  <c r="C112" i="5"/>
  <c r="C111" i="5"/>
  <c r="G111" i="5"/>
  <c r="C110" i="5"/>
  <c r="C109" i="5"/>
  <c r="C108" i="5"/>
  <c r="C107" i="5"/>
  <c r="G107" i="5"/>
  <c r="C106" i="5"/>
  <c r="C105" i="5"/>
  <c r="C104" i="5"/>
  <c r="C103" i="5"/>
  <c r="G103" i="5"/>
  <c r="C102" i="5"/>
  <c r="C101" i="5"/>
  <c r="C100" i="5"/>
  <c r="C99" i="5"/>
  <c r="G99" i="5"/>
  <c r="C98" i="5"/>
  <c r="C97" i="5"/>
  <c r="C96" i="5"/>
  <c r="C95" i="5"/>
  <c r="G95" i="5"/>
  <c r="C94" i="5"/>
  <c r="C93" i="5"/>
  <c r="C92" i="5"/>
  <c r="C91" i="5"/>
  <c r="G91" i="5"/>
  <c r="C90" i="5"/>
  <c r="C89" i="5"/>
  <c r="C88" i="5"/>
  <c r="C87" i="5"/>
  <c r="G87" i="5"/>
  <c r="C86" i="5"/>
  <c r="C85" i="5"/>
  <c r="C84" i="5"/>
  <c r="C83" i="5"/>
  <c r="G83" i="5"/>
  <c r="C82" i="5"/>
  <c r="C81" i="5"/>
  <c r="C80" i="5"/>
  <c r="C79" i="5"/>
  <c r="G79" i="5"/>
  <c r="C78" i="5"/>
  <c r="C77" i="5"/>
  <c r="C76" i="5"/>
  <c r="C75" i="5"/>
  <c r="G75" i="5"/>
  <c r="C74" i="5"/>
  <c r="C73" i="5"/>
  <c r="C72" i="5"/>
  <c r="C71" i="5"/>
  <c r="G71" i="5"/>
  <c r="C70" i="5"/>
  <c r="C69" i="5"/>
  <c r="C68" i="5"/>
  <c r="C67" i="5"/>
  <c r="G67" i="5"/>
  <c r="C66" i="5"/>
  <c r="C65" i="5"/>
  <c r="C64" i="5"/>
  <c r="G64" i="5" s="1"/>
  <c r="C63" i="5"/>
  <c r="G63" i="5" s="1"/>
  <c r="C62" i="5"/>
  <c r="G62" i="5" s="1"/>
  <c r="C61" i="5"/>
  <c r="G61" i="5" s="1"/>
  <c r="C60" i="5"/>
  <c r="G60" i="5" s="1"/>
  <c r="C59" i="5"/>
  <c r="G59" i="5" s="1"/>
  <c r="C58" i="5"/>
  <c r="C57" i="5"/>
  <c r="G57" i="5" s="1"/>
  <c r="C56" i="5"/>
  <c r="G56" i="5" s="1"/>
  <c r="C55" i="5"/>
  <c r="G55" i="5" s="1"/>
  <c r="C54" i="5"/>
  <c r="C53" i="5"/>
  <c r="G53" i="5" s="1"/>
  <c r="C52" i="5"/>
  <c r="G52" i="5" s="1"/>
  <c r="C51" i="5"/>
  <c r="G51" i="5" s="1"/>
  <c r="C50" i="5"/>
  <c r="C49" i="5"/>
  <c r="G49" i="5" s="1"/>
  <c r="C48" i="5"/>
  <c r="G48" i="5" s="1"/>
  <c r="C47" i="5"/>
  <c r="G47" i="5" s="1"/>
  <c r="C46" i="5"/>
  <c r="G46" i="5" s="1"/>
  <c r="C45" i="5"/>
  <c r="G45" i="5" s="1"/>
  <c r="C44" i="5"/>
  <c r="G44" i="5" s="1"/>
  <c r="C43" i="5"/>
  <c r="G43" i="5" s="1"/>
  <c r="C42" i="5"/>
  <c r="G42" i="5" s="1"/>
  <c r="C41" i="5"/>
  <c r="G41" i="5" s="1"/>
  <c r="C40" i="5"/>
  <c r="G40" i="5" s="1"/>
  <c r="C39" i="5"/>
  <c r="G39" i="5" s="1"/>
  <c r="C38" i="5"/>
  <c r="G38" i="5" s="1"/>
  <c r="C37" i="5"/>
  <c r="G37" i="5" s="1"/>
  <c r="C36" i="5"/>
  <c r="G36" i="5" s="1"/>
  <c r="C35" i="5"/>
  <c r="G35" i="5" s="1"/>
  <c r="C34" i="5"/>
  <c r="G34" i="5" s="1"/>
  <c r="C33" i="5"/>
  <c r="G33" i="5" s="1"/>
  <c r="C32" i="5"/>
  <c r="G32" i="5" s="1"/>
  <c r="C31" i="5"/>
  <c r="G31" i="5" s="1"/>
  <c r="C30" i="5"/>
  <c r="G30" i="5" s="1"/>
  <c r="C29" i="5"/>
  <c r="G29" i="5" s="1"/>
  <c r="C28" i="5"/>
  <c r="G28" i="5" s="1"/>
  <c r="C27" i="5"/>
  <c r="C26" i="5"/>
  <c r="G26" i="5" s="1"/>
  <c r="C25" i="5"/>
  <c r="G25" i="5" s="1"/>
  <c r="C24" i="5"/>
  <c r="G24" i="5" s="1"/>
  <c r="C23" i="5"/>
  <c r="G23" i="5" s="1"/>
  <c r="C22" i="5"/>
  <c r="G22" i="5" s="1"/>
  <c r="C21" i="5"/>
  <c r="C20" i="5"/>
  <c r="G20" i="5" s="1"/>
  <c r="C19" i="5"/>
  <c r="G19" i="5" s="1"/>
  <c r="C18" i="5"/>
  <c r="G18" i="5" s="1"/>
  <c r="C17" i="5"/>
  <c r="G17" i="5" s="1"/>
  <c r="G16" i="5"/>
  <c r="G128" i="12" l="1"/>
  <c r="G144" i="12"/>
  <c r="G160" i="12"/>
  <c r="G120" i="12"/>
  <c r="G136" i="12"/>
  <c r="G152" i="12"/>
  <c r="G132" i="12"/>
  <c r="G148" i="12"/>
  <c r="G15" i="12"/>
  <c r="G19" i="12"/>
  <c r="G23" i="12"/>
  <c r="G27" i="12"/>
  <c r="G31" i="12"/>
  <c r="G35" i="12"/>
  <c r="G39" i="12"/>
  <c r="G43" i="12"/>
  <c r="G47" i="12"/>
  <c r="G51" i="12"/>
  <c r="G55" i="12"/>
  <c r="G59" i="12"/>
  <c r="G63" i="12"/>
  <c r="G67" i="12"/>
  <c r="G71" i="12"/>
  <c r="G75" i="12"/>
  <c r="G79" i="12"/>
  <c r="G83" i="12"/>
  <c r="G87" i="12"/>
  <c r="G91" i="12"/>
  <c r="G95" i="12"/>
  <c r="G99" i="12"/>
  <c r="G103" i="12"/>
  <c r="G107" i="12"/>
  <c r="G111" i="12"/>
  <c r="G115" i="12"/>
  <c r="G119" i="12"/>
  <c r="G124" i="12"/>
  <c r="G140" i="12"/>
  <c r="G156" i="12"/>
  <c r="G17" i="11"/>
  <c r="G25" i="11"/>
  <c r="G37" i="11"/>
  <c r="G45" i="11"/>
  <c r="G53" i="11"/>
  <c r="G61" i="11"/>
  <c r="G81" i="11"/>
  <c r="G93" i="11"/>
  <c r="G129" i="11"/>
  <c r="G137" i="11"/>
  <c r="G142" i="11"/>
  <c r="G146" i="11"/>
  <c r="G150" i="11"/>
  <c r="G154" i="11"/>
  <c r="G158" i="11"/>
  <c r="G162" i="11"/>
  <c r="G166" i="11"/>
  <c r="G170" i="11"/>
  <c r="G174" i="11"/>
  <c r="G178" i="11"/>
  <c r="G182" i="11"/>
  <c r="G186" i="11"/>
  <c r="G190" i="11"/>
  <c r="G194" i="11"/>
  <c r="G198" i="11"/>
  <c r="G202" i="11"/>
  <c r="G206" i="11"/>
  <c r="G210" i="11"/>
  <c r="G214" i="11"/>
  <c r="G218" i="11"/>
  <c r="G222" i="11"/>
  <c r="G226" i="11"/>
  <c r="G230" i="11"/>
  <c r="G234" i="11"/>
  <c r="G238" i="11"/>
  <c r="G242" i="11"/>
  <c r="G246" i="11"/>
  <c r="G250" i="11"/>
  <c r="G254" i="11"/>
  <c r="G258" i="11"/>
  <c r="G262" i="11"/>
  <c r="G266" i="11"/>
  <c r="G270" i="11"/>
  <c r="G274" i="11"/>
  <c r="G278" i="11"/>
  <c r="G282" i="11"/>
  <c r="G286" i="11"/>
  <c r="G290" i="11"/>
  <c r="G294" i="11"/>
  <c r="G298" i="11"/>
  <c r="G302" i="11"/>
  <c r="G306" i="11"/>
  <c r="G310" i="11"/>
  <c r="G429" i="10"/>
  <c r="G434" i="10"/>
  <c r="G453" i="10"/>
  <c r="G224" i="10"/>
  <c r="G232" i="10"/>
  <c r="G240" i="10"/>
  <c r="G248" i="10"/>
  <c r="G256" i="10"/>
  <c r="G264" i="10"/>
  <c r="G272" i="10"/>
  <c r="G280" i="10"/>
  <c r="G288" i="10"/>
  <c r="G296" i="10"/>
  <c r="G304" i="10"/>
  <c r="G312" i="10"/>
  <c r="G320" i="10"/>
  <c r="G328" i="10"/>
  <c r="G336" i="10"/>
  <c r="G344" i="10"/>
  <c r="G352" i="10"/>
  <c r="G360" i="10"/>
  <c r="G368" i="10"/>
  <c r="G376" i="10"/>
  <c r="G384" i="10"/>
  <c r="G392" i="10"/>
  <c r="G400" i="10"/>
  <c r="G408" i="10"/>
  <c r="G416" i="10"/>
  <c r="G424" i="10"/>
  <c r="G437" i="10"/>
  <c r="G442" i="10"/>
  <c r="G432" i="10"/>
  <c r="G449" i="10"/>
  <c r="G15" i="10"/>
  <c r="G19" i="10"/>
  <c r="G23" i="10"/>
  <c r="G27" i="10"/>
  <c r="G31" i="10"/>
  <c r="G35" i="10"/>
  <c r="G39" i="10"/>
  <c r="G43" i="10"/>
  <c r="G47" i="10"/>
  <c r="G51" i="10"/>
  <c r="G55" i="10"/>
  <c r="G59" i="10"/>
  <c r="G63" i="10"/>
  <c r="G67" i="10"/>
  <c r="G71" i="10"/>
  <c r="G75" i="10"/>
  <c r="G79" i="10"/>
  <c r="G83" i="10"/>
  <c r="G87" i="10"/>
  <c r="G91" i="10"/>
  <c r="G95" i="10"/>
  <c r="G99" i="10"/>
  <c r="G103" i="10"/>
  <c r="G107" i="10"/>
  <c r="G111" i="10"/>
  <c r="G115" i="10"/>
  <c r="G119" i="10"/>
  <c r="G123" i="10"/>
  <c r="G127" i="10"/>
  <c r="G131" i="10"/>
  <c r="G135" i="10"/>
  <c r="G139" i="10"/>
  <c r="G143" i="10"/>
  <c r="G147" i="10"/>
  <c r="G151" i="10"/>
  <c r="G155" i="10"/>
  <c r="G159" i="10"/>
  <c r="G163" i="10"/>
  <c r="G167" i="10"/>
  <c r="G171" i="10"/>
  <c r="G175" i="10"/>
  <c r="G179" i="10"/>
  <c r="G183" i="10"/>
  <c r="G187" i="10"/>
  <c r="G191" i="10"/>
  <c r="G195" i="10"/>
  <c r="G199" i="10"/>
  <c r="G203" i="10"/>
  <c r="G207" i="10"/>
  <c r="G211" i="10"/>
  <c r="G215" i="10"/>
  <c r="G219" i="10"/>
  <c r="G223" i="10"/>
  <c r="G426" i="10"/>
  <c r="G440" i="10"/>
  <c r="G444" i="10"/>
  <c r="G451" i="10"/>
  <c r="G455" i="10"/>
  <c r="G613" i="10"/>
  <c r="G447" i="10"/>
  <c r="G228" i="10"/>
  <c r="G236" i="10"/>
  <c r="G244" i="10"/>
  <c r="G252" i="10"/>
  <c r="G260" i="10"/>
  <c r="G268" i="10"/>
  <c r="G276" i="10"/>
  <c r="G284" i="10"/>
  <c r="G292" i="10"/>
  <c r="G300" i="10"/>
  <c r="G308" i="10"/>
  <c r="G316" i="10"/>
  <c r="G324" i="10"/>
  <c r="G332" i="10"/>
  <c r="G340" i="10"/>
  <c r="G348" i="10"/>
  <c r="G356" i="10"/>
  <c r="G364" i="10"/>
  <c r="G372" i="10"/>
  <c r="G380" i="10"/>
  <c r="G388" i="10"/>
  <c r="G396" i="10"/>
  <c r="G404" i="10"/>
  <c r="G412" i="10"/>
  <c r="G420" i="10"/>
  <c r="G428" i="10"/>
  <c r="G436" i="10"/>
  <c r="G452" i="10"/>
  <c r="G459" i="10"/>
  <c r="G467" i="10"/>
  <c r="G475" i="10"/>
  <c r="G483" i="10"/>
  <c r="G491" i="10"/>
  <c r="G499" i="10"/>
  <c r="G507" i="10"/>
  <c r="G515" i="10"/>
  <c r="G523" i="10"/>
  <c r="G531" i="10"/>
  <c r="G539" i="10"/>
  <c r="G547" i="10"/>
  <c r="G555" i="10"/>
  <c r="G563" i="10"/>
  <c r="G571" i="10"/>
  <c r="G579" i="10"/>
  <c r="G587" i="10"/>
  <c r="G595" i="10"/>
  <c r="G607" i="10"/>
  <c r="G609" i="10"/>
  <c r="G611" i="10"/>
  <c r="G463" i="10"/>
  <c r="G471" i="10"/>
  <c r="G479" i="10"/>
  <c r="G487" i="10"/>
  <c r="G495" i="10"/>
  <c r="G503" i="10"/>
  <c r="G511" i="10"/>
  <c r="G519" i="10"/>
  <c r="G527" i="10"/>
  <c r="G535" i="10"/>
  <c r="G543" i="10"/>
  <c r="G551" i="10"/>
  <c r="G559" i="10"/>
  <c r="G567" i="10"/>
  <c r="G575" i="10"/>
  <c r="G583" i="10"/>
  <c r="G591" i="10"/>
  <c r="G599" i="10"/>
  <c r="G601" i="10"/>
  <c r="G18" i="9"/>
  <c r="G46" i="9"/>
  <c r="G62" i="9"/>
  <c r="G99" i="9"/>
  <c r="G103" i="9"/>
  <c r="G107" i="9"/>
  <c r="G111" i="9"/>
  <c r="G115" i="9"/>
  <c r="G119" i="9"/>
  <c r="G123" i="9"/>
  <c r="G127" i="9"/>
  <c r="G131" i="9"/>
  <c r="G135" i="9"/>
  <c r="G139" i="9"/>
  <c r="G143" i="9"/>
  <c r="G147" i="9"/>
  <c r="G151" i="9"/>
  <c r="G155" i="9"/>
  <c r="G159" i="9"/>
  <c r="G163" i="9"/>
  <c r="G167" i="9"/>
  <c r="G171" i="9"/>
  <c r="G175" i="9"/>
  <c r="G179" i="9"/>
  <c r="G183" i="9"/>
  <c r="G187" i="9"/>
  <c r="G191" i="9"/>
  <c r="G195" i="9"/>
  <c r="G199" i="9"/>
  <c r="G203" i="9"/>
  <c r="G207" i="9"/>
  <c r="G211" i="9"/>
  <c r="G215" i="9"/>
  <c r="G219" i="9"/>
  <c r="G223" i="9"/>
  <c r="G227" i="9"/>
  <c r="G231" i="9"/>
  <c r="G235" i="9"/>
  <c r="G239" i="9"/>
  <c r="G243" i="9"/>
  <c r="G247" i="9"/>
  <c r="G251" i="9"/>
  <c r="G255" i="9"/>
  <c r="G259" i="9"/>
  <c r="G263" i="9"/>
  <c r="G267" i="9"/>
  <c r="G19" i="8"/>
  <c r="G32" i="8"/>
  <c r="G48" i="8"/>
  <c r="G80" i="8"/>
  <c r="G128" i="8"/>
  <c r="G164" i="8"/>
  <c r="G180" i="8"/>
  <c r="G196" i="8"/>
  <c r="G212" i="8"/>
  <c r="G228" i="8"/>
  <c r="G244" i="8"/>
  <c r="G260" i="8"/>
  <c r="G268" i="8"/>
  <c r="G44" i="8"/>
  <c r="G92" i="8"/>
  <c r="G124" i="8"/>
  <c r="G140" i="8"/>
  <c r="G149" i="8"/>
  <c r="G40" i="8"/>
  <c r="G56" i="8"/>
  <c r="G72" i="8"/>
  <c r="G88" i="8"/>
  <c r="G104" i="8"/>
  <c r="G120" i="8"/>
  <c r="G136" i="8"/>
  <c r="G143" i="8"/>
  <c r="G157" i="8"/>
  <c r="G23" i="8"/>
  <c r="G27" i="8"/>
  <c r="G64" i="8"/>
  <c r="G96" i="8"/>
  <c r="G112" i="8"/>
  <c r="G154" i="8"/>
  <c r="G172" i="8"/>
  <c r="G188" i="8"/>
  <c r="G204" i="8"/>
  <c r="G220" i="8"/>
  <c r="G236" i="8"/>
  <c r="G252" i="8"/>
  <c r="G322" i="8"/>
  <c r="G28" i="8"/>
  <c r="G60" i="8"/>
  <c r="G76" i="8"/>
  <c r="G108" i="8"/>
  <c r="G36" i="8"/>
  <c r="G52" i="8"/>
  <c r="G68" i="8"/>
  <c r="G84" i="8"/>
  <c r="G100" i="8"/>
  <c r="G116" i="8"/>
  <c r="G132" i="8"/>
  <c r="G146" i="8"/>
  <c r="G151" i="8"/>
  <c r="G162" i="8"/>
  <c r="G170" i="8"/>
  <c r="G178" i="8"/>
  <c r="G186" i="8"/>
  <c r="G194" i="8"/>
  <c r="G202" i="8"/>
  <c r="G210" i="8"/>
  <c r="G218" i="8"/>
  <c r="G226" i="8"/>
  <c r="G234" i="8"/>
  <c r="G242" i="8"/>
  <c r="G250" i="8"/>
  <c r="G258" i="8"/>
  <c r="G266" i="8"/>
  <c r="G274" i="8"/>
  <c r="G160" i="8"/>
  <c r="G168" i="8"/>
  <c r="G176" i="8"/>
  <c r="G184" i="8"/>
  <c r="G192" i="8"/>
  <c r="G200" i="8"/>
  <c r="G208" i="8"/>
  <c r="G216" i="8"/>
  <c r="G224" i="8"/>
  <c r="G232" i="8"/>
  <c r="G240" i="8"/>
  <c r="G248" i="8"/>
  <c r="G256" i="8"/>
  <c r="G264" i="8"/>
  <c r="G272" i="8"/>
  <c r="G145" i="8"/>
  <c r="G153" i="8"/>
  <c r="G166" i="8"/>
  <c r="G174" i="8"/>
  <c r="G182" i="8"/>
  <c r="G190" i="8"/>
  <c r="G198" i="8"/>
  <c r="G206" i="8"/>
  <c r="G214" i="8"/>
  <c r="G222" i="8"/>
  <c r="G230" i="8"/>
  <c r="G238" i="8"/>
  <c r="G246" i="8"/>
  <c r="G254" i="8"/>
  <c r="G262" i="8"/>
  <c r="G270" i="8"/>
  <c r="G318" i="8"/>
  <c r="G314" i="8"/>
  <c r="G276" i="8"/>
  <c r="G278" i="8"/>
  <c r="G280" i="8"/>
  <c r="G282" i="8"/>
  <c r="G284" i="8"/>
  <c r="G286" i="8"/>
  <c r="G288" i="8"/>
  <c r="G290" i="8"/>
  <c r="G292" i="8"/>
  <c r="G294" i="8"/>
  <c r="G296" i="8"/>
  <c r="G298" i="8"/>
  <c r="G300" i="8"/>
  <c r="G302" i="8"/>
  <c r="G304" i="8"/>
  <c r="G306" i="8"/>
  <c r="G308" i="8"/>
  <c r="G310" i="8"/>
  <c r="G326" i="8"/>
  <c r="G29" i="7"/>
  <c r="G24" i="7"/>
  <c r="G28" i="7"/>
  <c r="G32" i="7"/>
  <c r="G36" i="7"/>
  <c r="G40" i="7"/>
  <c r="G44" i="7"/>
  <c r="G48" i="7"/>
  <c r="G52" i="7"/>
  <c r="G56" i="7"/>
  <c r="G60" i="7"/>
  <c r="G64" i="7"/>
  <c r="G68" i="7"/>
  <c r="G72" i="7"/>
  <c r="G76" i="7"/>
  <c r="G80" i="7"/>
  <c r="G84" i="7"/>
  <c r="G88" i="7"/>
  <c r="G92" i="7"/>
  <c r="G96" i="7"/>
  <c r="G100" i="7"/>
  <c r="G104" i="7"/>
  <c r="G109" i="6"/>
  <c r="G66" i="6"/>
  <c r="G90" i="6"/>
  <c r="G94" i="6"/>
  <c r="G98" i="6"/>
  <c r="G120" i="6"/>
  <c r="G125" i="6"/>
  <c r="G150" i="6"/>
  <c r="G118" i="6"/>
  <c r="G138" i="6"/>
  <c r="G154" i="6"/>
  <c r="G166" i="6"/>
  <c r="G178" i="6"/>
  <c r="G74" i="6"/>
  <c r="G78" i="6"/>
  <c r="G82" i="6"/>
  <c r="G106" i="6"/>
  <c r="G51" i="6"/>
  <c r="G53" i="6"/>
  <c r="G55" i="6"/>
  <c r="G57" i="6"/>
  <c r="G59" i="6"/>
  <c r="G61" i="6"/>
  <c r="G63" i="6"/>
  <c r="G70" i="6"/>
  <c r="G86" i="6"/>
  <c r="G102" i="6"/>
  <c r="G174" i="6"/>
  <c r="G170" i="6"/>
  <c r="G186" i="6"/>
  <c r="G18" i="6"/>
  <c r="G20" i="6"/>
  <c r="G22" i="6"/>
  <c r="G24" i="6"/>
  <c r="G26" i="6"/>
  <c r="G28" i="6"/>
  <c r="G30" i="6"/>
  <c r="G32" i="6"/>
  <c r="G34" i="6"/>
  <c r="G36" i="6"/>
  <c r="G38" i="6"/>
  <c r="G40" i="6"/>
  <c r="G42" i="6"/>
  <c r="G44" i="6"/>
  <c r="G46" i="6"/>
  <c r="G48" i="6"/>
  <c r="G50" i="6"/>
  <c r="G52" i="6"/>
  <c r="G54" i="6"/>
  <c r="G56" i="6"/>
  <c r="G58" i="6"/>
  <c r="G60" i="6"/>
  <c r="G62" i="6"/>
  <c r="G64" i="6"/>
  <c r="G126" i="6"/>
  <c r="G128" i="6"/>
  <c r="G168" i="6"/>
  <c r="G184" i="6"/>
  <c r="G112" i="6"/>
  <c r="G65" i="6"/>
  <c r="G69" i="6"/>
  <c r="G73" i="6"/>
  <c r="G77" i="6"/>
  <c r="G81" i="6"/>
  <c r="G85" i="6"/>
  <c r="G89" i="6"/>
  <c r="G93" i="6"/>
  <c r="G97" i="6"/>
  <c r="G101" i="6"/>
  <c r="G105" i="6"/>
  <c r="G114" i="6"/>
  <c r="G116" i="6"/>
  <c r="G130" i="6"/>
  <c r="G132" i="6"/>
  <c r="G164" i="6"/>
  <c r="G180" i="6"/>
  <c r="G172" i="6"/>
  <c r="G68" i="6"/>
  <c r="G72" i="6"/>
  <c r="G76" i="6"/>
  <c r="G80" i="6"/>
  <c r="G84" i="6"/>
  <c r="G88" i="6"/>
  <c r="G92" i="6"/>
  <c r="G96" i="6"/>
  <c r="G100" i="6"/>
  <c r="G104" i="6"/>
  <c r="G140" i="6"/>
  <c r="G144" i="6"/>
  <c r="G148" i="6"/>
  <c r="G152" i="6"/>
  <c r="G156" i="6"/>
  <c r="G160" i="6"/>
  <c r="G176" i="6"/>
  <c r="G187" i="5"/>
  <c r="G65" i="5"/>
  <c r="G50" i="5"/>
  <c r="G58" i="5"/>
  <c r="G54" i="5"/>
  <c r="G27" i="5"/>
  <c r="G21" i="5"/>
  <c r="G77" i="5"/>
  <c r="G80" i="5"/>
  <c r="G85" i="5"/>
  <c r="G88" i="5"/>
  <c r="G93" i="5"/>
  <c r="G96" i="5"/>
  <c r="G109" i="5"/>
  <c r="G112" i="5"/>
  <c r="G135" i="5"/>
  <c r="G149" i="5"/>
  <c r="G162" i="5"/>
  <c r="G181" i="5"/>
  <c r="G117" i="5"/>
  <c r="G125" i="5"/>
  <c r="G138" i="5"/>
  <c r="G143" i="5"/>
  <c r="G157" i="5"/>
  <c r="G170" i="5"/>
  <c r="G175" i="5"/>
  <c r="G68" i="5"/>
  <c r="G73" i="5"/>
  <c r="G76" i="5"/>
  <c r="G81" i="5"/>
  <c r="G84" i="5"/>
  <c r="G89" i="5"/>
  <c r="G92" i="5"/>
  <c r="G97" i="5"/>
  <c r="G100" i="5"/>
  <c r="G105" i="5"/>
  <c r="G108" i="5"/>
  <c r="G113" i="5"/>
  <c r="G133" i="5"/>
  <c r="G146" i="5"/>
  <c r="G151" i="5"/>
  <c r="G165" i="5"/>
  <c r="G178" i="5"/>
  <c r="G183" i="5"/>
  <c r="G69" i="5"/>
  <c r="G72" i="5"/>
  <c r="G101" i="5"/>
  <c r="G104" i="5"/>
  <c r="G130" i="5"/>
  <c r="G167" i="5"/>
  <c r="G127" i="5"/>
  <c r="G141" i="5"/>
  <c r="G154" i="5"/>
  <c r="G159" i="5"/>
  <c r="G173" i="5"/>
  <c r="G185" i="5"/>
  <c r="G66" i="5"/>
  <c r="G70" i="5"/>
  <c r="G74" i="5"/>
  <c r="G78" i="5"/>
  <c r="G82" i="5"/>
  <c r="G86" i="5"/>
  <c r="G90" i="5"/>
  <c r="G94" i="5"/>
  <c r="G98" i="5"/>
  <c r="G102" i="5"/>
  <c r="G106" i="5"/>
  <c r="G110" i="5"/>
  <c r="G114" i="5"/>
  <c r="G121" i="5"/>
  <c r="G129" i="5"/>
  <c r="G137" i="5"/>
  <c r="G145" i="5"/>
  <c r="G153" i="5"/>
  <c r="G161" i="5"/>
  <c r="G169" i="5"/>
  <c r="G177" i="5"/>
  <c r="J73" i="2" l="1"/>
  <c r="J72" i="2"/>
  <c r="J71" i="2"/>
  <c r="J70" i="2"/>
  <c r="J69" i="2"/>
  <c r="J66" i="2"/>
  <c r="J64" i="2"/>
  <c r="J61" i="2"/>
  <c r="J59" i="2"/>
  <c r="J57" i="2"/>
  <c r="J56" i="2"/>
  <c r="J54" i="2"/>
  <c r="J52" i="2"/>
  <c r="J51" i="2"/>
  <c r="J49" i="2"/>
  <c r="J48" i="2"/>
  <c r="J47" i="2"/>
  <c r="J46" i="2"/>
  <c r="J45" i="2"/>
  <c r="J43" i="2"/>
  <c r="J42" i="2"/>
  <c r="J41" i="2"/>
  <c r="J40" i="2"/>
  <c r="J39" i="2"/>
  <c r="J37" i="2"/>
  <c r="J36" i="2"/>
  <c r="J31" i="2"/>
  <c r="J30" i="2"/>
  <c r="J25" i="2"/>
  <c r="J19" i="2"/>
  <c r="J12" i="2"/>
  <c r="J6" i="2"/>
</calcChain>
</file>

<file path=xl/sharedStrings.xml><?xml version="1.0" encoding="utf-8"?>
<sst xmlns="http://schemas.openxmlformats.org/spreadsheetml/2006/main" count="1807" uniqueCount="762">
  <si>
    <t>x</t>
  </si>
  <si>
    <t xml:space="preserve">Ukazatel prům. počtu výkonů připadající na 1 zaměstnance </t>
  </si>
  <si>
    <t>Ukaz. průměr. výše měsíčního platu</t>
  </si>
  <si>
    <t>Základní částka</t>
  </si>
  <si>
    <t>z toho</t>
  </si>
  <si>
    <t>§/ písm</t>
  </si>
  <si>
    <t>sk</t>
  </si>
  <si>
    <t>no</t>
  </si>
  <si>
    <t>Np</t>
  </si>
  <si>
    <t>No</t>
  </si>
  <si>
    <t>PP - ped.</t>
  </si>
  <si>
    <t>PO - nep.</t>
  </si>
  <si>
    <t>Základní částka na jednotku výkonu</t>
  </si>
  <si>
    <t>MP</t>
  </si>
  <si>
    <t xml:space="preserve">ONIV </t>
  </si>
  <si>
    <t>§</t>
  </si>
  <si>
    <t>druh školy, zařízení/obor vzdělání</t>
  </si>
  <si>
    <t xml:space="preserve">pedagogického </t>
  </si>
  <si>
    <t xml:space="preserve">nepedagogického </t>
  </si>
  <si>
    <t>Kč</t>
  </si>
  <si>
    <t>k</t>
  </si>
  <si>
    <t>§ 1)</t>
  </si>
  <si>
    <t>m</t>
  </si>
  <si>
    <t>Předškolní vzdělávání</t>
  </si>
  <si>
    <t>a)</t>
  </si>
  <si>
    <t>a</t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</si>
  <si>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</si>
  <si>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b</t>
  </si>
  <si>
    <r>
      <t xml:space="preserve">dítě mateřské školy </t>
    </r>
    <r>
      <rPr>
        <b/>
        <sz val="10"/>
        <rFont val="Arial CE"/>
        <family val="2"/>
        <charset val="238"/>
      </rPr>
      <t xml:space="preserve">od 13 do 18 </t>
    </r>
    <r>
      <rPr>
        <sz val="10"/>
        <rFont val="Arial CE"/>
        <family val="2"/>
        <charset val="238"/>
      </rPr>
      <t>dětí včetně, jde-li o dítě ve třídě (škole) s celodenním provozem</t>
    </r>
  </si>
  <si>
    <r>
      <t>2,4*x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-1</t>
    </r>
  </si>
  <si>
    <r>
      <t xml:space="preserve"> -0,0005*x</t>
    </r>
    <r>
      <rPr>
        <b/>
        <vertAlign val="superscript"/>
        <sz val="9"/>
        <rFont val="Arial CE"/>
        <charset val="238"/>
      </rPr>
      <t xml:space="preserve">2 </t>
    </r>
    <r>
      <rPr>
        <b/>
        <sz val="9"/>
        <rFont val="Arial CE"/>
        <charset val="238"/>
      </rPr>
      <t>+0,1103*x+35,00</t>
    </r>
  </si>
  <si>
    <t>příloha 1</t>
  </si>
  <si>
    <t>c</t>
  </si>
  <si>
    <r>
      <t xml:space="preserve">dítě mateřské školy </t>
    </r>
    <r>
      <rPr>
        <b/>
        <sz val="10"/>
        <rFont val="Arial CE"/>
        <family val="2"/>
        <charset val="238"/>
      </rPr>
      <t>od 19 do 29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</si>
  <si>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charset val="238"/>
      </rPr>
      <t>-1,5</t>
    </r>
  </si>
  <si>
    <r>
      <t xml:space="preserve"> -0,0005*x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+0,1103*x+35,00</t>
    </r>
  </si>
  <si>
    <t>d</t>
  </si>
  <si>
    <r>
      <t xml:space="preserve">dítě mateřské školy </t>
    </r>
    <r>
      <rPr>
        <b/>
        <sz val="10"/>
        <rFont val="Arial CE"/>
        <family val="2"/>
        <charset val="238"/>
      </rPr>
      <t>od 30 do 56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</si>
  <si>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Ln(x)+8</t>
  </si>
  <si>
    <t>e</t>
  </si>
  <si>
    <r>
      <t xml:space="preserve">dítě mateřské školy </t>
    </r>
    <r>
      <rPr>
        <b/>
        <sz val="10"/>
        <rFont val="Arial CE"/>
        <charset val="238"/>
      </rPr>
      <t>o</t>
    </r>
    <r>
      <rPr>
        <b/>
        <sz val="10"/>
        <rFont val="Arial CE"/>
        <family val="2"/>
        <charset val="238"/>
      </rPr>
      <t>d 57 do 110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</si>
  <si>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0,0098*x+11,5</t>
  </si>
  <si>
    <t>f</t>
  </si>
  <si>
    <r>
      <t xml:space="preserve">mateřská škola </t>
    </r>
    <r>
      <rPr>
        <b/>
        <sz val="10"/>
        <rFont val="Arial CE"/>
        <family val="2"/>
        <charset val="238"/>
      </rPr>
      <t>od 111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</si>
  <si>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0,004*x+12,2</t>
  </si>
  <si>
    <t>g</t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</si>
  <si>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</si>
  <si>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h</t>
  </si>
  <si>
    <r>
      <t xml:space="preserve">dítě mateřské školy </t>
    </r>
    <r>
      <rPr>
        <b/>
        <sz val="10"/>
        <rFont val="Arial CE"/>
        <family val="2"/>
        <charset val="238"/>
      </rPr>
      <t>od 13 do 18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</si>
  <si>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>2*(2,4*x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-1)</t>
    </r>
  </si>
  <si>
    <r>
      <t>2*(-0,0005*x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>+0,1103*x +31,00)</t>
    </r>
  </si>
  <si>
    <t>příloha 1a</t>
  </si>
  <si>
    <t>i</t>
  </si>
  <si>
    <r>
      <t xml:space="preserve">dítě mateřské školy </t>
    </r>
    <r>
      <rPr>
        <b/>
        <sz val="10"/>
        <rFont val="Arial CE"/>
        <family val="2"/>
        <charset val="238"/>
      </rPr>
      <t>od 19 do 29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</si>
  <si>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>2*(3,89*x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charset val="238"/>
      </rPr>
      <t>-1,5</t>
    </r>
    <r>
      <rPr>
        <b/>
        <sz val="9"/>
        <rFont val="Arial CE"/>
        <family val="2"/>
        <charset val="238"/>
      </rPr>
      <t>)</t>
    </r>
  </si>
  <si>
    <t>j</t>
  </si>
  <si>
    <r>
      <t xml:space="preserve">dítě mateřské školy </t>
    </r>
    <r>
      <rPr>
        <b/>
        <sz val="10"/>
        <rFont val="Arial CE"/>
        <family val="2"/>
        <charset val="238"/>
      </rPr>
      <t>od 30 do 56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</si>
  <si>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2*(Ln(x)+8,2)</t>
  </si>
  <si>
    <r>
      <t xml:space="preserve">dítě mateřské školy </t>
    </r>
    <r>
      <rPr>
        <b/>
        <sz val="10"/>
        <rFont val="Arial CE"/>
        <family val="2"/>
        <charset val="238"/>
      </rPr>
      <t>od 57 do 110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</si>
  <si>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2*(0,0098*x+11,5)</t>
  </si>
  <si>
    <t>l</t>
  </si>
  <si>
    <r>
      <t xml:space="preserve">dítě mateřské školy </t>
    </r>
    <r>
      <rPr>
        <b/>
        <sz val="10"/>
        <rFont val="Arial CE"/>
        <family val="2"/>
        <charset val="238"/>
      </rPr>
      <t>od 111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</si>
  <si>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2*(0,004*x+12,2)</t>
  </si>
  <si>
    <t>z</t>
  </si>
  <si>
    <t>Základní vzdělávání</t>
  </si>
  <si>
    <t>e)</t>
  </si>
  <si>
    <r>
      <t xml:space="preserve">žák základní školy, </t>
    </r>
    <r>
      <rPr>
        <b/>
        <sz val="10"/>
        <rFont val="Arial"/>
        <family val="2"/>
      </rPr>
      <t>do 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</si>
  <si>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 do 15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</si>
  <si>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4,7*Ln(x)-3,78</t>
  </si>
  <si>
    <r>
      <t>0,94*(-0,00285*x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+0,62285*x+17,497)</t>
    </r>
  </si>
  <si>
    <t>příloha 2</t>
  </si>
  <si>
    <r>
      <t xml:space="preserve">žák základní školy, </t>
    </r>
    <r>
      <rPr>
        <b/>
        <sz val="10"/>
        <rFont val="Arial"/>
        <family val="2"/>
      </rPr>
      <t>od 16 do 21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</si>
  <si>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3,91*Ln(x*0,51)+1,06</t>
  </si>
  <si>
    <r>
      <t>0,94*(-0,00285*x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+0,62285*x+17,497)</t>
    </r>
  </si>
  <si>
    <r>
      <t>žák základní školy, o</t>
    </r>
    <r>
      <rPr>
        <b/>
        <sz val="10"/>
        <rFont val="Arial"/>
        <family val="2"/>
      </rPr>
      <t>d 22 do 60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</si>
  <si>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2,98*Ln(x*0,86)+1,6</t>
  </si>
  <si>
    <r>
      <t xml:space="preserve">žák základní školy, </t>
    </r>
    <r>
      <rPr>
        <b/>
        <sz val="10"/>
        <rFont val="Arial"/>
        <family val="2"/>
      </rPr>
      <t>od 61 do 99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</si>
  <si>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13,64+0,04*x-2,53</t>
  </si>
  <si>
    <r>
      <t xml:space="preserve">žák základní školy, </t>
    </r>
    <r>
      <rPr>
        <b/>
        <sz val="10"/>
        <rFont val="Arial"/>
        <family val="2"/>
      </rPr>
      <t>od 100</t>
    </r>
    <r>
      <rPr>
        <sz val="10"/>
        <rFont val="Arial"/>
        <family val="2"/>
        <charset val="238"/>
      </rPr>
      <t xml:space="preserve"> žáků, tvořené pouze třídami prvního stupně</t>
    </r>
  </si>
  <si>
    <t>f)</t>
  </si>
  <si>
    <t>žák 1.stupně základní školy do 88 žáků včetně, tvořené oběma stupni</t>
  </si>
  <si>
    <t>žák 1.stupně základní školy s 89 až 149 žáky včetně, tvořené oběma stupni</t>
  </si>
  <si>
    <t>-0,00000622*x3+ 0,0009011*x2+0,108211*x+2,2</t>
  </si>
  <si>
    <t>příloha 2a</t>
  </si>
  <si>
    <t>žák 1.stupně základní školy s 150 až 230 žáky včetně, tvořené oběma stupni</t>
  </si>
  <si>
    <t>0,022*x+14,445</t>
  </si>
  <si>
    <t>žák 1.stupně základní školy s 231 až 320 žáky včetně, tvořené oběma stupni</t>
  </si>
  <si>
    <t>0,0045*x+18,455</t>
  </si>
  <si>
    <t>žák 1.stupně základní školy s 321 až 399 žáky včetně, tvořené oběma stupni</t>
  </si>
  <si>
    <t>0,007*x+17,63</t>
  </si>
  <si>
    <t>žák 1.stupně základní školy s 400 a více žáky, tvořené oběma stupni</t>
  </si>
  <si>
    <t>g)</t>
  </si>
  <si>
    <t>žák 2.stupně základní školy do 69 žáků včetně, tvořené oběma stupni</t>
  </si>
  <si>
    <t>n</t>
  </si>
  <si>
    <t>žák 2.stupně základní školy s 70 až 110 žáků včetně, tvořené oběma stupni</t>
  </si>
  <si>
    <t>příloha 2b</t>
  </si>
  <si>
    <t>o</t>
  </si>
  <si>
    <t>žák 2.stupně základní školy s 111 až 160 žáky včetně, tvořené oběma stupni</t>
  </si>
  <si>
    <t>0,0094*x+11,0</t>
  </si>
  <si>
    <t>p</t>
  </si>
  <si>
    <t>žák 2.stupně základní školy s 161 až 210 žáky včetně, tvořené oběma stupni</t>
  </si>
  <si>
    <t>0,01*x+11,07</t>
  </si>
  <si>
    <t>q</t>
  </si>
  <si>
    <t>žák 2.stupně základní školy s 211 až 320 žáky včetně, tvořené oběma stupni</t>
  </si>
  <si>
    <t>0,0095*x+11,18</t>
  </si>
  <si>
    <t>r</t>
  </si>
  <si>
    <t>žák 2.stupně základní školy s 321 a více žáky, tvořené oběma stupni</t>
  </si>
  <si>
    <t>f,g)</t>
  </si>
  <si>
    <t xml:space="preserve">žák základní školy, tvořené oběma stupni do 152 žáků, neped.zam. </t>
  </si>
  <si>
    <t>y</t>
  </si>
  <si>
    <t xml:space="preserve">žák základní školy, tvořené oběma stupni od 153 do 753 žáků, neped.zam. </t>
  </si>
  <si>
    <t>příloha 2c</t>
  </si>
  <si>
    <t xml:space="preserve">žák základní školy, tvořené oběma stupni od 754 žáků, neped.zam. </t>
  </si>
  <si>
    <t>h)</t>
  </si>
  <si>
    <t>t</t>
  </si>
  <si>
    <t>žák v základní škole speciální</t>
  </si>
  <si>
    <t>k)</t>
  </si>
  <si>
    <t>u</t>
  </si>
  <si>
    <t>žák kursu pro získání základního vzdělání</t>
  </si>
  <si>
    <t>s)</t>
  </si>
  <si>
    <t>v</t>
  </si>
  <si>
    <t>dítě v přípravném stupni ZŠ speciální</t>
  </si>
  <si>
    <t>i)</t>
  </si>
  <si>
    <t>w</t>
  </si>
  <si>
    <t>dítě v přípravné třídě ZŠ pro děti v posledním roce před zahájením povinné školní docházky</t>
  </si>
  <si>
    <t>l)</t>
  </si>
  <si>
    <t>Základní umělecké školy</t>
  </si>
  <si>
    <t>žák základní umělecké školy v hudebním oboru s individuální výukou</t>
  </si>
  <si>
    <t>žák základní umělecké školy v hudebním oboru s kolektivní výukou</t>
  </si>
  <si>
    <t xml:space="preserve">žák základní umělecké školy ve výtvarném oboru </t>
  </si>
  <si>
    <t>žák základní umělecké školy v tanečním oboru</t>
  </si>
  <si>
    <t>žák základní umělecké školy v literárně dramatickém oboru</t>
  </si>
  <si>
    <t>r)</t>
  </si>
  <si>
    <t>Školní družina - žák ve školní družině</t>
  </si>
  <si>
    <t>1,12233*Ln(x)+26,078</t>
  </si>
  <si>
    <t>příloha3</t>
  </si>
  <si>
    <t>příloha 3</t>
  </si>
  <si>
    <t>q)</t>
  </si>
  <si>
    <t>Školní klub - žák ve školním klubu</t>
  </si>
  <si>
    <t>p)</t>
  </si>
  <si>
    <t>Středisko pro volný čas dětí a mládeže (SVČ) - žák, student ve SVČ</t>
  </si>
  <si>
    <t>t)</t>
  </si>
  <si>
    <t>Školní stravování</t>
  </si>
  <si>
    <t>t),  2)</t>
  </si>
  <si>
    <t>stravovaný podle § 1 písm. t), odst. 2.) - do 12 stravovaných včetně (MŠ - oběd+doplňkové jídlo)</t>
  </si>
  <si>
    <t>stravovaný podle § 1 písm. t), odst. 2.) - od 13 do 160 stravovaných (MŠ - oběd+doplňkové jídlo)</t>
  </si>
  <si>
    <t>příloha 4</t>
  </si>
  <si>
    <t>stravovaný podle § 1 písm. t), odst. 2.) - od 161 stravovaných (MŠ - oběd+doplňkové jídlo)</t>
  </si>
  <si>
    <t>t),  1)</t>
  </si>
  <si>
    <t>stravovaný podle § 1 písm. t), odst.1.) do 29 stravovaných včetně - výkony po korekci (ZŠ,SŠ - oběd)</t>
  </si>
  <si>
    <t>stravovaný podle § 1 písm. t), odst. 1.) od 30 stravovaných  -výkony po korekci (ZŠ,SŠ - oběd)</t>
  </si>
  <si>
    <t>10,899*Ln(x)+x/150-3</t>
  </si>
  <si>
    <t>příloha 4a</t>
  </si>
  <si>
    <t>t),  3)</t>
  </si>
  <si>
    <t>stravovaný podle § 1 písm. t), odst. 3.) do 29 stravovaných včetně-výkony po korekci (oběd+večeře)</t>
  </si>
  <si>
    <t>stravovaný podle § 1 písm. t), odst. 3.) od 30 stravovaných-výkony po korekci (oběd+večeře)</t>
  </si>
  <si>
    <t>(10,899*Ln(x) +x/200)*0,5-1,5</t>
  </si>
  <si>
    <t>příloha 4b</t>
  </si>
  <si>
    <t>t),  4)</t>
  </si>
  <si>
    <t>stravovaný podle § 1 písm. t), odst. 4) do 29 stravovaných včetně-výkony po korekci (strav. služby kromě oběda)</t>
  </si>
  <si>
    <t>stravovaný podle § 1 písm. t), odst. 4) od 30 stravovaných-výkony po korekci (strav. služby kromě oběda)</t>
  </si>
  <si>
    <t>(10,899*Ln(x) +x/200)*1,667</t>
  </si>
  <si>
    <t>příloha 4c</t>
  </si>
  <si>
    <t>Domovy mládeže</t>
  </si>
  <si>
    <t>u),  1)</t>
  </si>
  <si>
    <t>1 ubytovaný v DM, který se zároveň vzdělává v ZŠ, SŠ nebo konzervatoři do 22 žáků včetně</t>
  </si>
  <si>
    <t>1 ubytovaný v DM, který se zároveň vzdělává  v ZŠ, SŠ  nebo konzervatoři od 23 do 275 žáků včetně</t>
  </si>
  <si>
    <t>0,73*(6,558*Ln(x)-4)</t>
  </si>
  <si>
    <t>příloha 5</t>
  </si>
  <si>
    <t>1 ubytovaný v DM, který se zároveň vzdělává  v ZŠ, SŠ  nebo konzervatoři od 276 žáků</t>
  </si>
  <si>
    <t>u),  2)</t>
  </si>
  <si>
    <t xml:space="preserve">1 ubytovaný v domově mládeže, který se zároveň vzdělává ve vyšší odborné škole </t>
  </si>
  <si>
    <t>1,11*(1,1233*Ln(x)+17)</t>
  </si>
  <si>
    <t>příloha 5a</t>
  </si>
  <si>
    <t>Internáty</t>
  </si>
  <si>
    <t>v),  1)</t>
  </si>
  <si>
    <t>1 ubytovaný  dle § 1, písm.v) odst. 1)</t>
  </si>
  <si>
    <t>v),  2)</t>
  </si>
  <si>
    <t>1 ubytovaný  dle § 1, písm.v) odst. 2)</t>
  </si>
  <si>
    <t xml:space="preserve">w)  </t>
  </si>
  <si>
    <t>Dětský domov</t>
  </si>
  <si>
    <t>n)</t>
  </si>
  <si>
    <t>Pedagogicko-psychologická poradna (PPP) - dítě, žák, student</t>
  </si>
  <si>
    <t>Speciální pedagogické centrum (SPC)</t>
  </si>
  <si>
    <t>Krajské normativy pro rozpis rozpočtu přímých výdajů regionálního školství Plzeňského kraje na rok 2018</t>
  </si>
  <si>
    <r>
      <t xml:space="preserve"> -0,000009*x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+0,118*x +0,15</t>
    </r>
  </si>
  <si>
    <r>
      <t>0,928*(-0,0000491*x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+0,0818939*x+34,00)</t>
    </r>
  </si>
  <si>
    <r>
      <t xml:space="preserve">  -0,0009*x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+0,2862*x+19</t>
    </r>
  </si>
  <si>
    <t>Příplatky a opravné koeficienty</t>
  </si>
  <si>
    <r>
      <t>K základní normativní částce budou použity opravné koeficienty:</t>
    </r>
    <r>
      <rPr>
        <sz val="12"/>
        <rFont val="Arial"/>
        <family val="2"/>
        <charset val="238"/>
      </rPr>
      <t>(násobky základní částky)</t>
    </r>
  </si>
  <si>
    <t>koeficient</t>
  </si>
  <si>
    <t>v případě, že výuka je zajišťována jinou nežli denní formou:</t>
  </si>
  <si>
    <t xml:space="preserve">dálková forma </t>
  </si>
  <si>
    <t>večerní forma</t>
  </si>
  <si>
    <t>distanční forma</t>
  </si>
  <si>
    <t xml:space="preserve">V případě mateřské školy (ve třídě) s celodenním provozem dle § 4 odst. 4) vyhlášky o krajských normativech </t>
  </si>
  <si>
    <t>na dítě se stanovenou délkou pobytu odpovídajícímu polodennímu provozu</t>
  </si>
  <si>
    <t>V případě základní školy - dle § 41 školského zákona</t>
  </si>
  <si>
    <t>na žáka individuálně vzdělávaného</t>
  </si>
  <si>
    <t>V případě školy, v níž lze plnit povinnou školní docházku - dle § 38 školského zákona</t>
  </si>
  <si>
    <t>na žáka plnícího povinnou školní docházku v zahraničí</t>
  </si>
  <si>
    <t>V případě střední školy, konzervatoře, VOŠ (nejedná li se o případ mimořádně nadaných nebo se spec.vzděl.potřebami)</t>
  </si>
  <si>
    <t xml:space="preserve">na žáka vzdělávaného podle individuálního vzdělávacího plánu </t>
  </si>
  <si>
    <t>Rozdělení rozpočtu pro školní jídelnu</t>
  </si>
  <si>
    <t>ŠJ - vývařovnu:</t>
  </si>
  <si>
    <t>ŠJ -výdejnu:</t>
  </si>
  <si>
    <t xml:space="preserve">Počet jednotek výkonu ve školní jídelně dle § 1 písm. t) vyhlášky o krajských normativech </t>
  </si>
  <si>
    <t>Příplatky na zdravotní postižení dle § 3 vyhlášky:</t>
  </si>
  <si>
    <t>Příplatek je násobkem základní částky pro druhy zdravotního postižení, uvedené v § 3</t>
  </si>
  <si>
    <t>odst. 6a): (třídy, školy)</t>
  </si>
  <si>
    <t>lehké mentální postižení, závažné vady řeči, závažné vývojové poruchy učení a chování, závažné vývojové poruchy v MŠ, sluchové postižení, zrakové a tělesné postižení</t>
  </si>
  <si>
    <t>středně těžké mentální postižení, kategorie těžkého zdravotního postižení, postižení více vadami a autismem</t>
  </si>
  <si>
    <t>odst. 6c): (praktická škola)</t>
  </si>
  <si>
    <t>lehké a středně těžké mentální postižení, závažné vady řeči, závažné vývojové poruchy učení a chování, sluchové postižení, zrakové a tělesné postižení</t>
  </si>
  <si>
    <t>kategorie těžkého zdravotního postižení</t>
  </si>
  <si>
    <t>odst. 6d): (škola při zdravotnickém zařízení)</t>
  </si>
  <si>
    <t>odst. 6e,f): (školní družina ve třídě přípravného stupně ZŠ speciální a v ZŠ speciální)</t>
  </si>
  <si>
    <t>odst. 6g): (školní družina v oddělení pouze pro žáky se zdravotním postižením</t>
  </si>
  <si>
    <t>pro druhy zdravotního postižení, uvedené v § 3</t>
  </si>
  <si>
    <t>odst. 6h): (ubytovaný se zdravotním postižením)</t>
  </si>
  <si>
    <t>odst. 6b): (individuální integrace)</t>
  </si>
  <si>
    <t>závažné vývojové poruchy učení</t>
  </si>
  <si>
    <t>závažné vývojové poruchy chování, závažné vývojové poruchy v MŠ</t>
  </si>
  <si>
    <t>lehké mentální postižení</t>
  </si>
  <si>
    <t>sluchové postižení, zrakové postižení, tělesné postižení, závažné vady řeči</t>
  </si>
  <si>
    <t>středně těžké mentální postižení, těžké sluchové postižení, těžké zrakové postižení, těžké tělesné postižení</t>
  </si>
  <si>
    <t>těžké mentální postižení, postižení s více vadami, autismus</t>
  </si>
  <si>
    <t>1.</t>
  </si>
  <si>
    <t xml:space="preserve">Opravným koeficientem se základní částka vynásobí, bude uplatněn u těch škol a zařízení, kde je průměrný </t>
  </si>
  <si>
    <t>platový stupeň pedagogických pracovníků vyšší nebo nižší než dále uvedené krajské průměry.</t>
  </si>
  <si>
    <t>2.</t>
  </si>
  <si>
    <t>Krajské průměrné platové stupně za jednotlivé druhy škol a školských zařízení</t>
  </si>
  <si>
    <t>mateřské školy</t>
  </si>
  <si>
    <t>speciálně pedagogická centra</t>
  </si>
  <si>
    <t>základní školy</t>
  </si>
  <si>
    <t>školní družiny a školní kluby</t>
  </si>
  <si>
    <t>střední školy a VOŠ</t>
  </si>
  <si>
    <t>základní umělecké školy</t>
  </si>
  <si>
    <t>střediska volného času</t>
  </si>
  <si>
    <t>dětské domovy</t>
  </si>
  <si>
    <t>domovy mládeže a internáty</t>
  </si>
  <si>
    <t>3.</t>
  </si>
  <si>
    <t xml:space="preserve">Výše opravných koeficientů - podle výše rozdílové hodnoty(±) u školy v intervalu: </t>
  </si>
  <si>
    <t>rozdíl - do ±0,5 (včetně)</t>
  </si>
  <si>
    <t xml:space="preserve"> - není koeficient aplikován</t>
  </si>
  <si>
    <t xml:space="preserve">rozdíl - od ±0,5 do ±1,0 (včetně) - při nižším průměrném stupni je koeficient </t>
  </si>
  <si>
    <t xml:space="preserve">                                                    - při vyšším průměrném stupni je koeficient </t>
  </si>
  <si>
    <t xml:space="preserve">rozdíl - od ±1,0 do ±1,5 (včetně) - při nižším průměrném stupni je koeficient </t>
  </si>
  <si>
    <t xml:space="preserve">                                                 - při vyšším průměrném stupni je koeficient </t>
  </si>
  <si>
    <t xml:space="preserve">rozdíl - nad ±1,5                          - při nižším průměrném stupni je koeficient </t>
  </si>
  <si>
    <t>na dítě individuálně vzdělávané</t>
  </si>
  <si>
    <t>Druh postižení</t>
  </si>
  <si>
    <t>NIV celkem</t>
  </si>
  <si>
    <t>odvody</t>
  </si>
  <si>
    <t>ONIV</t>
  </si>
  <si>
    <t xml:space="preserve">mentální </t>
  </si>
  <si>
    <t>mentální těžké</t>
  </si>
  <si>
    <t xml:space="preserve">sluchové </t>
  </si>
  <si>
    <t>sluchové těžké</t>
  </si>
  <si>
    <t xml:space="preserve">zrakové </t>
  </si>
  <si>
    <t>zrakové těžké</t>
  </si>
  <si>
    <t xml:space="preserve">závažné vady řeči </t>
  </si>
  <si>
    <t xml:space="preserve">tělesné </t>
  </si>
  <si>
    <t>tělesné těžké</t>
  </si>
  <si>
    <t xml:space="preserve">závažné vývoj. poruchy </t>
  </si>
  <si>
    <t xml:space="preserve">více vad </t>
  </si>
  <si>
    <t xml:space="preserve">autismus </t>
  </si>
  <si>
    <t>Normativy pro rediagnostiku podle jednotlivých druhů postižení</t>
  </si>
  <si>
    <t>Příloha 1</t>
  </si>
  <si>
    <t>1 dítě v mateřské škole nebo třídě s celodenním provozem</t>
  </si>
  <si>
    <t>do 12 dětí</t>
  </si>
  <si>
    <t>od 13 do 18 dětí</t>
  </si>
  <si>
    <r>
      <t xml:space="preserve"> -0,0005*x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+0,1103*x+35,00</t>
    </r>
  </si>
  <si>
    <t>od 57 do 110 dětí</t>
  </si>
  <si>
    <t xml:space="preserve">od 111 </t>
  </si>
  <si>
    <t>počet dětí/ žáků</t>
  </si>
  <si>
    <t>PO - ost.</t>
  </si>
  <si>
    <t>do 12</t>
  </si>
  <si>
    <t>Krajské normativy pro rozpis rozpočtu přímých výdajů na rok 2018</t>
  </si>
  <si>
    <r>
      <t>2,4*x</t>
    </r>
    <r>
      <rPr>
        <b/>
        <vertAlign val="superscript"/>
        <sz val="10"/>
        <rFont val="Arial CE"/>
        <charset val="238"/>
      </rPr>
      <t>0,5</t>
    </r>
    <r>
      <rPr>
        <b/>
        <sz val="10"/>
        <rFont val="Arial CE"/>
        <family val="2"/>
        <charset val="238"/>
      </rPr>
      <t>-1</t>
    </r>
  </si>
  <si>
    <r>
      <t>3,89*x</t>
    </r>
    <r>
      <rPr>
        <b/>
        <vertAlign val="superscript"/>
        <sz val="10"/>
        <rFont val="Arial CE"/>
        <charset val="238"/>
      </rPr>
      <t>0,355</t>
    </r>
    <r>
      <rPr>
        <b/>
        <sz val="10"/>
        <rFont val="Arial CE"/>
        <family val="2"/>
        <charset val="238"/>
      </rPr>
      <t>-1,5</t>
    </r>
  </si>
  <si>
    <t>od 19 do 29 dětí</t>
  </si>
  <si>
    <t>od 30 do 56 dětí</t>
  </si>
  <si>
    <t>Příloha 1a</t>
  </si>
  <si>
    <t>1 dítě v mateřské škole nebo třídě s polodenním provozem</t>
  </si>
  <si>
    <r>
      <t>2*(-0,0005*x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>+0,1103*x +31,00)</t>
    </r>
  </si>
  <si>
    <r>
      <t>2*(2,4*x</t>
    </r>
    <r>
      <rPr>
        <b/>
        <vertAlign val="superscript"/>
        <sz val="10"/>
        <rFont val="Arial CE"/>
        <charset val="238"/>
      </rPr>
      <t>0,5</t>
    </r>
    <r>
      <rPr>
        <b/>
        <sz val="10"/>
        <rFont val="Arial CE"/>
        <charset val="238"/>
      </rPr>
      <t>-1</t>
    </r>
    <r>
      <rPr>
        <b/>
        <sz val="10"/>
        <rFont val="Arial CE"/>
        <family val="2"/>
        <charset val="238"/>
      </rPr>
      <t>)</t>
    </r>
  </si>
  <si>
    <r>
      <t>2*(3,89*x</t>
    </r>
    <r>
      <rPr>
        <b/>
        <vertAlign val="superscript"/>
        <sz val="10"/>
        <rFont val="Arial CE"/>
        <charset val="238"/>
      </rPr>
      <t>0,355</t>
    </r>
    <r>
      <rPr>
        <b/>
        <sz val="10"/>
        <rFont val="Arial CE"/>
        <charset val="238"/>
      </rPr>
      <t>-1,5</t>
    </r>
    <r>
      <rPr>
        <b/>
        <sz val="10"/>
        <rFont val="Arial CE"/>
        <family val="2"/>
        <charset val="238"/>
      </rPr>
      <t>)</t>
    </r>
  </si>
  <si>
    <t>Příloha 2</t>
  </si>
  <si>
    <t>1 žák v základní škole tvořené pouze třídami prvního stupně</t>
  </si>
  <si>
    <t>do 9 žáků</t>
  </si>
  <si>
    <t>od 10 do 15 žáků</t>
  </si>
  <si>
    <r>
      <t>(-0,00285*x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+0,62285*x +17,497)*0,94</t>
    </r>
  </si>
  <si>
    <t>od 16 do 21 žáků</t>
  </si>
  <si>
    <t>od 22 do 60 žáků</t>
  </si>
  <si>
    <t>od 61 do 99 žáků</t>
  </si>
  <si>
    <t>od 100</t>
  </si>
  <si>
    <t>do 9</t>
  </si>
  <si>
    <t>Příloha 2a</t>
  </si>
  <si>
    <t>1 žák v prvním stupni základní školy tvořené oběma stupni</t>
  </si>
  <si>
    <t>Np - 1. st.</t>
  </si>
  <si>
    <t>do 88 žáků</t>
  </si>
  <si>
    <t>od 89 do 149 žáků</t>
  </si>
  <si>
    <r>
      <t>-0,00000622*x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+ 0,0009011*x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+0,108211*x+2,2</t>
    </r>
  </si>
  <si>
    <t>od 150 do 230 žáků</t>
  </si>
  <si>
    <t>od 231 do 320 žáků</t>
  </si>
  <si>
    <t>od 321 do 399 žáků</t>
  </si>
  <si>
    <t>od 400</t>
  </si>
  <si>
    <t xml:space="preserve">MP </t>
  </si>
  <si>
    <t>do 88</t>
  </si>
  <si>
    <t>Příloha 2b</t>
  </si>
  <si>
    <t>1 žák v druhém stupni základní školy tvořené oběma stupni</t>
  </si>
  <si>
    <t>Np - 2. st.</t>
  </si>
  <si>
    <t>do 69 žáků</t>
  </si>
  <si>
    <t>od 70 do 110 žáků</t>
  </si>
  <si>
    <t>od 111 do 160 žáků</t>
  </si>
  <si>
    <t>od 161 do 210 žáků</t>
  </si>
  <si>
    <t>od 211 do 320 žáků</t>
  </si>
  <si>
    <t>od 321</t>
  </si>
  <si>
    <t>do 69</t>
  </si>
  <si>
    <t>Příloha 2c</t>
  </si>
  <si>
    <t>1 žák v základní škole tvořené oběma stupni - nepedagogové</t>
  </si>
  <si>
    <t>do 152 žáků</t>
  </si>
  <si>
    <t>od 153 do 753 žáků</t>
  </si>
  <si>
    <r>
      <t>(-0,0000491*x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+0,0818939*x +34) *0,928</t>
    </r>
  </si>
  <si>
    <t>od 754</t>
  </si>
  <si>
    <t>do 152</t>
  </si>
  <si>
    <t>Příloha 3</t>
  </si>
  <si>
    <t>1 žák ve školní družině</t>
  </si>
  <si>
    <t>Příloha 4</t>
  </si>
  <si>
    <t>1 stravovaný zároveň se vzdělávající v MŠ - oběd+doplňkové jídlo</t>
  </si>
  <si>
    <t>do 12 stravovaných</t>
  </si>
  <si>
    <t>od 13 do 160 stravovaných</t>
  </si>
  <si>
    <r>
      <t xml:space="preserve"> -0,0009*x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+0,2862*x+19</t>
    </r>
  </si>
  <si>
    <t>od 161 stravovaných</t>
  </si>
  <si>
    <t>Příloha 4a</t>
  </si>
  <si>
    <t>1 stravovaný zároveň se vzdělávající v ZŠ, SŠ - oběd</t>
  </si>
  <si>
    <t>do 29 stravovaných</t>
  </si>
  <si>
    <t>od 30 stravovaných</t>
  </si>
  <si>
    <t>do 29</t>
  </si>
  <si>
    <t>Příloha 4b</t>
  </si>
  <si>
    <t>1 stravovaný zároveň jemuž je poskytován oběd a večeře</t>
  </si>
  <si>
    <t>(10,899*Ln(x)+x/200)*0,5-1,5</t>
  </si>
  <si>
    <t>Příloha 4c</t>
  </si>
  <si>
    <t>1 stravovaný zároveň jemuž jsou poskytovány strav. služby kromě oběda</t>
  </si>
  <si>
    <t>(10,899*Ln(x)+x/200)*1,667</t>
  </si>
  <si>
    <t>Příloha 5</t>
  </si>
  <si>
    <t>do 22 ubytovaných včetně</t>
  </si>
  <si>
    <t>od 23 do 275 ubyt. včetně</t>
  </si>
  <si>
    <t>od 276 ubytovaných</t>
  </si>
  <si>
    <t>Příloha 5a</t>
  </si>
  <si>
    <t>(1,1233*Ln(x)+17)*1,11</t>
  </si>
  <si>
    <t>1 ubytovaný v domově mládeže, který se zároveň vzdělává v ZŠ, SŠ nebo konzervatoři</t>
  </si>
  <si>
    <t>Jednotka výkonu dle vyhlášky č. 492/2005 Sb., o krajských normativech, ve znění pozdějších předpisů</t>
  </si>
  <si>
    <t xml:space="preserve">0,89 Korekce výkonů dle odst. 10) §4 vyhlášky </t>
  </si>
  <si>
    <t>bude stanoven v souladu s § 4 odst. 10) opravným koeficientem</t>
  </si>
  <si>
    <t>Zásady uplatnění opravného koeficientu podle odst. 6 § 4 vyhlášky MŠMT č. 492/2005 Sb., o krajských normativech.</t>
  </si>
  <si>
    <t>V případě mateřské školy - dle § 34b školského zákona</t>
  </si>
  <si>
    <t>Normativy pro obory středních škol 2018</t>
  </si>
  <si>
    <t xml:space="preserve">Ukazatel prům. počtu výkonů na 1 zaměstnance </t>
  </si>
  <si>
    <t>Obor</t>
  </si>
  <si>
    <t>kmenobor</t>
  </si>
  <si>
    <t>kmzamer</t>
  </si>
  <si>
    <t>vzděl</t>
  </si>
  <si>
    <t>Obor - název</t>
  </si>
  <si>
    <t>Průměr. plat Ped.</t>
  </si>
  <si>
    <t>Průměr. plat Neped.</t>
  </si>
  <si>
    <t>ZČ na jedn. výkonu</t>
  </si>
  <si>
    <t>obor vzdělání</t>
  </si>
  <si>
    <t>Gymnázia</t>
  </si>
  <si>
    <t>7941K41</t>
  </si>
  <si>
    <t>7941K</t>
  </si>
  <si>
    <t>41</t>
  </si>
  <si>
    <t>K</t>
  </si>
  <si>
    <t>Gymnázium (4-leté)</t>
  </si>
  <si>
    <t>7942K41</t>
  </si>
  <si>
    <t>7942K</t>
  </si>
  <si>
    <t>Gymnázium se sportovní přípravou (4-leté)</t>
  </si>
  <si>
    <t>7941K61</t>
  </si>
  <si>
    <t>61</t>
  </si>
  <si>
    <t>Gymnázium  (6leté) - nižší stupeň</t>
  </si>
  <si>
    <t>Gymnázium  (6leté) - vyšší stupeň</t>
  </si>
  <si>
    <t>7943K61</t>
  </si>
  <si>
    <t>7943K</t>
  </si>
  <si>
    <t>Dvojjazyčné gymnázium  (6leté) - nižší stupeň</t>
  </si>
  <si>
    <t>Dvojjazyčné gymnázium  (6leté) - vyšší stupeň</t>
  </si>
  <si>
    <t>7941K610</t>
  </si>
  <si>
    <t>610</t>
  </si>
  <si>
    <t>Gymnázium - vybrané předměty v cizím jazyce (6leté) - nižší stupeň</t>
  </si>
  <si>
    <t>Gymnázium - vybrané předměty v cizím jazyce (6leté) - vyšší stupeň</t>
  </si>
  <si>
    <t>7941K81</t>
  </si>
  <si>
    <t>81</t>
  </si>
  <si>
    <t>Gymnázium (8leté) - nižší stupeň</t>
  </si>
  <si>
    <t>Gymnázium (8leté) - vyšší stupeň</t>
  </si>
  <si>
    <t>Konzervatoř</t>
  </si>
  <si>
    <t>8244P01</t>
  </si>
  <si>
    <t>8244P</t>
  </si>
  <si>
    <t>01</t>
  </si>
  <si>
    <t>P</t>
  </si>
  <si>
    <t>Hudba</t>
  </si>
  <si>
    <t>Hudba (kombin. studium)</t>
  </si>
  <si>
    <t>8245P01</t>
  </si>
  <si>
    <t>8245P</t>
  </si>
  <si>
    <t>Zpěv</t>
  </si>
  <si>
    <t>Zpěv (kombin. studium)</t>
  </si>
  <si>
    <t>VOŠ</t>
  </si>
  <si>
    <t>2641N06</t>
  </si>
  <si>
    <t>2641N</t>
  </si>
  <si>
    <t>06</t>
  </si>
  <si>
    <t>N</t>
  </si>
  <si>
    <t>Elektrotechnika v inteligentních stavbách</t>
  </si>
  <si>
    <t>2647N19</t>
  </si>
  <si>
    <t>2647N</t>
  </si>
  <si>
    <t>19</t>
  </si>
  <si>
    <t>2647N19 - Správce počítačových sítí</t>
  </si>
  <si>
    <t>3641N04</t>
  </si>
  <si>
    <t>3641N</t>
  </si>
  <si>
    <t>04</t>
  </si>
  <si>
    <t>3641N04 - Stavebnictví</t>
  </si>
  <si>
    <t>3741N03</t>
  </si>
  <si>
    <t>3741N</t>
  </si>
  <si>
    <t>03</t>
  </si>
  <si>
    <t>3741N03 - Provoz a ekonomika dopravy</t>
  </si>
  <si>
    <t>5341N11</t>
  </si>
  <si>
    <t>5341N</t>
  </si>
  <si>
    <t>11</t>
  </si>
  <si>
    <t>5341N11 - Diplomovaná všeobecná sestra</t>
  </si>
  <si>
    <t>5341N11 - Diplomovaná všeobecná sestra (kombin. studium)</t>
  </si>
  <si>
    <t>5341N21</t>
  </si>
  <si>
    <t>21</t>
  </si>
  <si>
    <t>5341N21 - Diplomovaný zdravotnický záchranář</t>
  </si>
  <si>
    <t>5341N31</t>
  </si>
  <si>
    <t>31</t>
  </si>
  <si>
    <t>5341N31 - Diplomovaná dentální hygienistka</t>
  </si>
  <si>
    <t>5341N41</t>
  </si>
  <si>
    <t>5341N41 - Diplomovaný nutriční terapeut</t>
  </si>
  <si>
    <t>5341N41 - Diplomovaný nutriční terapeut (kombin. studium)</t>
  </si>
  <si>
    <t>5343N11</t>
  </si>
  <si>
    <t>5343N</t>
  </si>
  <si>
    <t>5343N11 - Diplomovaný farmaceutický asistent</t>
  </si>
  <si>
    <t>5343N21</t>
  </si>
  <si>
    <t>5343N21 - Diplomovaný zdravotní laborant</t>
  </si>
  <si>
    <t>5344N11</t>
  </si>
  <si>
    <t>5344N</t>
  </si>
  <si>
    <t>5344N11 - Diplomovaný zubní technik</t>
  </si>
  <si>
    <t>6341N03</t>
  </si>
  <si>
    <t>6341N</t>
  </si>
  <si>
    <t xml:space="preserve">6341N03- Marketing                                                                       </t>
  </si>
  <si>
    <t>6341N22</t>
  </si>
  <si>
    <t>22</t>
  </si>
  <si>
    <t xml:space="preserve">6341N22 - Účetnictví a daně                                                               </t>
  </si>
  <si>
    <t>6341N22 - Účetnictví a daně  (kombin. studium)</t>
  </si>
  <si>
    <t>6343N03</t>
  </si>
  <si>
    <t>6343N</t>
  </si>
  <si>
    <t xml:space="preserve">6343N03 - Bankovnictví                                                                    </t>
  </si>
  <si>
    <t>6343N03 - Bankovnictví  (kombin. studium)</t>
  </si>
  <si>
    <t>7532N01</t>
  </si>
  <si>
    <t>7532N</t>
  </si>
  <si>
    <t>7532N01 - Sociální práce</t>
  </si>
  <si>
    <t xml:space="preserve">7532N01 - Sociální práce (kombin. studium)                                        </t>
  </si>
  <si>
    <t>Střední škola - teoretické vyučování</t>
  </si>
  <si>
    <t>7862C01</t>
  </si>
  <si>
    <t>7862C</t>
  </si>
  <si>
    <t>C</t>
  </si>
  <si>
    <t>7862C01 - Praktická škola jednoletá</t>
  </si>
  <si>
    <t>7862C02</t>
  </si>
  <si>
    <t>02</t>
  </si>
  <si>
    <t>7862C02 - Praktická škola dvouletá</t>
  </si>
  <si>
    <t>2351E01</t>
  </si>
  <si>
    <t>2351E</t>
  </si>
  <si>
    <t>E</t>
  </si>
  <si>
    <t xml:space="preserve">2351E01 - Strojírenské práce                                                              </t>
  </si>
  <si>
    <t>2651E01</t>
  </si>
  <si>
    <t>2651E</t>
  </si>
  <si>
    <t>2651E01 - Elektrotechnické a strojně montážní práce</t>
  </si>
  <si>
    <t>2857E01</t>
  </si>
  <si>
    <t>2857E</t>
  </si>
  <si>
    <t>2857E01 - Keramická výroba</t>
  </si>
  <si>
    <t>2951E01</t>
  </si>
  <si>
    <t>2951E</t>
  </si>
  <si>
    <t xml:space="preserve">2951E01 - Potravinářská výroba                                                            </t>
  </si>
  <si>
    <t>3657E01</t>
  </si>
  <si>
    <t>3657E</t>
  </si>
  <si>
    <t>3657E01 - Malířské a natěračské práce</t>
  </si>
  <si>
    <t>3664E01</t>
  </si>
  <si>
    <t>3664E</t>
  </si>
  <si>
    <t xml:space="preserve">3664E01 - Tesařské práce                                                                  </t>
  </si>
  <si>
    <t>3667E01</t>
  </si>
  <si>
    <t>3667E</t>
  </si>
  <si>
    <t xml:space="preserve">3667E01 - Zednické práce                                                                  </t>
  </si>
  <si>
    <t>4152E01</t>
  </si>
  <si>
    <t>4152E</t>
  </si>
  <si>
    <t xml:space="preserve">4152E01 - Zahradnické práce                                                               </t>
  </si>
  <si>
    <t>4152E02</t>
  </si>
  <si>
    <t>4152E02 - Zahradnická výroba</t>
  </si>
  <si>
    <t>4155E01</t>
  </si>
  <si>
    <t>4155E</t>
  </si>
  <si>
    <t xml:space="preserve">4155E01 - Opravářské práce                                                                </t>
  </si>
  <si>
    <t>6551E01</t>
  </si>
  <si>
    <t>6551E</t>
  </si>
  <si>
    <t xml:space="preserve">6551E01 - Stravovací a ubytovací služby                                                   </t>
  </si>
  <si>
    <t>6651E01</t>
  </si>
  <si>
    <t>6651E</t>
  </si>
  <si>
    <t xml:space="preserve">6651E01 - Prodavačské práce                                                               </t>
  </si>
  <si>
    <t>6954E01</t>
  </si>
  <si>
    <t>6954E</t>
  </si>
  <si>
    <t xml:space="preserve">6954E01 - Provozní služby                                                                 </t>
  </si>
  <si>
    <t>7541E01</t>
  </si>
  <si>
    <t>7541E</t>
  </si>
  <si>
    <t xml:space="preserve">7541E01 - Pečovatelské služby                                                             </t>
  </si>
  <si>
    <t>2351H01</t>
  </si>
  <si>
    <t>2351H</t>
  </si>
  <si>
    <t>H</t>
  </si>
  <si>
    <t xml:space="preserve">2351H01 - Strojní mechanik                                                                </t>
  </si>
  <si>
    <t>2355H01</t>
  </si>
  <si>
    <t>2355H</t>
  </si>
  <si>
    <t xml:space="preserve">2355H01 - Klempiř                                                                         </t>
  </si>
  <si>
    <t>2355H02</t>
  </si>
  <si>
    <t xml:space="preserve">2355H02 - Karosář                                                                         </t>
  </si>
  <si>
    <t>2356H01</t>
  </si>
  <si>
    <t>2356H</t>
  </si>
  <si>
    <t>2356H01 - Obráběč kovů</t>
  </si>
  <si>
    <t>2361H01</t>
  </si>
  <si>
    <t>2361H</t>
  </si>
  <si>
    <t xml:space="preserve">2361H01 - Autolakýrník                                                                    </t>
  </si>
  <si>
    <t>2368H01</t>
  </si>
  <si>
    <t>2368H</t>
  </si>
  <si>
    <t>2368H01 - Mechanik opravář motorových vozidel</t>
  </si>
  <si>
    <t>2651H01</t>
  </si>
  <si>
    <t>2651H</t>
  </si>
  <si>
    <t>2651H01 - Elektrikář</t>
  </si>
  <si>
    <t>2651H02</t>
  </si>
  <si>
    <t>2651H02 - Elektrikář - silnoproud</t>
  </si>
  <si>
    <t>2652H01</t>
  </si>
  <si>
    <t>2652H</t>
  </si>
  <si>
    <t xml:space="preserve">2652H01 - Elektromechanik pro zařízení a přístroje                                        </t>
  </si>
  <si>
    <t>2657H01</t>
  </si>
  <si>
    <t>2657H</t>
  </si>
  <si>
    <t>2657H01 - Autoelektrikář</t>
  </si>
  <si>
    <t>2857H01</t>
  </si>
  <si>
    <t>2857H</t>
  </si>
  <si>
    <t xml:space="preserve">2857H01 - Výrobce a dekoratér keramiky                                                    </t>
  </si>
  <si>
    <t>2953H01</t>
  </si>
  <si>
    <t>2953H</t>
  </si>
  <si>
    <t>2953H01 - Pekař</t>
  </si>
  <si>
    <t>2954H01</t>
  </si>
  <si>
    <t>2954H</t>
  </si>
  <si>
    <t xml:space="preserve">2954H01 - Cukrář                                                                          </t>
  </si>
  <si>
    <t>2956H01</t>
  </si>
  <si>
    <t>2956H</t>
  </si>
  <si>
    <t>2956H01 - Řezník - uzenář</t>
  </si>
  <si>
    <t>3356H01</t>
  </si>
  <si>
    <t>3356H</t>
  </si>
  <si>
    <t>3356H01 - Truhlář</t>
  </si>
  <si>
    <t>3359H01</t>
  </si>
  <si>
    <t>3359H</t>
  </si>
  <si>
    <t>3359H01 - Čalouník</t>
  </si>
  <si>
    <t>3652H01</t>
  </si>
  <si>
    <t>3652H</t>
  </si>
  <si>
    <t>3652H01 - Instalatér</t>
  </si>
  <si>
    <t>3664H01</t>
  </si>
  <si>
    <t>3664H</t>
  </si>
  <si>
    <t>3664H01 - Tesař</t>
  </si>
  <si>
    <t>3667H01</t>
  </si>
  <si>
    <t>3667H</t>
  </si>
  <si>
    <t>3667H01 - Zedník</t>
  </si>
  <si>
    <t>3667H02</t>
  </si>
  <si>
    <t>3667H02 - Kamnář</t>
  </si>
  <si>
    <t>3751H01</t>
  </si>
  <si>
    <t>3751H</t>
  </si>
  <si>
    <t>3751H01 - Manipulant poštovního provozu a přepravy</t>
  </si>
  <si>
    <t>3752H01</t>
  </si>
  <si>
    <t>3752H</t>
  </si>
  <si>
    <t>3752H01 - Železničář</t>
  </si>
  <si>
    <t>3941H01</t>
  </si>
  <si>
    <t>3941H</t>
  </si>
  <si>
    <t>3941H01 - Malíř a lakýrník</t>
  </si>
  <si>
    <t>4152H01</t>
  </si>
  <si>
    <t>4152H</t>
  </si>
  <si>
    <t>4152H0 - Zahradník</t>
  </si>
  <si>
    <t>4155H01</t>
  </si>
  <si>
    <t>4155H</t>
  </si>
  <si>
    <t>4155H01 - Opravář zemědělských strojů</t>
  </si>
  <si>
    <t>4156H01</t>
  </si>
  <si>
    <t>4156H</t>
  </si>
  <si>
    <t xml:space="preserve">4156H01 - Lesní mechanizátor                                                              </t>
  </si>
  <si>
    <t>5341H01</t>
  </si>
  <si>
    <t>5341H</t>
  </si>
  <si>
    <t xml:space="preserve">5341H01 - Ošetřovatel                                                                     </t>
  </si>
  <si>
    <t>6551H01</t>
  </si>
  <si>
    <t>6551H</t>
  </si>
  <si>
    <t>6551H01 - Kuchař - číšník</t>
  </si>
  <si>
    <t>6651H01</t>
  </si>
  <si>
    <t>6651H</t>
  </si>
  <si>
    <t xml:space="preserve">6651H01 - Prodavač                                                                        </t>
  </si>
  <si>
    <t>6652H01</t>
  </si>
  <si>
    <t>6652H</t>
  </si>
  <si>
    <t>6652H01 - Aranžér</t>
  </si>
  <si>
    <t>6653H01</t>
  </si>
  <si>
    <t>6653H</t>
  </si>
  <si>
    <t>6653H01 - Operátor skladování</t>
  </si>
  <si>
    <t>6951H01</t>
  </si>
  <si>
    <t>6951H</t>
  </si>
  <si>
    <t>6951H01 - Kadeřník</t>
  </si>
  <si>
    <t>2344L01</t>
  </si>
  <si>
    <t>2344L</t>
  </si>
  <si>
    <t>L-0</t>
  </si>
  <si>
    <t>2344L01 - Mechanik strojů a zařízení</t>
  </si>
  <si>
    <t>2345L01</t>
  </si>
  <si>
    <t>2345L</t>
  </si>
  <si>
    <t xml:space="preserve">2345L01 - Mechanik seřizovač                                                              </t>
  </si>
  <si>
    <t>2641L01</t>
  </si>
  <si>
    <t>2641L</t>
  </si>
  <si>
    <t xml:space="preserve">2641L01 - Mechanik elektrotechnik                                                         </t>
  </si>
  <si>
    <t>3941L01</t>
  </si>
  <si>
    <t>3941L</t>
  </si>
  <si>
    <t>3941L01 - Autotronik</t>
  </si>
  <si>
    <t>3941L02</t>
  </si>
  <si>
    <t xml:space="preserve">3941L02 - Mechanik instalatérských a elektrotechnických zařízení                          </t>
  </si>
  <si>
    <t>6541L01</t>
  </si>
  <si>
    <t>6541L</t>
  </si>
  <si>
    <t>6541L01 - Gastronomie</t>
  </si>
  <si>
    <t>6641L01</t>
  </si>
  <si>
    <t>6641L</t>
  </si>
  <si>
    <t>6641L01 - Obchodník</t>
  </si>
  <si>
    <t>6941L01</t>
  </si>
  <si>
    <t>6941L</t>
  </si>
  <si>
    <t xml:space="preserve">6941L01 - Kosmetické služby                                                               </t>
  </si>
  <si>
    <t>6941L02</t>
  </si>
  <si>
    <t>6941L02 - Masér sportovní a rekondiční</t>
  </si>
  <si>
    <t>8251L01</t>
  </si>
  <si>
    <t>8251L</t>
  </si>
  <si>
    <t xml:space="preserve">8251L01 - Uměleckořemeslné zpracování kovů                                                </t>
  </si>
  <si>
    <t>8251L02</t>
  </si>
  <si>
    <t xml:space="preserve">8251L02 - Uměleckořemeslné zpracování dřeva                                               </t>
  </si>
  <si>
    <t>8251L04</t>
  </si>
  <si>
    <t xml:space="preserve">8251L04 - Uměleckořemeslné zpracování kamene a keramiky                                   </t>
  </si>
  <si>
    <t>2343L51</t>
  </si>
  <si>
    <t>2343L</t>
  </si>
  <si>
    <t>51</t>
  </si>
  <si>
    <t>L-5</t>
  </si>
  <si>
    <t>2343L51 - Provozní technika</t>
  </si>
  <si>
    <t>2641L52</t>
  </si>
  <si>
    <t>52</t>
  </si>
  <si>
    <t>2641L52 - Provozní elektrotechnika</t>
  </si>
  <si>
    <t>3342L51</t>
  </si>
  <si>
    <t>3342L</t>
  </si>
  <si>
    <t>3342L51 - Nábytkářská a dřevařská výroba</t>
  </si>
  <si>
    <t>3644L51</t>
  </si>
  <si>
    <t>3644L</t>
  </si>
  <si>
    <t>3644L51 - Stavební provoz</t>
  </si>
  <si>
    <t>6441L51</t>
  </si>
  <si>
    <t>6441L</t>
  </si>
  <si>
    <t xml:space="preserve">6441L51 - Podnikání                                                                       </t>
  </si>
  <si>
    <t>6541L51</t>
  </si>
  <si>
    <t>6541L51 - Gastronomie</t>
  </si>
  <si>
    <t>1601M01</t>
  </si>
  <si>
    <t>1601M</t>
  </si>
  <si>
    <t>M</t>
  </si>
  <si>
    <t>1601M01 - Ekologie a životní prostředí</t>
  </si>
  <si>
    <t>1820M01</t>
  </si>
  <si>
    <t>1820M</t>
  </si>
  <si>
    <t xml:space="preserve">1820M01 - Informační technologie                                                          </t>
  </si>
  <si>
    <t>2341M01</t>
  </si>
  <si>
    <t>2341M</t>
  </si>
  <si>
    <t>2341M01 - Strojírenství</t>
  </si>
  <si>
    <t>2345M01</t>
  </si>
  <si>
    <t>2345M</t>
  </si>
  <si>
    <t xml:space="preserve">2345M01 - Dopravní prostředky                                                             </t>
  </si>
  <si>
    <t>2641M01</t>
  </si>
  <si>
    <t>2641M</t>
  </si>
  <si>
    <t>2641M01 - Elektrotechnika</t>
  </si>
  <si>
    <t>2645M01</t>
  </si>
  <si>
    <t>2645M</t>
  </si>
  <si>
    <t xml:space="preserve">2645M01 - Telekomunikace                                                                  </t>
  </si>
  <si>
    <t>3143M01</t>
  </si>
  <si>
    <t>3143M</t>
  </si>
  <si>
    <t>3143M01 - Oděvnictví</t>
  </si>
  <si>
    <t>3646M01</t>
  </si>
  <si>
    <t>3646M</t>
  </si>
  <si>
    <t xml:space="preserve">3646M01 - Geodézie a katastr nemovitostí                                                  </t>
  </si>
  <si>
    <t>3647M01</t>
  </si>
  <si>
    <t>3647M</t>
  </si>
  <si>
    <t>3647M01 - Stavebnictví</t>
  </si>
  <si>
    <t>3741M01</t>
  </si>
  <si>
    <t>3741M</t>
  </si>
  <si>
    <t>3741M01 - Provoz a ekonomika dopravy</t>
  </si>
  <si>
    <t>3742M01</t>
  </si>
  <si>
    <t>3742M</t>
  </si>
  <si>
    <t xml:space="preserve">3742M01 - Logistické a finanční služby                                                    </t>
  </si>
  <si>
    <t>4141M01</t>
  </si>
  <si>
    <t>4141M</t>
  </si>
  <si>
    <t>4141M01 - Agropodnikání</t>
  </si>
  <si>
    <t>4145M01</t>
  </si>
  <si>
    <t>4145M</t>
  </si>
  <si>
    <t>4145M01 - Mechanizace a služby</t>
  </si>
  <si>
    <t>4341M01</t>
  </si>
  <si>
    <t>4341M</t>
  </si>
  <si>
    <t xml:space="preserve">4341M01 - Veterinářství                                                                   </t>
  </si>
  <si>
    <t>5341M01</t>
  </si>
  <si>
    <t>5341M</t>
  </si>
  <si>
    <t xml:space="preserve">5341M01 - Zdravotnický asistent                                                           </t>
  </si>
  <si>
    <t>5343M01</t>
  </si>
  <si>
    <t>5343M</t>
  </si>
  <si>
    <t>5343M01 - Laboratorní asistent</t>
  </si>
  <si>
    <t>5344M03</t>
  </si>
  <si>
    <t>5344M</t>
  </si>
  <si>
    <t>5344M03 - Asistent zubního technika</t>
  </si>
  <si>
    <t>6341M01</t>
  </si>
  <si>
    <t>6341M</t>
  </si>
  <si>
    <t>6341M01 - Obchodně podnikatelská činnost</t>
  </si>
  <si>
    <t>6341M02</t>
  </si>
  <si>
    <t>6341M02 - Obchodní akademie</t>
  </si>
  <si>
    <t>6542M01</t>
  </si>
  <si>
    <t>6542M</t>
  </si>
  <si>
    <t xml:space="preserve">6542M01 - Hotelnictví                                                                     </t>
  </si>
  <si>
    <t>6542M02</t>
  </si>
  <si>
    <t xml:space="preserve">6542M02 - Cestovní ruch                                                                   </t>
  </si>
  <si>
    <t>6843M01</t>
  </si>
  <si>
    <t>6843M</t>
  </si>
  <si>
    <t>6843M01 - Veřejnosprávní činnost</t>
  </si>
  <si>
    <t>7241M01</t>
  </si>
  <si>
    <t>7241M</t>
  </si>
  <si>
    <t xml:space="preserve">7241M01 - Informační služby                                                               </t>
  </si>
  <si>
    <t>7531M01</t>
  </si>
  <si>
    <t>7531M</t>
  </si>
  <si>
    <t>7531M01 - Předškolní,mimoškolní pedagogika</t>
  </si>
  <si>
    <t>7541M01</t>
  </si>
  <si>
    <t>7541M</t>
  </si>
  <si>
    <t xml:space="preserve">7541M01 - Sociální činnost                                                                </t>
  </si>
  <si>
    <t>7842M01</t>
  </si>
  <si>
    <t>7842M</t>
  </si>
  <si>
    <t>7842M01 - Technické lyceum</t>
  </si>
  <si>
    <t>7842M02</t>
  </si>
  <si>
    <t>7842M02 - Ekonomické lyceum</t>
  </si>
  <si>
    <t>7842M03</t>
  </si>
  <si>
    <t>7842M03 - Pedagogické lyceum</t>
  </si>
  <si>
    <t>7842M04</t>
  </si>
  <si>
    <t>7842M04 - Zdravotnické lyceum</t>
  </si>
  <si>
    <t>7842M05</t>
  </si>
  <si>
    <t>05</t>
  </si>
  <si>
    <t xml:space="preserve">7842M05 - Přírodovědné lyceum                                                             </t>
  </si>
  <si>
    <t>8241M05</t>
  </si>
  <si>
    <t>8241M</t>
  </si>
  <si>
    <t xml:space="preserve">8241M05 - Grafický design                                                                 </t>
  </si>
  <si>
    <t>8241M07</t>
  </si>
  <si>
    <t>07</t>
  </si>
  <si>
    <t xml:space="preserve">8241M07 - Modelářství a návrhářství oděvů                                                 </t>
  </si>
  <si>
    <t>8241M11</t>
  </si>
  <si>
    <t>8241M11 - Design interiéru</t>
  </si>
  <si>
    <t>8241M12</t>
  </si>
  <si>
    <t>12</t>
  </si>
  <si>
    <t xml:space="preserve">8241M12 - Výtvarné zpracování keramiky a porcelánu                                        </t>
  </si>
  <si>
    <t>8241M17</t>
  </si>
  <si>
    <t>17</t>
  </si>
  <si>
    <t>8241M17 - Multimediální tvorba</t>
  </si>
  <si>
    <t>Střední škola - praktické vyučování</t>
  </si>
  <si>
    <t>E-p</t>
  </si>
  <si>
    <t>H-p</t>
  </si>
  <si>
    <t>4152H01 - Zahradník</t>
  </si>
  <si>
    <t>L-0p</t>
  </si>
  <si>
    <t xml:space="preserve">8251L01 - Uměleckořemeslné zpracování kovů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</si>
</sst>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vertAlign val="superscript"/>
      <sz val="9"/>
      <name val="Arial CE"/>
      <family val="2"/>
      <charset val="238"/>
    </font>
    <font>
      <b/>
      <sz val="9"/>
      <name val="Arial CE"/>
      <charset val="238"/>
    </font>
    <font>
      <b/>
      <vertAlign val="superscript"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i/>
      <sz val="9"/>
      <name val="Arial CE"/>
      <family val="2"/>
      <charset val="238"/>
    </font>
    <font>
      <b/>
      <sz val="10"/>
      <name val="Arial"/>
      <family val="2"/>
    </font>
    <font>
      <b/>
      <i/>
      <sz val="10"/>
      <name val="Arial CE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vertAlign val="superscript"/>
      <sz val="10"/>
      <name val="Arial CE"/>
      <charset val="238"/>
    </font>
    <font>
      <b/>
      <sz val="11"/>
      <name val="Arial CE"/>
      <charset val="238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23" fillId="0" borderId="0"/>
  </cellStyleXfs>
  <cellXfs count="732">
    <xf numFmtId="0" fontId="0" fillId="0" borderId="0" xfId="0"/>
    <xf numFmtId="0" fontId="3" fillId="0" borderId="0" xfId="1" applyFont="1" applyAlignment="1">
      <alignment vertical="center"/>
    </xf>
    <xf numFmtId="0" fontId="2" fillId="0" borderId="0" xfId="2"/>
    <xf numFmtId="0" fontId="2" fillId="0" borderId="0" xfId="1"/>
    <xf numFmtId="0" fontId="2" fillId="0" borderId="0" xfId="1" applyFill="1"/>
    <xf numFmtId="0" fontId="2" fillId="0" borderId="0" xfId="1" applyFill="1" applyBorder="1"/>
    <xf numFmtId="0" fontId="4" fillId="0" borderId="1" xfId="1" applyFont="1" applyBorder="1" applyAlignment="1">
      <alignment vertical="center"/>
    </xf>
    <xf numFmtId="0" fontId="2" fillId="0" borderId="2" xfId="2" applyBorder="1"/>
    <xf numFmtId="1" fontId="4" fillId="0" borderId="3" xfId="3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horizontal="left" vertical="center"/>
    </xf>
    <xf numFmtId="0" fontId="5" fillId="0" borderId="4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" fontId="6" fillId="0" borderId="5" xfId="1" applyNumberFormat="1" applyFont="1" applyFill="1" applyBorder="1" applyAlignment="1">
      <alignment vertical="center" wrapText="1"/>
    </xf>
    <xf numFmtId="1" fontId="7" fillId="0" borderId="6" xfId="1" applyNumberFormat="1" applyFont="1" applyFill="1" applyBorder="1" applyAlignment="1">
      <alignment vertical="center" wrapText="1"/>
    </xf>
    <xf numFmtId="1" fontId="6" fillId="0" borderId="6" xfId="1" applyNumberFormat="1" applyFont="1" applyFill="1" applyBorder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" fillId="0" borderId="11" xfId="3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2" fillId="0" borderId="12" xfId="3" applyBorder="1" applyAlignment="1">
      <alignment horizontal="center" vertical="center" wrapText="1"/>
    </xf>
    <xf numFmtId="0" fontId="2" fillId="0" borderId="13" xfId="3" applyBorder="1" applyAlignment="1">
      <alignment horizontal="center" vertical="center" wrapText="1"/>
    </xf>
    <xf numFmtId="0" fontId="2" fillId="0" borderId="14" xfId="3" applyBorder="1" applyAlignment="1">
      <alignment horizontal="center" vertical="center" wrapText="1"/>
    </xf>
    <xf numFmtId="0" fontId="2" fillId="0" borderId="15" xfId="3" applyBorder="1" applyAlignment="1">
      <alignment horizontal="center" vertical="center" wrapText="1"/>
    </xf>
    <xf numFmtId="0" fontId="11" fillId="0" borderId="14" xfId="3" applyFont="1" applyFill="1" applyBorder="1" applyAlignment="1">
      <alignment horizontal="center" vertical="center" wrapText="1"/>
    </xf>
    <xf numFmtId="0" fontId="11" fillId="0" borderId="16" xfId="3" applyFont="1" applyFill="1" applyBorder="1" applyAlignment="1">
      <alignment horizontal="center" vertical="center" wrapText="1"/>
    </xf>
    <xf numFmtId="0" fontId="11" fillId="0" borderId="17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center"/>
    </xf>
    <xf numFmtId="0" fontId="10" fillId="0" borderId="19" xfId="1" applyFont="1" applyBorder="1" applyAlignment="1">
      <alignment horizontal="left" vertical="center"/>
    </xf>
    <xf numFmtId="0" fontId="10" fillId="0" borderId="19" xfId="1" applyFont="1" applyBorder="1" applyAlignment="1">
      <alignment vertical="center"/>
    </xf>
    <xf numFmtId="1" fontId="12" fillId="2" borderId="19" xfId="1" applyNumberFormat="1" applyFont="1" applyFill="1" applyBorder="1" applyAlignment="1">
      <alignment horizontal="left" vertical="center" wrapText="1"/>
    </xf>
    <xf numFmtId="2" fontId="13" fillId="0" borderId="19" xfId="1" applyNumberFormat="1" applyFont="1" applyFill="1" applyBorder="1" applyAlignment="1">
      <alignment horizontal="center" vertical="center" wrapText="1"/>
    </xf>
    <xf numFmtId="1" fontId="13" fillId="0" borderId="19" xfId="1" applyNumberFormat="1" applyFont="1" applyFill="1" applyBorder="1" applyAlignment="1">
      <alignment horizontal="right" vertical="center" wrapText="1"/>
    </xf>
    <xf numFmtId="1" fontId="13" fillId="0" borderId="19" xfId="1" applyNumberFormat="1" applyFont="1" applyFill="1" applyBorder="1" applyAlignment="1">
      <alignment horizontal="center" vertical="center" wrapText="1"/>
    </xf>
    <xf numFmtId="1" fontId="13" fillId="0" borderId="20" xfId="1" applyNumberFormat="1" applyFont="1" applyFill="1" applyBorder="1" applyAlignment="1">
      <alignment horizontal="center"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left" vertical="center"/>
    </xf>
    <xf numFmtId="0" fontId="10" fillId="0" borderId="21" xfId="1" applyFont="1" applyFill="1" applyBorder="1" applyAlignment="1">
      <alignment horizontal="left" vertical="center"/>
    </xf>
    <xf numFmtId="0" fontId="10" fillId="0" borderId="21" xfId="1" applyFont="1" applyFill="1" applyBorder="1" applyAlignment="1">
      <alignment vertical="center"/>
    </xf>
    <xf numFmtId="1" fontId="14" fillId="0" borderId="21" xfId="1" applyNumberFormat="1" applyFont="1" applyFill="1" applyBorder="1" applyAlignment="1">
      <alignment horizontal="left" vertical="center" wrapText="1"/>
    </xf>
    <xf numFmtId="2" fontId="12" fillId="0" borderId="7" xfId="1" applyNumberFormat="1" applyFont="1" applyFill="1" applyBorder="1" applyAlignment="1">
      <alignment horizontal="right" vertical="center" indent="2"/>
    </xf>
    <xf numFmtId="3" fontId="12" fillId="0" borderId="5" xfId="1" applyNumberFormat="1" applyFont="1" applyFill="1" applyBorder="1" applyAlignment="1">
      <alignment horizontal="right" vertical="center" indent="1"/>
    </xf>
    <xf numFmtId="3" fontId="12" fillId="0" borderId="7" xfId="1" applyNumberFormat="1" applyFont="1" applyFill="1" applyBorder="1" applyAlignment="1">
      <alignment horizontal="right" vertical="center" indent="1"/>
    </xf>
    <xf numFmtId="3" fontId="12" fillId="0" borderId="21" xfId="1" applyNumberFormat="1" applyFont="1" applyFill="1" applyBorder="1" applyAlignment="1">
      <alignment horizontal="right" vertical="center" indent="1"/>
    </xf>
    <xf numFmtId="1" fontId="12" fillId="0" borderId="9" xfId="1" applyNumberFormat="1" applyFont="1" applyFill="1" applyBorder="1" applyAlignment="1">
      <alignment horizontal="right" vertical="center" indent="1"/>
    </xf>
    <xf numFmtId="3" fontId="12" fillId="0" borderId="9" xfId="1" applyNumberFormat="1" applyFont="1" applyFill="1" applyBorder="1" applyAlignment="1">
      <alignment horizontal="right" vertical="center" indent="1"/>
    </xf>
    <xf numFmtId="3" fontId="12" fillId="0" borderId="0" xfId="1" applyNumberFormat="1" applyFont="1" applyFill="1" applyBorder="1" applyAlignment="1">
      <alignment horizontal="right" vertical="center" indent="1"/>
    </xf>
    <xf numFmtId="1" fontId="12" fillId="0" borderId="0" xfId="1" applyNumberFormat="1" applyFont="1" applyFill="1" applyBorder="1" applyAlignment="1">
      <alignment horizontal="right" vertical="center" indent="1"/>
    </xf>
    <xf numFmtId="0" fontId="2" fillId="0" borderId="22" xfId="1" applyFont="1" applyBorder="1" applyAlignment="1">
      <alignment horizontal="left" vertical="center"/>
    </xf>
    <xf numFmtId="0" fontId="10" fillId="0" borderId="22" xfId="1" applyFont="1" applyFill="1" applyBorder="1" applyAlignment="1">
      <alignment horizontal="left" vertical="center"/>
    </xf>
    <xf numFmtId="0" fontId="10" fillId="0" borderId="22" xfId="1" applyFont="1" applyFill="1" applyBorder="1" applyAlignment="1">
      <alignment vertical="center"/>
    </xf>
    <xf numFmtId="1" fontId="14" fillId="0" borderId="22" xfId="1" applyNumberFormat="1" applyFont="1" applyFill="1" applyBorder="1" applyAlignment="1">
      <alignment horizontal="left" vertical="center" wrapText="1"/>
    </xf>
    <xf numFmtId="2" fontId="11" fillId="0" borderId="23" xfId="1" applyNumberFormat="1" applyFont="1" applyFill="1" applyBorder="1" applyAlignment="1">
      <alignment horizontal="center" vertical="center" wrapText="1"/>
    </xf>
    <xf numFmtId="3" fontId="12" fillId="0" borderId="24" xfId="1" applyNumberFormat="1" applyFont="1" applyFill="1" applyBorder="1" applyAlignment="1">
      <alignment horizontal="right" vertical="center" indent="1"/>
    </xf>
    <xf numFmtId="3" fontId="12" fillId="0" borderId="25" xfId="1" applyNumberFormat="1" applyFont="1" applyFill="1" applyBorder="1" applyAlignment="1">
      <alignment horizontal="right" vertical="center" indent="1"/>
    </xf>
    <xf numFmtId="2" fontId="18" fillId="0" borderId="22" xfId="1" applyNumberFormat="1" applyFont="1" applyFill="1" applyBorder="1" applyAlignment="1" applyProtection="1">
      <alignment horizontal="right" vertical="center" indent="1"/>
      <protection locked="0"/>
    </xf>
    <xf numFmtId="2" fontId="18" fillId="0" borderId="24" xfId="1" applyNumberFormat="1" applyFont="1" applyFill="1" applyBorder="1" applyAlignment="1" applyProtection="1">
      <alignment horizontal="right" vertical="center" indent="1"/>
      <protection locked="0"/>
    </xf>
    <xf numFmtId="1" fontId="12" fillId="0" borderId="26" xfId="1" applyNumberFormat="1" applyFont="1" applyFill="1" applyBorder="1" applyAlignment="1">
      <alignment horizontal="right" vertical="center" indent="1"/>
    </xf>
    <xf numFmtId="3" fontId="12" fillId="0" borderId="27" xfId="1" applyNumberFormat="1" applyFont="1" applyFill="1" applyBorder="1" applyAlignment="1">
      <alignment horizontal="right" vertical="center" indent="1"/>
    </xf>
    <xf numFmtId="3" fontId="12" fillId="0" borderId="26" xfId="1" applyNumberFormat="1" applyFont="1" applyFill="1" applyBorder="1" applyAlignment="1">
      <alignment horizontal="right" vertical="center" indent="1"/>
    </xf>
    <xf numFmtId="0" fontId="2" fillId="0" borderId="28" xfId="1" applyFont="1" applyBorder="1" applyAlignment="1">
      <alignment horizontal="left" vertical="center"/>
    </xf>
    <xf numFmtId="0" fontId="10" fillId="0" borderId="28" xfId="1" applyFont="1" applyFill="1" applyBorder="1" applyAlignment="1">
      <alignment horizontal="left" vertical="center"/>
    </xf>
    <xf numFmtId="0" fontId="10" fillId="0" borderId="28" xfId="1" applyFont="1" applyFill="1" applyBorder="1" applyAlignment="1">
      <alignment vertical="center"/>
    </xf>
    <xf numFmtId="1" fontId="14" fillId="0" borderId="28" xfId="1" applyNumberFormat="1" applyFont="1" applyFill="1" applyBorder="1" applyAlignment="1">
      <alignment horizontal="left" vertical="center" wrapText="1"/>
    </xf>
    <xf numFmtId="2" fontId="12" fillId="0" borderId="30" xfId="1" applyNumberFormat="1" applyFont="1" applyFill="1" applyBorder="1" applyAlignment="1">
      <alignment horizontal="right" vertical="center" indent="2"/>
    </xf>
    <xf numFmtId="3" fontId="12" fillId="0" borderId="31" xfId="1" applyNumberFormat="1" applyFont="1" applyFill="1" applyBorder="1" applyAlignment="1">
      <alignment horizontal="right" vertical="center" indent="1"/>
    </xf>
    <xf numFmtId="3" fontId="12" fillId="0" borderId="30" xfId="1" applyNumberFormat="1" applyFont="1" applyFill="1" applyBorder="1" applyAlignment="1">
      <alignment horizontal="right" vertical="center" indent="1"/>
    </xf>
    <xf numFmtId="2" fontId="18" fillId="0" borderId="28" xfId="1" applyNumberFormat="1" applyFont="1" applyFill="1" applyBorder="1" applyAlignment="1" applyProtection="1">
      <alignment horizontal="right" vertical="center" indent="1"/>
      <protection locked="0"/>
    </xf>
    <xf numFmtId="2" fontId="18" fillId="0" borderId="31" xfId="1" applyNumberFormat="1" applyFont="1" applyFill="1" applyBorder="1" applyAlignment="1" applyProtection="1">
      <alignment horizontal="right" vertical="center" indent="1"/>
      <protection locked="0"/>
    </xf>
    <xf numFmtId="1" fontId="12" fillId="0" borderId="32" xfId="1" applyNumberFormat="1" applyFont="1" applyFill="1" applyBorder="1" applyAlignment="1">
      <alignment horizontal="right" vertical="center" indent="1"/>
    </xf>
    <xf numFmtId="3" fontId="12" fillId="0" borderId="14" xfId="1" applyNumberFormat="1" applyFont="1" applyFill="1" applyBorder="1" applyAlignment="1">
      <alignment horizontal="right" vertical="center" indent="1"/>
    </xf>
    <xf numFmtId="3" fontId="12" fillId="0" borderId="32" xfId="1" applyNumberFormat="1" applyFont="1" applyFill="1" applyBorder="1" applyAlignment="1">
      <alignment horizontal="right" vertical="center" indent="1"/>
    </xf>
    <xf numFmtId="0" fontId="10" fillId="0" borderId="21" xfId="1" applyFont="1" applyBorder="1" applyAlignment="1">
      <alignment horizontal="left" vertical="center"/>
    </xf>
    <xf numFmtId="0" fontId="10" fillId="0" borderId="21" xfId="1" applyFont="1" applyBorder="1" applyAlignment="1">
      <alignment vertical="center"/>
    </xf>
    <xf numFmtId="2" fontId="12" fillId="0" borderId="5" xfId="1" applyNumberFormat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left" vertical="center"/>
    </xf>
    <xf numFmtId="0" fontId="10" fillId="0" borderId="22" xfId="1" applyFont="1" applyBorder="1" applyAlignment="1">
      <alignment vertical="center"/>
    </xf>
    <xf numFmtId="0" fontId="10" fillId="0" borderId="28" xfId="1" applyFont="1" applyBorder="1" applyAlignment="1">
      <alignment horizontal="left" vertical="center"/>
    </xf>
    <xf numFmtId="0" fontId="10" fillId="0" borderId="28" xfId="1" applyFont="1" applyBorder="1" applyAlignment="1">
      <alignment vertical="center"/>
    </xf>
    <xf numFmtId="2" fontId="11" fillId="0" borderId="29" xfId="1" applyNumberFormat="1" applyFont="1" applyFill="1" applyBorder="1" applyAlignment="1">
      <alignment horizontal="center" vertical="center" wrapText="1"/>
    </xf>
    <xf numFmtId="2" fontId="20" fillId="0" borderId="19" xfId="1" applyNumberFormat="1" applyFont="1" applyFill="1" applyBorder="1" applyAlignment="1">
      <alignment horizontal="center" vertical="center" wrapText="1"/>
    </xf>
    <xf numFmtId="3" fontId="20" fillId="0" borderId="19" xfId="1" applyNumberFormat="1" applyFont="1" applyFill="1" applyBorder="1" applyAlignment="1">
      <alignment horizontal="right" vertical="center" indent="1"/>
    </xf>
    <xf numFmtId="1" fontId="20" fillId="0" borderId="19" xfId="1" applyNumberFormat="1" applyFont="1" applyFill="1" applyBorder="1" applyAlignment="1">
      <alignment horizontal="right" vertical="center" indent="1"/>
    </xf>
    <xf numFmtId="1" fontId="20" fillId="0" borderId="20" xfId="1" applyNumberFormat="1" applyFont="1" applyFill="1" applyBorder="1" applyAlignment="1">
      <alignment horizontal="right" vertical="center" indent="1"/>
    </xf>
    <xf numFmtId="1" fontId="20" fillId="0" borderId="0" xfId="1" applyNumberFormat="1" applyFont="1" applyFill="1" applyBorder="1" applyAlignment="1">
      <alignment horizontal="right" vertical="center" indent="1"/>
    </xf>
    <xf numFmtId="0" fontId="2" fillId="0" borderId="21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 vertical="center" wrapText="1"/>
    </xf>
    <xf numFmtId="2" fontId="18" fillId="0" borderId="22" xfId="1" applyNumberFormat="1" applyFont="1" applyFill="1" applyBorder="1" applyAlignment="1">
      <alignment horizontal="right" vertical="center" indent="1"/>
    </xf>
    <xf numFmtId="2" fontId="18" fillId="0" borderId="24" xfId="1" applyNumberFormat="1" applyFont="1" applyFill="1" applyBorder="1" applyAlignment="1">
      <alignment horizontal="right" vertical="center" indent="1"/>
    </xf>
    <xf numFmtId="3" fontId="12" fillId="0" borderId="33" xfId="1" applyNumberFormat="1" applyFont="1" applyFill="1" applyBorder="1" applyAlignment="1">
      <alignment horizontal="right" vertical="center" indent="1"/>
    </xf>
    <xf numFmtId="3" fontId="19" fillId="0" borderId="33" xfId="1" applyNumberFormat="1" applyFont="1" applyFill="1" applyBorder="1" applyAlignment="1">
      <alignment horizontal="right" vertical="center" indent="1"/>
    </xf>
    <xf numFmtId="3" fontId="19" fillId="0" borderId="0" xfId="1" applyNumberFormat="1" applyFont="1" applyFill="1" applyBorder="1" applyAlignment="1">
      <alignment horizontal="right" vertical="center" indent="1"/>
    </xf>
    <xf numFmtId="0" fontId="2" fillId="0" borderId="22" xfId="1" applyFont="1" applyFill="1" applyBorder="1" applyAlignment="1">
      <alignment horizontal="left" vertical="center" wrapText="1"/>
    </xf>
    <xf numFmtId="164" fontId="11" fillId="0" borderId="23" xfId="1" applyNumberFormat="1" applyFont="1" applyFill="1" applyBorder="1" applyAlignment="1">
      <alignment horizontal="center" vertical="center" wrapText="1"/>
    </xf>
    <xf numFmtId="0" fontId="2" fillId="0" borderId="28" xfId="1" applyFont="1" applyBorder="1" applyAlignment="1">
      <alignment horizontal="left" vertical="center" wrapText="1"/>
    </xf>
    <xf numFmtId="3" fontId="19" fillId="0" borderId="28" xfId="1" applyNumberFormat="1" applyFont="1" applyFill="1" applyBorder="1" applyAlignment="1">
      <alignment horizontal="right" vertical="center" indent="1"/>
    </xf>
    <xf numFmtId="3" fontId="19" fillId="0" borderId="32" xfId="1" applyNumberFormat="1" applyFont="1" applyFill="1" applyBorder="1" applyAlignment="1">
      <alignment horizontal="right" vertical="center" indent="1"/>
    </xf>
    <xf numFmtId="2" fontId="12" fillId="0" borderId="31" xfId="1" applyNumberFormat="1" applyFont="1" applyFill="1" applyBorder="1" applyAlignment="1">
      <alignment horizontal="right" vertical="center" indent="2"/>
    </xf>
    <xf numFmtId="0" fontId="2" fillId="0" borderId="21" xfId="1" applyFont="1" applyFill="1" applyBorder="1" applyAlignment="1">
      <alignment horizontal="left" vertical="center" wrapText="1"/>
    </xf>
    <xf numFmtId="2" fontId="12" fillId="0" borderId="5" xfId="1" applyNumberFormat="1" applyFont="1" applyFill="1" applyBorder="1" applyAlignment="1">
      <alignment horizontal="right" vertical="center" indent="2"/>
    </xf>
    <xf numFmtId="2" fontId="11" fillId="0" borderId="7" xfId="1" applyNumberFormat="1" applyFont="1" applyFill="1" applyBorder="1" applyAlignment="1">
      <alignment horizontal="right" vertical="center" indent="2"/>
    </xf>
    <xf numFmtId="3" fontId="19" fillId="0" borderId="21" xfId="1" applyNumberFormat="1" applyFont="1" applyFill="1" applyBorder="1" applyAlignment="1">
      <alignment horizontal="right" vertical="center" indent="1"/>
    </xf>
    <xf numFmtId="3" fontId="19" fillId="0" borderId="5" xfId="1" applyNumberFormat="1" applyFont="1" applyFill="1" applyBorder="1" applyAlignment="1">
      <alignment horizontal="right" vertical="center" indent="1"/>
    </xf>
    <xf numFmtId="3" fontId="19" fillId="0" borderId="9" xfId="1" applyNumberFormat="1" applyFont="1" applyFill="1" applyBorder="1" applyAlignment="1">
      <alignment horizontal="right" vertical="center" indent="1"/>
    </xf>
    <xf numFmtId="3" fontId="19" fillId="0" borderId="31" xfId="1" applyNumberFormat="1" applyFont="1" applyFill="1" applyBorder="1" applyAlignment="1">
      <alignment horizontal="right" vertical="center" indent="1"/>
    </xf>
    <xf numFmtId="0" fontId="2" fillId="3" borderId="22" xfId="1" applyFont="1" applyFill="1" applyBorder="1" applyAlignment="1">
      <alignment horizontal="left" vertical="center" wrapText="1"/>
    </xf>
    <xf numFmtId="2" fontId="11" fillId="0" borderId="25" xfId="1" applyNumberFormat="1" applyFont="1" applyFill="1" applyBorder="1" applyAlignment="1">
      <alignment horizontal="right" vertical="center" indent="2"/>
    </xf>
    <xf numFmtId="0" fontId="2" fillId="3" borderId="28" xfId="1" applyFont="1" applyFill="1" applyBorder="1" applyAlignment="1">
      <alignment horizontal="left" vertical="center" wrapText="1"/>
    </xf>
    <xf numFmtId="3" fontId="19" fillId="0" borderId="30" xfId="1" applyNumberFormat="1" applyFont="1" applyFill="1" applyBorder="1" applyAlignment="1">
      <alignment horizontal="right" vertical="center" indent="1"/>
    </xf>
    <xf numFmtId="0" fontId="2" fillId="0" borderId="34" xfId="1" applyFont="1" applyBorder="1" applyAlignment="1">
      <alignment horizontal="left" vertical="center"/>
    </xf>
    <xf numFmtId="0" fontId="10" fillId="0" borderId="34" xfId="1" applyFont="1" applyBorder="1" applyAlignment="1">
      <alignment horizontal="left" vertical="center"/>
    </xf>
    <xf numFmtId="0" fontId="10" fillId="0" borderId="34" xfId="1" applyFont="1" applyBorder="1" applyAlignment="1">
      <alignment vertical="center"/>
    </xf>
    <xf numFmtId="0" fontId="2" fillId="0" borderId="34" xfId="1" applyFont="1" applyBorder="1" applyAlignment="1">
      <alignment horizontal="left" vertical="center" wrapText="1"/>
    </xf>
    <xf numFmtId="2" fontId="12" fillId="0" borderId="27" xfId="1" applyNumberFormat="1" applyFont="1" applyFill="1" applyBorder="1" applyAlignment="1">
      <alignment horizontal="right" vertical="center" indent="2"/>
    </xf>
    <xf numFmtId="2" fontId="12" fillId="0" borderId="35" xfId="1" applyNumberFormat="1" applyFont="1" applyFill="1" applyBorder="1" applyAlignment="1">
      <alignment horizontal="right" vertical="center" indent="2"/>
    </xf>
    <xf numFmtId="3" fontId="11" fillId="0" borderId="27" xfId="1" applyNumberFormat="1" applyFont="1" applyFill="1" applyBorder="1" applyAlignment="1">
      <alignment horizontal="right" vertical="center" indent="1"/>
    </xf>
    <xf numFmtId="3" fontId="19" fillId="0" borderId="34" xfId="1" applyNumberFormat="1" applyFont="1" applyFill="1" applyBorder="1" applyAlignment="1">
      <alignment horizontal="right" vertical="center" indent="1"/>
    </xf>
    <xf numFmtId="3" fontId="19" fillId="0" borderId="27" xfId="1" applyNumberFormat="1" applyFont="1" applyFill="1" applyBorder="1" applyAlignment="1">
      <alignment horizontal="right" vertical="center" indent="1"/>
    </xf>
    <xf numFmtId="3" fontId="19" fillId="0" borderId="26" xfId="1" applyNumberFormat="1" applyFont="1" applyFill="1" applyBorder="1" applyAlignment="1">
      <alignment horizontal="right" vertical="center" indent="1"/>
    </xf>
    <xf numFmtId="3" fontId="11" fillId="0" borderId="24" xfId="1" applyNumberFormat="1" applyFont="1" applyFill="1" applyBorder="1" applyAlignment="1">
      <alignment horizontal="right" vertical="center" indent="1"/>
    </xf>
    <xf numFmtId="2" fontId="11" fillId="0" borderId="31" xfId="1" applyNumberFormat="1" applyFont="1" applyFill="1" applyBorder="1" applyAlignment="1">
      <alignment horizontal="right" vertical="center" wrapText="1" indent="2"/>
    </xf>
    <xf numFmtId="2" fontId="12" fillId="0" borderId="30" xfId="1" applyNumberFormat="1" applyFont="1" applyFill="1" applyBorder="1" applyAlignment="1">
      <alignment horizontal="right" vertical="center" wrapText="1" indent="2"/>
    </xf>
    <xf numFmtId="2" fontId="12" fillId="0" borderId="0" xfId="1" applyNumberFormat="1" applyFont="1" applyFill="1" applyBorder="1" applyAlignment="1">
      <alignment horizontal="right" vertical="center" wrapText="1" indent="2"/>
    </xf>
    <xf numFmtId="0" fontId="2" fillId="0" borderId="36" xfId="1" applyFont="1" applyBorder="1" applyAlignment="1">
      <alignment horizontal="left" vertical="center"/>
    </xf>
    <xf numFmtId="0" fontId="10" fillId="0" borderId="36" xfId="1" applyFont="1" applyBorder="1" applyAlignment="1">
      <alignment horizontal="left" vertical="center"/>
    </xf>
    <xf numFmtId="0" fontId="10" fillId="0" borderId="36" xfId="1" applyFont="1" applyBorder="1" applyAlignment="1">
      <alignment vertical="center"/>
    </xf>
    <xf numFmtId="1" fontId="2" fillId="0" borderId="36" xfId="1" applyNumberFormat="1" applyFont="1" applyFill="1" applyBorder="1" applyAlignment="1">
      <alignment horizontal="left" vertical="center" wrapText="1"/>
    </xf>
    <xf numFmtId="2" fontId="12" fillId="0" borderId="37" xfId="1" applyNumberFormat="1" applyFont="1" applyFill="1" applyBorder="1" applyAlignment="1">
      <alignment horizontal="right" vertical="center" wrapText="1" indent="2"/>
    </xf>
    <xf numFmtId="2" fontId="12" fillId="0" borderId="3" xfId="1" applyNumberFormat="1" applyFont="1" applyFill="1" applyBorder="1" applyAlignment="1">
      <alignment horizontal="right" vertical="center" wrapText="1" indent="2"/>
    </xf>
    <xf numFmtId="3" fontId="12" fillId="0" borderId="37" xfId="1" applyNumberFormat="1" applyFont="1" applyFill="1" applyBorder="1" applyAlignment="1">
      <alignment horizontal="right" vertical="center" indent="1"/>
    </xf>
    <xf numFmtId="3" fontId="12" fillId="0" borderId="4" xfId="1" applyNumberFormat="1" applyFont="1" applyFill="1" applyBorder="1" applyAlignment="1">
      <alignment horizontal="right" vertical="center" indent="1"/>
    </xf>
    <xf numFmtId="3" fontId="19" fillId="0" borderId="36" xfId="1" applyNumberFormat="1" applyFont="1" applyFill="1" applyBorder="1" applyAlignment="1">
      <alignment horizontal="right" vertical="center" indent="1"/>
    </xf>
    <xf numFmtId="3" fontId="19" fillId="0" borderId="37" xfId="1" applyNumberFormat="1" applyFont="1" applyFill="1" applyBorder="1" applyAlignment="1">
      <alignment horizontal="right" vertical="center" indent="1"/>
    </xf>
    <xf numFmtId="3" fontId="19" fillId="0" borderId="4" xfId="1" applyNumberFormat="1" applyFont="1" applyFill="1" applyBorder="1" applyAlignment="1">
      <alignment horizontal="right" vertical="center" indent="1"/>
    </xf>
    <xf numFmtId="0" fontId="2" fillId="0" borderId="38" xfId="1" applyFont="1" applyBorder="1" applyAlignment="1">
      <alignment horizontal="left" vertical="center"/>
    </xf>
    <xf numFmtId="0" fontId="10" fillId="0" borderId="38" xfId="1" applyFont="1" applyBorder="1" applyAlignment="1">
      <alignment horizontal="left" vertical="center"/>
    </xf>
    <xf numFmtId="0" fontId="10" fillId="0" borderId="38" xfId="1" applyFont="1" applyBorder="1" applyAlignment="1">
      <alignment vertical="center"/>
    </xf>
    <xf numFmtId="1" fontId="2" fillId="0" borderId="38" xfId="1" applyNumberFormat="1" applyFont="1" applyFill="1" applyBorder="1" applyAlignment="1">
      <alignment horizontal="left" vertical="center" wrapText="1"/>
    </xf>
    <xf numFmtId="2" fontId="12" fillId="0" borderId="14" xfId="1" applyNumberFormat="1" applyFont="1" applyFill="1" applyBorder="1" applyAlignment="1">
      <alignment horizontal="right" vertical="center" wrapText="1" indent="2"/>
    </xf>
    <xf numFmtId="3" fontId="22" fillId="0" borderId="20" xfId="1" applyNumberFormat="1" applyFont="1" applyFill="1" applyBorder="1" applyAlignment="1">
      <alignment horizontal="right" vertical="center" indent="1"/>
    </xf>
    <xf numFmtId="3" fontId="22" fillId="0" borderId="0" xfId="1" applyNumberFormat="1" applyFont="1" applyFill="1" applyBorder="1" applyAlignment="1">
      <alignment horizontal="right" vertical="center" indent="1"/>
    </xf>
    <xf numFmtId="1" fontId="2" fillId="0" borderId="21" xfId="1" applyNumberFormat="1" applyFont="1" applyFill="1" applyBorder="1" applyAlignment="1">
      <alignment horizontal="left" vertical="center" wrapText="1"/>
    </xf>
    <xf numFmtId="1" fontId="12" fillId="0" borderId="7" xfId="1" applyNumberFormat="1" applyFont="1" applyFill="1" applyBorder="1" applyAlignment="1">
      <alignment horizontal="right" vertical="center" indent="2"/>
    </xf>
    <xf numFmtId="1" fontId="2" fillId="0" borderId="22" xfId="1" applyNumberFormat="1" applyFont="1" applyFill="1" applyBorder="1" applyAlignment="1">
      <alignment horizontal="left" vertical="center" wrapText="1"/>
    </xf>
    <xf numFmtId="2" fontId="12" fillId="0" borderId="24" xfId="1" applyNumberFormat="1" applyFont="1" applyFill="1" applyBorder="1" applyAlignment="1">
      <alignment horizontal="right" vertical="center" indent="2"/>
    </xf>
    <xf numFmtId="1" fontId="12" fillId="0" borderId="25" xfId="1" applyNumberFormat="1" applyFont="1" applyFill="1" applyBorder="1" applyAlignment="1">
      <alignment horizontal="right" vertical="center" indent="2"/>
    </xf>
    <xf numFmtId="1" fontId="2" fillId="0" borderId="28" xfId="1" applyNumberFormat="1" applyFont="1" applyFill="1" applyBorder="1" applyAlignment="1">
      <alignment horizontal="left" vertical="center" wrapText="1"/>
    </xf>
    <xf numFmtId="1" fontId="12" fillId="0" borderId="30" xfId="1" applyNumberFormat="1" applyFont="1" applyFill="1" applyBorder="1" applyAlignment="1">
      <alignment horizontal="right" vertical="center" indent="2"/>
    </xf>
    <xf numFmtId="3" fontId="19" fillId="0" borderId="39" xfId="1" applyNumberFormat="1" applyFont="1" applyFill="1" applyBorder="1" applyAlignment="1">
      <alignment horizontal="right" vertical="center" indent="1"/>
    </xf>
    <xf numFmtId="3" fontId="19" fillId="0" borderId="14" xfId="1" applyNumberFormat="1" applyFont="1" applyFill="1" applyBorder="1" applyAlignment="1">
      <alignment horizontal="right" vertical="center" indent="1"/>
    </xf>
    <xf numFmtId="1" fontId="12" fillId="2" borderId="36" xfId="1" applyNumberFormat="1" applyFont="1" applyFill="1" applyBorder="1" applyAlignment="1">
      <alignment horizontal="left" vertical="center" wrapText="1"/>
    </xf>
    <xf numFmtId="1" fontId="11" fillId="0" borderId="40" xfId="1" applyNumberFormat="1" applyFont="1" applyFill="1" applyBorder="1" applyAlignment="1">
      <alignment horizontal="center" vertical="center" wrapText="1"/>
    </xf>
    <xf numFmtId="1" fontId="11" fillId="0" borderId="4" xfId="1" applyNumberFormat="1" applyFont="1" applyFill="1" applyBorder="1" applyAlignment="1">
      <alignment horizontal="right" vertical="center" wrapText="1" indent="2"/>
    </xf>
    <xf numFmtId="2" fontId="18" fillId="0" borderId="36" xfId="1" applyNumberFormat="1" applyFont="1" applyFill="1" applyBorder="1" applyAlignment="1">
      <alignment horizontal="right" vertical="center" indent="1"/>
    </xf>
    <xf numFmtId="2" fontId="18" fillId="0" borderId="37" xfId="1" applyNumberFormat="1" applyFont="1" applyFill="1" applyBorder="1" applyAlignment="1">
      <alignment horizontal="right" vertical="center" indent="1"/>
    </xf>
    <xf numFmtId="0" fontId="2" fillId="0" borderId="36" xfId="1" applyFont="1" applyBorder="1" applyAlignment="1">
      <alignment horizontal="left" vertical="center" wrapText="1"/>
    </xf>
    <xf numFmtId="0" fontId="10" fillId="0" borderId="36" xfId="1" applyFont="1" applyBorder="1" applyAlignment="1">
      <alignment horizontal="left" vertical="center" wrapText="1"/>
    </xf>
    <xf numFmtId="2" fontId="12" fillId="0" borderId="37" xfId="1" applyNumberFormat="1" applyFont="1" applyFill="1" applyBorder="1" applyAlignment="1">
      <alignment horizontal="right" vertical="center" indent="2"/>
    </xf>
    <xf numFmtId="0" fontId="2" fillId="0" borderId="39" xfId="1" applyFont="1" applyBorder="1" applyAlignment="1">
      <alignment horizontal="left" vertical="center" wrapText="1"/>
    </xf>
    <xf numFmtId="0" fontId="10" fillId="0" borderId="39" xfId="1" applyFont="1" applyBorder="1" applyAlignment="1">
      <alignment horizontal="left" vertical="center" wrapText="1"/>
    </xf>
    <xf numFmtId="0" fontId="10" fillId="0" borderId="39" xfId="1" applyFont="1" applyBorder="1" applyAlignment="1">
      <alignment vertical="center"/>
    </xf>
    <xf numFmtId="1" fontId="12" fillId="2" borderId="39" xfId="1" applyNumberFormat="1" applyFont="1" applyFill="1" applyBorder="1" applyAlignment="1">
      <alignment horizontal="left" vertical="center" wrapText="1"/>
    </xf>
    <xf numFmtId="1" fontId="12" fillId="0" borderId="17" xfId="1" applyNumberFormat="1" applyFont="1" applyFill="1" applyBorder="1" applyAlignment="1">
      <alignment horizontal="right" vertical="center" wrapText="1" indent="2"/>
    </xf>
    <xf numFmtId="3" fontId="12" fillId="0" borderId="16" xfId="1" applyNumberFormat="1" applyFont="1" applyFill="1" applyBorder="1" applyAlignment="1">
      <alignment horizontal="right" vertical="center" indent="1"/>
    </xf>
    <xf numFmtId="0" fontId="10" fillId="0" borderId="21" xfId="1" applyFont="1" applyFill="1" applyBorder="1" applyAlignment="1">
      <alignment horizontal="left" vertical="center" wrapText="1"/>
    </xf>
    <xf numFmtId="1" fontId="11" fillId="0" borderId="41" xfId="1" applyNumberFormat="1" applyFont="1" applyFill="1" applyBorder="1" applyAlignment="1">
      <alignment horizontal="center" vertical="center" wrapText="1"/>
    </xf>
    <xf numFmtId="2" fontId="12" fillId="0" borderId="41" xfId="1" applyNumberFormat="1" applyFont="1" applyFill="1" applyBorder="1" applyAlignment="1">
      <alignment horizontal="right" vertical="center" wrapText="1" indent="2"/>
    </xf>
    <xf numFmtId="0" fontId="10" fillId="0" borderId="22" xfId="1" applyFont="1" applyFill="1" applyBorder="1" applyAlignment="1">
      <alignment horizontal="left" vertical="center" wrapText="1"/>
    </xf>
    <xf numFmtId="1" fontId="11" fillId="0" borderId="23" xfId="1" applyNumberFormat="1" applyFont="1" applyFill="1" applyBorder="1" applyAlignment="1">
      <alignment horizontal="center" vertical="center" wrapText="1"/>
    </xf>
    <xf numFmtId="3" fontId="23" fillId="0" borderId="34" xfId="1" applyNumberFormat="1" applyFont="1" applyFill="1" applyBorder="1" applyAlignment="1">
      <alignment horizontal="right" vertical="center" indent="1"/>
    </xf>
    <xf numFmtId="3" fontId="23" fillId="0" borderId="27" xfId="1" applyNumberFormat="1" applyFont="1" applyFill="1" applyBorder="1" applyAlignment="1">
      <alignment horizontal="right" vertical="center" indent="1"/>
    </xf>
    <xf numFmtId="0" fontId="2" fillId="0" borderId="28" xfId="1" applyFont="1" applyFill="1" applyBorder="1" applyAlignment="1">
      <alignment horizontal="left" vertical="center" wrapText="1"/>
    </xf>
    <xf numFmtId="0" fontId="10" fillId="0" borderId="28" xfId="1" applyFont="1" applyFill="1" applyBorder="1" applyAlignment="1">
      <alignment horizontal="left" vertical="center" wrapText="1"/>
    </xf>
    <xf numFmtId="1" fontId="11" fillId="0" borderId="29" xfId="1" applyNumberFormat="1" applyFont="1" applyFill="1" applyBorder="1" applyAlignment="1">
      <alignment horizontal="center" vertical="center" wrapText="1"/>
    </xf>
    <xf numFmtId="2" fontId="12" fillId="0" borderId="29" xfId="1" applyNumberFormat="1" applyFont="1" applyFill="1" applyBorder="1" applyAlignment="1">
      <alignment horizontal="right" vertical="center" wrapText="1" indent="2"/>
    </xf>
    <xf numFmtId="3" fontId="11" fillId="0" borderId="5" xfId="1" applyNumberFormat="1" applyFont="1" applyFill="1" applyBorder="1" applyAlignment="1">
      <alignment horizontal="right" vertical="center" indent="1"/>
    </xf>
    <xf numFmtId="3" fontId="11" fillId="0" borderId="31" xfId="1" applyNumberFormat="1" applyFont="1" applyFill="1" applyBorder="1" applyAlignment="1">
      <alignment horizontal="right" vertical="center" indent="1"/>
    </xf>
    <xf numFmtId="3" fontId="23" fillId="0" borderId="39" xfId="1" applyNumberFormat="1" applyFont="1" applyFill="1" applyBorder="1" applyAlignment="1">
      <alignment horizontal="right" vertical="center" indent="1"/>
    </xf>
    <xf numFmtId="3" fontId="23" fillId="0" borderId="14" xfId="1" applyNumberFormat="1" applyFont="1" applyFill="1" applyBorder="1" applyAlignment="1">
      <alignment horizontal="right" vertical="center" indent="1"/>
    </xf>
    <xf numFmtId="2" fontId="19" fillId="0" borderId="41" xfId="1" applyNumberFormat="1" applyFont="1" applyFill="1" applyBorder="1" applyAlignment="1">
      <alignment horizontal="right" vertical="center" wrapText="1" indent="2"/>
    </xf>
    <xf numFmtId="0" fontId="2" fillId="0" borderId="34" xfId="1" applyFont="1" applyFill="1" applyBorder="1" applyAlignment="1">
      <alignment horizontal="left" vertical="center" wrapText="1"/>
    </xf>
    <xf numFmtId="0" fontId="10" fillId="0" borderId="34" xfId="1" applyFont="1" applyFill="1" applyBorder="1" applyAlignment="1">
      <alignment horizontal="left" vertical="center" wrapText="1"/>
    </xf>
    <xf numFmtId="0" fontId="10" fillId="0" borderId="34" xfId="1" applyFont="1" applyFill="1" applyBorder="1" applyAlignment="1">
      <alignment vertical="center"/>
    </xf>
    <xf numFmtId="1" fontId="2" fillId="0" borderId="34" xfId="1" applyNumberFormat="1" applyFont="1" applyFill="1" applyBorder="1" applyAlignment="1">
      <alignment horizontal="left" vertical="center" wrapText="1"/>
    </xf>
    <xf numFmtId="1" fontId="11" fillId="0" borderId="42" xfId="1" applyNumberFormat="1" applyFont="1" applyFill="1" applyBorder="1" applyAlignment="1">
      <alignment horizontal="center" vertical="center" wrapText="1"/>
    </xf>
    <xf numFmtId="2" fontId="12" fillId="0" borderId="42" xfId="1" applyNumberFormat="1" applyFont="1" applyFill="1" applyBorder="1" applyAlignment="1">
      <alignment horizontal="right" vertical="center" wrapText="1" indent="2"/>
    </xf>
    <xf numFmtId="1" fontId="11" fillId="0" borderId="32" xfId="1" applyNumberFormat="1" applyFont="1" applyFill="1" applyBorder="1" applyAlignment="1">
      <alignment horizontal="center" vertical="center" wrapText="1"/>
    </xf>
    <xf numFmtId="2" fontId="18" fillId="0" borderId="43" xfId="1" applyNumberFormat="1" applyFont="1" applyFill="1" applyBorder="1" applyAlignment="1">
      <alignment horizontal="right" vertical="center" indent="1"/>
    </xf>
    <xf numFmtId="2" fontId="18" fillId="0" borderId="44" xfId="1" applyNumberFormat="1" applyFont="1" applyFill="1" applyBorder="1" applyAlignment="1">
      <alignment horizontal="right" vertical="center" indent="1"/>
    </xf>
    <xf numFmtId="0" fontId="2" fillId="0" borderId="45" xfId="1" applyFont="1" applyFill="1" applyBorder="1" applyAlignment="1">
      <alignment horizontal="left" vertical="center" wrapText="1"/>
    </xf>
    <xf numFmtId="0" fontId="10" fillId="0" borderId="45" xfId="1" applyFont="1" applyFill="1" applyBorder="1" applyAlignment="1">
      <alignment horizontal="left" vertical="center" wrapText="1"/>
    </xf>
    <xf numFmtId="0" fontId="10" fillId="0" borderId="45" xfId="1" applyFont="1" applyFill="1" applyBorder="1" applyAlignment="1">
      <alignment vertical="center"/>
    </xf>
    <xf numFmtId="1" fontId="12" fillId="2" borderId="45" xfId="1" applyNumberFormat="1" applyFont="1" applyFill="1" applyBorder="1" applyAlignment="1">
      <alignment horizontal="left" vertical="center" wrapText="1"/>
    </xf>
    <xf numFmtId="3" fontId="20" fillId="0" borderId="46" xfId="1" applyNumberFormat="1" applyFont="1" applyFill="1" applyBorder="1" applyAlignment="1">
      <alignment horizontal="right" vertical="center" indent="1"/>
    </xf>
    <xf numFmtId="3" fontId="20" fillId="0" borderId="20" xfId="1" applyNumberFormat="1" applyFont="1" applyFill="1" applyBorder="1" applyAlignment="1">
      <alignment horizontal="right" vertical="center" indent="1"/>
    </xf>
    <xf numFmtId="1" fontId="20" fillId="0" borderId="45" xfId="1" applyNumberFormat="1" applyFont="1" applyFill="1" applyBorder="1" applyAlignment="1">
      <alignment horizontal="right" vertical="center" indent="1"/>
    </xf>
    <xf numFmtId="1" fontId="20" fillId="0" borderId="46" xfId="1" applyNumberFormat="1" applyFont="1" applyFill="1" applyBorder="1" applyAlignment="1">
      <alignment horizontal="right" vertical="center" indent="1"/>
    </xf>
    <xf numFmtId="2" fontId="12" fillId="0" borderId="41" xfId="1" applyNumberFormat="1" applyFont="1" applyFill="1" applyBorder="1" applyAlignment="1">
      <alignment horizontal="right" vertical="center" indent="2"/>
    </xf>
    <xf numFmtId="2" fontId="12" fillId="0" borderId="23" xfId="1" applyNumberFormat="1" applyFont="1" applyFill="1" applyBorder="1" applyAlignment="1">
      <alignment horizontal="right" vertical="center" indent="2"/>
    </xf>
    <xf numFmtId="2" fontId="19" fillId="0" borderId="29" xfId="1" applyNumberFormat="1" applyFont="1" applyFill="1" applyBorder="1" applyAlignment="1">
      <alignment horizontal="right" vertical="center" wrapText="1" indent="2"/>
    </xf>
    <xf numFmtId="2" fontId="12" fillId="0" borderId="29" xfId="1" applyNumberFormat="1" applyFont="1" applyFill="1" applyBorder="1" applyAlignment="1">
      <alignment horizontal="right" vertical="center" indent="2"/>
    </xf>
    <xf numFmtId="2" fontId="12" fillId="0" borderId="42" xfId="1" applyNumberFormat="1" applyFont="1" applyFill="1" applyBorder="1" applyAlignment="1">
      <alignment horizontal="right" vertical="center" indent="2"/>
    </xf>
    <xf numFmtId="2" fontId="18" fillId="0" borderId="38" xfId="1" applyNumberFormat="1" applyFont="1" applyFill="1" applyBorder="1" applyAlignment="1">
      <alignment horizontal="right" vertical="center" indent="1"/>
    </xf>
    <xf numFmtId="2" fontId="18" fillId="0" borderId="47" xfId="1" applyNumberFormat="1" applyFont="1" applyFill="1" applyBorder="1" applyAlignment="1">
      <alignment horizontal="right" vertical="center" indent="1"/>
    </xf>
    <xf numFmtId="2" fontId="19" fillId="0" borderId="40" xfId="1" applyNumberFormat="1" applyFont="1" applyFill="1" applyBorder="1" applyAlignment="1">
      <alignment horizontal="right" vertical="center" wrapText="1" indent="2"/>
    </xf>
    <xf numFmtId="1" fontId="19" fillId="0" borderId="40" xfId="1" applyNumberFormat="1" applyFont="1" applyFill="1" applyBorder="1" applyAlignment="1">
      <alignment horizontal="right" vertical="center" wrapText="1" indent="2"/>
    </xf>
    <xf numFmtId="0" fontId="24" fillId="0" borderId="0" xfId="1" applyFont="1" applyAlignment="1">
      <alignment horizontal="center"/>
    </xf>
    <xf numFmtId="0" fontId="24" fillId="0" borderId="0" xfId="1" applyFont="1"/>
    <xf numFmtId="2" fontId="11" fillId="0" borderId="31" xfId="1" applyNumberFormat="1" applyFont="1" applyFill="1" applyBorder="1" applyAlignment="1">
      <alignment horizontal="right" vertical="center" indent="2"/>
    </xf>
    <xf numFmtId="0" fontId="2" fillId="0" borderId="0" xfId="4"/>
    <xf numFmtId="0" fontId="25" fillId="0" borderId="0" xfId="4" applyFont="1" applyAlignment="1">
      <alignment horizontal="right" vertical="center"/>
    </xf>
    <xf numFmtId="1" fontId="4" fillId="0" borderId="1" xfId="1" applyNumberFormat="1" applyFont="1" applyFill="1" applyBorder="1" applyAlignment="1">
      <alignment horizontal="left" vertical="center"/>
    </xf>
    <xf numFmtId="0" fontId="26" fillId="0" borderId="2" xfId="1" applyFont="1" applyBorder="1" applyAlignment="1">
      <alignment horizontal="left" vertical="center"/>
    </xf>
    <xf numFmtId="0" fontId="26" fillId="0" borderId="2" xfId="1" applyFont="1" applyBorder="1" applyAlignment="1"/>
    <xf numFmtId="0" fontId="27" fillId="0" borderId="4" xfId="1" applyFont="1" applyBorder="1" applyAlignment="1">
      <alignment horizontal="center" vertical="center"/>
    </xf>
    <xf numFmtId="0" fontId="27" fillId="0" borderId="3" xfId="1" applyFont="1" applyBorder="1" applyAlignment="1">
      <alignment horizontal="center" vertical="center"/>
    </xf>
    <xf numFmtId="0" fontId="26" fillId="0" borderId="18" xfId="1" applyFont="1" applyBorder="1" applyAlignment="1">
      <alignment horizontal="left" vertical="center"/>
    </xf>
    <xf numFmtId="0" fontId="26" fillId="0" borderId="19" xfId="1" applyFont="1" applyBorder="1" applyAlignment="1">
      <alignment horizontal="left" vertical="center"/>
    </xf>
    <xf numFmtId="0" fontId="26" fillId="0" borderId="19" xfId="1" applyFont="1" applyBorder="1" applyAlignment="1"/>
    <xf numFmtId="0" fontId="27" fillId="0" borderId="48" xfId="1" applyFont="1" applyBorder="1" applyAlignment="1">
      <alignment horizontal="center" vertical="center"/>
    </xf>
    <xf numFmtId="0" fontId="27" fillId="0" borderId="49" xfId="1" applyFont="1" applyBorder="1" applyAlignment="1">
      <alignment horizontal="center" vertical="center"/>
    </xf>
    <xf numFmtId="0" fontId="26" fillId="0" borderId="50" xfId="1" applyFont="1" applyBorder="1" applyAlignment="1">
      <alignment horizontal="left" vertical="center"/>
    </xf>
    <xf numFmtId="1" fontId="26" fillId="0" borderId="51" xfId="1" applyNumberFormat="1" applyFont="1" applyFill="1" applyBorder="1" applyAlignment="1">
      <alignment horizontal="left" vertical="center"/>
    </xf>
    <xf numFmtId="0" fontId="26" fillId="0" borderId="51" xfId="1" applyFont="1" applyBorder="1" applyAlignment="1"/>
    <xf numFmtId="0" fontId="27" fillId="0" borderId="52" xfId="1" applyFont="1" applyBorder="1" applyAlignment="1">
      <alignment horizontal="center" vertical="center"/>
    </xf>
    <xf numFmtId="2" fontId="27" fillId="0" borderId="53" xfId="1" applyNumberFormat="1" applyFont="1" applyBorder="1" applyAlignment="1">
      <alignment horizontal="right" vertical="center" indent="1"/>
    </xf>
    <xf numFmtId="0" fontId="26" fillId="0" borderId="54" xfId="1" applyFont="1" applyBorder="1" applyAlignment="1">
      <alignment horizontal="left" vertical="center"/>
    </xf>
    <xf numFmtId="1" fontId="26" fillId="0" borderId="55" xfId="1" applyNumberFormat="1" applyFont="1" applyFill="1" applyBorder="1" applyAlignment="1">
      <alignment horizontal="left" vertical="center"/>
    </xf>
    <xf numFmtId="0" fontId="26" fillId="0" borderId="55" xfId="1" applyFont="1" applyBorder="1" applyAlignment="1"/>
    <xf numFmtId="0" fontId="27" fillId="0" borderId="42" xfId="1" applyFont="1" applyBorder="1" applyAlignment="1">
      <alignment horizontal="center" vertical="center"/>
    </xf>
    <xf numFmtId="2" fontId="27" fillId="0" borderId="56" xfId="1" applyNumberFormat="1" applyFont="1" applyBorder="1" applyAlignment="1">
      <alignment horizontal="right" vertical="center" indent="1"/>
    </xf>
    <xf numFmtId="0" fontId="26" fillId="0" borderId="57" xfId="1" applyFont="1" applyBorder="1" applyAlignment="1">
      <alignment horizontal="left" vertical="center"/>
    </xf>
    <xf numFmtId="1" fontId="26" fillId="0" borderId="58" xfId="1" applyNumberFormat="1" applyFont="1" applyFill="1" applyBorder="1" applyAlignment="1">
      <alignment horizontal="left" vertical="center"/>
    </xf>
    <xf numFmtId="0" fontId="26" fillId="0" borderId="58" xfId="1" applyFont="1" applyBorder="1" applyAlignment="1"/>
    <xf numFmtId="0" fontId="27" fillId="0" borderId="59" xfId="1" applyFont="1" applyBorder="1" applyAlignment="1">
      <alignment horizontal="center" vertical="center"/>
    </xf>
    <xf numFmtId="2" fontId="27" fillId="0" borderId="60" xfId="1" applyNumberFormat="1" applyFont="1" applyBorder="1" applyAlignment="1">
      <alignment horizontal="center" vertical="center"/>
    </xf>
    <xf numFmtId="2" fontId="27" fillId="0" borderId="35" xfId="1" applyNumberFormat="1" applyFont="1" applyBorder="1" applyAlignment="1">
      <alignment horizontal="right" vertical="center" indent="1"/>
    </xf>
    <xf numFmtId="2" fontId="27" fillId="0" borderId="60" xfId="1" applyNumberFormat="1" applyFont="1" applyBorder="1" applyAlignment="1">
      <alignment horizontal="right" vertical="center" indent="1"/>
    </xf>
    <xf numFmtId="0" fontId="26" fillId="0" borderId="0" xfId="1" applyFont="1" applyBorder="1" applyAlignment="1"/>
    <xf numFmtId="0" fontId="27" fillId="0" borderId="61" xfId="1" applyFont="1" applyBorder="1" applyAlignment="1">
      <alignment horizontal="center" vertical="center"/>
    </xf>
    <xf numFmtId="0" fontId="26" fillId="0" borderId="51" xfId="1" applyFont="1" applyBorder="1" applyAlignment="1">
      <alignment horizontal="left" vertical="center"/>
    </xf>
    <xf numFmtId="0" fontId="2" fillId="0" borderId="51" xfId="1" applyFont="1" applyBorder="1"/>
    <xf numFmtId="0" fontId="26" fillId="0" borderId="11" xfId="1" applyFont="1" applyBorder="1" applyAlignment="1">
      <alignment horizontal="left" vertical="center"/>
    </xf>
    <xf numFmtId="1" fontId="26" fillId="0" borderId="12" xfId="1" applyNumberFormat="1" applyFont="1" applyFill="1" applyBorder="1" applyAlignment="1">
      <alignment horizontal="left" vertical="center"/>
    </xf>
    <xf numFmtId="0" fontId="26" fillId="0" borderId="12" xfId="1" applyFont="1" applyBorder="1" applyAlignment="1"/>
    <xf numFmtId="0" fontId="27" fillId="0" borderId="17" xfId="1" applyFont="1" applyBorder="1" applyAlignment="1">
      <alignment horizontal="center" vertical="center"/>
    </xf>
    <xf numFmtId="2" fontId="27" fillId="0" borderId="13" xfId="1" applyNumberFormat="1" applyFont="1" applyBorder="1" applyAlignment="1">
      <alignment horizontal="right" vertical="center" indent="1"/>
    </xf>
    <xf numFmtId="0" fontId="26" fillId="0" borderId="0" xfId="1" applyFont="1" applyBorder="1" applyAlignment="1">
      <alignment horizontal="left" vertical="center"/>
    </xf>
    <xf numFmtId="1" fontId="26" fillId="0" borderId="0" xfId="1" applyNumberFormat="1" applyFont="1" applyFill="1" applyBorder="1" applyAlignment="1">
      <alignment horizontal="left" vertical="center"/>
    </xf>
    <xf numFmtId="0" fontId="27" fillId="0" borderId="0" xfId="1" applyFont="1" applyBorder="1" applyAlignment="1">
      <alignment horizontal="center" vertical="center"/>
    </xf>
    <xf numFmtId="2" fontId="27" fillId="0" borderId="0" xfId="1" applyNumberFormat="1" applyFont="1" applyBorder="1" applyAlignment="1">
      <alignment horizontal="right" vertical="center" indent="1"/>
    </xf>
    <xf numFmtId="1" fontId="27" fillId="0" borderId="0" xfId="1" applyNumberFormat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1" fontId="26" fillId="0" borderId="62" xfId="1" applyNumberFormat="1" applyFont="1" applyFill="1" applyBorder="1" applyAlignment="1">
      <alignment horizontal="left" vertical="center"/>
    </xf>
    <xf numFmtId="0" fontId="2" fillId="0" borderId="19" xfId="1" applyFont="1" applyBorder="1" applyAlignment="1">
      <alignment horizontal="left" vertical="center"/>
    </xf>
    <xf numFmtId="0" fontId="27" fillId="0" borderId="19" xfId="1" applyFont="1" applyBorder="1" applyAlignment="1">
      <alignment horizontal="center" vertical="center"/>
    </xf>
    <xf numFmtId="2" fontId="27" fillId="0" borderId="9" xfId="1" applyNumberFormat="1" applyFont="1" applyBorder="1" applyAlignment="1">
      <alignment horizontal="right" vertical="center" indent="1"/>
    </xf>
    <xf numFmtId="1" fontId="26" fillId="0" borderId="57" xfId="1" applyNumberFormat="1" applyFont="1" applyFill="1" applyBorder="1" applyAlignment="1">
      <alignment horizontal="left" vertical="center"/>
    </xf>
    <xf numFmtId="0" fontId="2" fillId="0" borderId="58" xfId="1" applyFont="1" applyBorder="1" applyAlignment="1">
      <alignment horizontal="left" vertical="center"/>
    </xf>
    <xf numFmtId="2" fontId="27" fillId="0" borderId="66" xfId="1" applyNumberFormat="1" applyFont="1" applyFill="1" applyBorder="1" applyAlignment="1">
      <alignment horizontal="right" vertical="center" indent="1"/>
    </xf>
    <xf numFmtId="1" fontId="26" fillId="0" borderId="67" xfId="1" applyNumberFormat="1" applyFont="1" applyFill="1" applyBorder="1" applyAlignment="1">
      <alignment horizontal="left" vertical="center"/>
    </xf>
    <xf numFmtId="1" fontId="26" fillId="0" borderId="68" xfId="1" applyNumberFormat="1" applyFont="1" applyFill="1" applyBorder="1" applyAlignment="1">
      <alignment horizontal="left" vertical="center"/>
    </xf>
    <xf numFmtId="0" fontId="26" fillId="0" borderId="68" xfId="1" applyFont="1" applyBorder="1" applyAlignment="1"/>
    <xf numFmtId="0" fontId="27" fillId="0" borderId="23" xfId="1" applyFont="1" applyBorder="1" applyAlignment="1">
      <alignment horizontal="center" vertical="center"/>
    </xf>
    <xf numFmtId="2" fontId="27" fillId="0" borderId="25" xfId="1" applyNumberFormat="1" applyFont="1" applyBorder="1" applyAlignment="1">
      <alignment horizontal="right" vertical="center" indent="1"/>
    </xf>
    <xf numFmtId="0" fontId="2" fillId="0" borderId="68" xfId="1" applyFont="1" applyBorder="1" applyAlignment="1">
      <alignment horizontal="left" vertical="center"/>
    </xf>
    <xf numFmtId="0" fontId="2" fillId="0" borderId="69" xfId="1" applyFont="1" applyBorder="1" applyAlignment="1">
      <alignment horizontal="left" vertical="center"/>
    </xf>
    <xf numFmtId="2" fontId="27" fillId="0" borderId="60" xfId="1" applyNumberFormat="1" applyFont="1" applyFill="1" applyBorder="1" applyAlignment="1">
      <alignment horizontal="right" vertical="center" indent="1"/>
    </xf>
    <xf numFmtId="1" fontId="26" fillId="0" borderId="50" xfId="1" applyNumberFormat="1" applyFont="1" applyFill="1" applyBorder="1" applyAlignment="1">
      <alignment horizontal="left" vertical="center"/>
    </xf>
    <xf numFmtId="0" fontId="2" fillId="0" borderId="63" xfId="1" applyFont="1" applyBorder="1" applyAlignment="1">
      <alignment horizontal="left" vertical="center"/>
    </xf>
    <xf numFmtId="0" fontId="26" fillId="0" borderId="64" xfId="1" applyFont="1" applyBorder="1" applyAlignment="1"/>
    <xf numFmtId="0" fontId="27" fillId="0" borderId="64" xfId="1" applyFont="1" applyBorder="1" applyAlignment="1">
      <alignment horizontal="center" vertical="center"/>
    </xf>
    <xf numFmtId="1" fontId="2" fillId="0" borderId="63" xfId="1" applyNumberFormat="1" applyFont="1" applyFill="1" applyBorder="1" applyAlignment="1">
      <alignment horizontal="left" vertical="center"/>
    </xf>
    <xf numFmtId="1" fontId="2" fillId="0" borderId="15" xfId="1" applyNumberFormat="1" applyFont="1" applyFill="1" applyBorder="1" applyAlignment="1">
      <alignment horizontal="left" vertical="center"/>
    </xf>
    <xf numFmtId="0" fontId="27" fillId="0" borderId="12" xfId="1" applyFont="1" applyBorder="1" applyAlignment="1">
      <alignment horizontal="center" vertical="center"/>
    </xf>
    <xf numFmtId="2" fontId="27" fillId="0" borderId="13" xfId="1" applyNumberFormat="1" applyFont="1" applyFill="1" applyBorder="1" applyAlignment="1">
      <alignment horizontal="right" vertical="center" indent="1"/>
    </xf>
    <xf numFmtId="0" fontId="26" fillId="0" borderId="0" xfId="1" applyFont="1" applyBorder="1"/>
    <xf numFmtId="0" fontId="28" fillId="0" borderId="0" xfId="1" applyFont="1" applyBorder="1"/>
    <xf numFmtId="0" fontId="26" fillId="0" borderId="18" xfId="1" applyFont="1" applyBorder="1" applyAlignment="1">
      <alignment horizontal="center" vertical="center"/>
    </xf>
    <xf numFmtId="0" fontId="26" fillId="0" borderId="19" xfId="1" applyFont="1" applyBorder="1"/>
    <xf numFmtId="0" fontId="26" fillId="0" borderId="49" xfId="1" applyFont="1" applyBorder="1"/>
    <xf numFmtId="0" fontId="26" fillId="0" borderId="54" xfId="1" applyFont="1" applyBorder="1" applyAlignment="1">
      <alignment horizontal="center" vertical="center"/>
    </xf>
    <xf numFmtId="0" fontId="26" fillId="0" borderId="55" xfId="1" applyFont="1" applyBorder="1"/>
    <xf numFmtId="0" fontId="26" fillId="0" borderId="35" xfId="1" applyFont="1" applyBorder="1"/>
    <xf numFmtId="0" fontId="26" fillId="0" borderId="57" xfId="1" applyFont="1" applyBorder="1" applyAlignment="1">
      <alignment horizontal="center" vertical="center"/>
    </xf>
    <xf numFmtId="0" fontId="26" fillId="0" borderId="58" xfId="1" applyFont="1" applyBorder="1"/>
    <xf numFmtId="0" fontId="26" fillId="0" borderId="60" xfId="1" applyFont="1" applyBorder="1"/>
    <xf numFmtId="0" fontId="26" fillId="0" borderId="50" xfId="1" applyFont="1" applyBorder="1" applyAlignment="1">
      <alignment horizontal="center"/>
    </xf>
    <xf numFmtId="2" fontId="27" fillId="0" borderId="51" xfId="1" applyNumberFormat="1" applyFont="1" applyFill="1" applyBorder="1" applyAlignment="1">
      <alignment horizontal="center"/>
    </xf>
    <xf numFmtId="0" fontId="27" fillId="0" borderId="0" xfId="1" applyFont="1" applyBorder="1" applyAlignment="1">
      <alignment horizontal="center"/>
    </xf>
    <xf numFmtId="0" fontId="2" fillId="0" borderId="0" xfId="1" applyBorder="1"/>
    <xf numFmtId="0" fontId="2" fillId="0" borderId="56" xfId="1" applyBorder="1"/>
    <xf numFmtId="1" fontId="26" fillId="0" borderId="64" xfId="1" applyNumberFormat="1" applyFont="1" applyFill="1" applyBorder="1" applyAlignment="1">
      <alignment horizontal="left" vertical="center"/>
    </xf>
    <xf numFmtId="2" fontId="27" fillId="0" borderId="64" xfId="1" applyNumberFormat="1" applyFont="1" applyFill="1" applyBorder="1" applyAlignment="1">
      <alignment horizontal="center"/>
    </xf>
    <xf numFmtId="2" fontId="27" fillId="0" borderId="0" xfId="1" applyNumberFormat="1" applyFont="1" applyFill="1" applyBorder="1" applyAlignment="1">
      <alignment horizontal="center"/>
    </xf>
    <xf numFmtId="0" fontId="26" fillId="0" borderId="56" xfId="1" applyFont="1" applyBorder="1"/>
    <xf numFmtId="0" fontId="26" fillId="0" borderId="64" xfId="1" applyFont="1" applyBorder="1"/>
    <xf numFmtId="0" fontId="2" fillId="0" borderId="64" xfId="1" applyBorder="1"/>
    <xf numFmtId="0" fontId="6" fillId="0" borderId="64" xfId="1" applyFont="1" applyBorder="1"/>
    <xf numFmtId="0" fontId="6" fillId="0" borderId="66" xfId="1" applyFont="1" applyBorder="1" applyAlignment="1">
      <alignment horizontal="right" indent="1"/>
    </xf>
    <xf numFmtId="0" fontId="27" fillId="0" borderId="64" xfId="1" applyFont="1" applyBorder="1" applyAlignment="1">
      <alignment horizontal="center"/>
    </xf>
    <xf numFmtId="2" fontId="27" fillId="0" borderId="66" xfId="1" applyNumberFormat="1" applyFont="1" applyFill="1" applyBorder="1" applyAlignment="1">
      <alignment horizontal="right" indent="1"/>
    </xf>
    <xf numFmtId="0" fontId="26" fillId="0" borderId="11" xfId="1" applyFont="1" applyBorder="1" applyAlignment="1">
      <alignment horizontal="center"/>
    </xf>
    <xf numFmtId="0" fontId="26" fillId="0" borderId="12" xfId="1" applyFont="1" applyBorder="1"/>
    <xf numFmtId="0" fontId="2" fillId="0" borderId="12" xfId="1" applyBorder="1"/>
    <xf numFmtId="0" fontId="27" fillId="0" borderId="12" xfId="1" applyFont="1" applyBorder="1" applyAlignment="1">
      <alignment horizontal="center"/>
    </xf>
    <xf numFmtId="2" fontId="27" fillId="0" borderId="13" xfId="1" applyNumberFormat="1" applyFont="1" applyFill="1" applyBorder="1" applyAlignment="1">
      <alignment horizontal="right" indent="1"/>
    </xf>
    <xf numFmtId="0" fontId="32" fillId="0" borderId="0" xfId="6" applyFont="1" applyAlignment="1">
      <alignment horizontal="center"/>
    </xf>
    <xf numFmtId="0" fontId="31" fillId="0" borderId="0" xfId="5" applyFont="1"/>
    <xf numFmtId="3" fontId="32" fillId="0" borderId="0" xfId="6" applyNumberFormat="1" applyFont="1" applyAlignment="1">
      <alignment horizontal="center"/>
    </xf>
    <xf numFmtId="0" fontId="33" fillId="0" borderId="0" xfId="5" applyFont="1"/>
    <xf numFmtId="3" fontId="33" fillId="0" borderId="0" xfId="5" applyNumberFormat="1" applyFont="1"/>
    <xf numFmtId="3" fontId="31" fillId="0" borderId="0" xfId="5" applyNumberFormat="1" applyFont="1"/>
    <xf numFmtId="3" fontId="26" fillId="0" borderId="71" xfId="5" applyNumberFormat="1" applyFont="1" applyBorder="1"/>
    <xf numFmtId="0" fontId="26" fillId="0" borderId="0" xfId="5" applyFont="1"/>
    <xf numFmtId="0" fontId="27" fillId="0" borderId="0" xfId="5" applyFont="1" applyFill="1"/>
    <xf numFmtId="0" fontId="30" fillId="0" borderId="0" xfId="5" applyFont="1"/>
    <xf numFmtId="0" fontId="26" fillId="0" borderId="0" xfId="5" applyFont="1" applyFill="1"/>
    <xf numFmtId="0" fontId="34" fillId="0" borderId="71" xfId="6" applyFont="1" applyBorder="1"/>
    <xf numFmtId="0" fontId="27" fillId="0" borderId="0" xfId="5" applyFont="1"/>
    <xf numFmtId="0" fontId="35" fillId="0" borderId="0" xfId="5" applyFont="1"/>
    <xf numFmtId="3" fontId="35" fillId="0" borderId="0" xfId="5" applyNumberFormat="1" applyFont="1"/>
    <xf numFmtId="0" fontId="36" fillId="0" borderId="0" xfId="7"/>
    <xf numFmtId="0" fontId="37" fillId="0" borderId="0" xfId="7" applyFont="1" applyFill="1" applyBorder="1" applyAlignment="1">
      <alignment vertical="center"/>
    </xf>
    <xf numFmtId="0" fontId="38" fillId="0" borderId="0" xfId="7" applyFont="1" applyFill="1" applyBorder="1" applyAlignment="1">
      <alignment vertical="center"/>
    </xf>
    <xf numFmtId="0" fontId="39" fillId="0" borderId="0" xfId="7" applyFont="1" applyAlignment="1"/>
    <xf numFmtId="0" fontId="36" fillId="0" borderId="0" xfId="7" applyFill="1" applyBorder="1" applyAlignment="1"/>
    <xf numFmtId="0" fontId="40" fillId="0" borderId="0" xfId="7" applyFont="1" applyFill="1" applyAlignment="1"/>
    <xf numFmtId="0" fontId="36" fillId="0" borderId="0" xfId="7" applyFill="1" applyAlignment="1"/>
    <xf numFmtId="0" fontId="40" fillId="0" borderId="0" xfId="7" applyFont="1"/>
    <xf numFmtId="165" fontId="40" fillId="0" borderId="0" xfId="7" applyNumberFormat="1" applyFont="1"/>
    <xf numFmtId="0" fontId="40" fillId="0" borderId="0" xfId="7" applyFont="1" applyAlignment="1">
      <alignment horizontal="left"/>
    </xf>
    <xf numFmtId="0" fontId="40" fillId="0" borderId="0" xfId="7" applyFont="1" applyFill="1" applyAlignment="1">
      <alignment horizontal="left"/>
    </xf>
    <xf numFmtId="0" fontId="14" fillId="0" borderId="0" xfId="7" applyFont="1" applyFill="1" applyAlignment="1"/>
    <xf numFmtId="2" fontId="12" fillId="0" borderId="0" xfId="7" applyNumberFormat="1" applyFont="1" applyFill="1" applyBorder="1" applyAlignment="1">
      <alignment horizontal="left" vertical="center"/>
    </xf>
    <xf numFmtId="165" fontId="12" fillId="0" borderId="0" xfId="7" applyNumberFormat="1" applyFont="1" applyFill="1" applyBorder="1" applyAlignment="1"/>
    <xf numFmtId="165" fontId="12" fillId="0" borderId="0" xfId="7" applyNumberFormat="1" applyFont="1" applyFill="1" applyBorder="1" applyAlignment="1">
      <alignment horizontal="left" vertical="center"/>
    </xf>
    <xf numFmtId="165" fontId="41" fillId="0" borderId="0" xfId="7" applyNumberFormat="1" applyFont="1" applyFill="1" applyBorder="1" applyAlignment="1">
      <alignment horizontal="left" vertical="center"/>
    </xf>
    <xf numFmtId="0" fontId="14" fillId="0" borderId="0" xfId="7" applyFont="1" applyBorder="1" applyAlignment="1"/>
    <xf numFmtId="165" fontId="14" fillId="0" borderId="0" xfId="7" applyNumberFormat="1" applyFont="1" applyBorder="1" applyAlignment="1"/>
    <xf numFmtId="0" fontId="14" fillId="0" borderId="0" xfId="7" applyFont="1" applyBorder="1"/>
    <xf numFmtId="165" fontId="14" fillId="0" borderId="0" xfId="7" applyNumberFormat="1" applyFont="1" applyBorder="1"/>
    <xf numFmtId="2" fontId="12" fillId="0" borderId="0" xfId="7" applyNumberFormat="1" applyFont="1" applyFill="1" applyBorder="1" applyAlignment="1">
      <alignment horizontal="left" vertical="center" wrapText="1"/>
    </xf>
    <xf numFmtId="165" fontId="41" fillId="0" borderId="0" xfId="7" applyNumberFormat="1" applyFont="1" applyFill="1" applyBorder="1" applyAlignment="1">
      <alignment horizontal="center" vertical="center" wrapText="1"/>
    </xf>
    <xf numFmtId="165" fontId="12" fillId="0" borderId="0" xfId="7" applyNumberFormat="1" applyFont="1" applyFill="1" applyAlignment="1">
      <alignment horizontal="left"/>
    </xf>
    <xf numFmtId="165" fontId="12" fillId="0" borderId="0" xfId="7" applyNumberFormat="1" applyFont="1" applyFill="1" applyAlignment="1"/>
    <xf numFmtId="165" fontId="12" fillId="0" borderId="0" xfId="7" applyNumberFormat="1" applyFont="1" applyAlignment="1">
      <alignment horizontal="left"/>
    </xf>
    <xf numFmtId="1" fontId="4" fillId="0" borderId="18" xfId="7" applyNumberFormat="1" applyFont="1" applyFill="1" applyBorder="1" applyAlignment="1">
      <alignment vertical="center"/>
    </xf>
    <xf numFmtId="0" fontId="5" fillId="0" borderId="18" xfId="7" applyFont="1" applyFill="1" applyBorder="1" applyAlignment="1">
      <alignment horizontal="left" vertical="center"/>
    </xf>
    <xf numFmtId="0" fontId="5" fillId="0" borderId="20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/>
    </xf>
    <xf numFmtId="0" fontId="27" fillId="0" borderId="72" xfId="7" applyFont="1" applyBorder="1" applyAlignment="1">
      <alignment horizontal="center" vertical="center" wrapText="1"/>
    </xf>
    <xf numFmtId="0" fontId="43" fillId="0" borderId="72" xfId="7" applyFont="1" applyFill="1" applyBorder="1" applyAlignment="1">
      <alignment horizontal="center" vertical="center" wrapText="1"/>
    </xf>
    <xf numFmtId="0" fontId="43" fillId="0" borderId="30" xfId="7" applyFont="1" applyFill="1" applyBorder="1" applyAlignment="1">
      <alignment horizontal="center" vertical="center" wrapText="1"/>
    </xf>
    <xf numFmtId="0" fontId="41" fillId="0" borderId="31" xfId="7" applyFont="1" applyFill="1" applyBorder="1" applyAlignment="1">
      <alignment horizontal="center" vertical="center" wrapText="1"/>
    </xf>
    <xf numFmtId="0" fontId="41" fillId="0" borderId="30" xfId="7" applyFont="1" applyFill="1" applyBorder="1" applyAlignment="1">
      <alignment horizontal="center" vertical="center" wrapText="1"/>
    </xf>
    <xf numFmtId="0" fontId="41" fillId="0" borderId="73" xfId="7" applyFont="1" applyFill="1" applyBorder="1" applyAlignment="1">
      <alignment horizontal="center" vertical="center" wrapText="1"/>
    </xf>
    <xf numFmtId="0" fontId="36" fillId="0" borderId="62" xfId="7" applyBorder="1" applyAlignment="1">
      <alignment horizontal="center"/>
    </xf>
    <xf numFmtId="2" fontId="36" fillId="0" borderId="5" xfId="7" applyNumberFormat="1" applyBorder="1" applyAlignment="1">
      <alignment horizontal="center"/>
    </xf>
    <xf numFmtId="2" fontId="36" fillId="0" borderId="8" xfId="7" applyNumberFormat="1" applyBorder="1" applyAlignment="1">
      <alignment horizontal="center"/>
    </xf>
    <xf numFmtId="3" fontId="36" fillId="0" borderId="5" xfId="7" applyNumberFormat="1" applyFill="1" applyBorder="1"/>
    <xf numFmtId="3" fontId="36" fillId="0" borderId="8" xfId="7" applyNumberFormat="1" applyFill="1" applyBorder="1"/>
    <xf numFmtId="3" fontId="36" fillId="0" borderId="6" xfId="7" applyNumberFormat="1" applyFill="1" applyBorder="1"/>
    <xf numFmtId="3" fontId="36" fillId="0" borderId="7" xfId="7" applyNumberFormat="1" applyFill="1" applyBorder="1"/>
    <xf numFmtId="0" fontId="36" fillId="0" borderId="67" xfId="7" applyBorder="1" applyAlignment="1">
      <alignment horizontal="center"/>
    </xf>
    <xf numFmtId="2" fontId="36" fillId="0" borderId="24" xfId="7" applyNumberFormat="1" applyBorder="1" applyAlignment="1">
      <alignment horizontal="center"/>
    </xf>
    <xf numFmtId="2" fontId="36" fillId="0" borderId="74" xfId="7" applyNumberFormat="1" applyBorder="1" applyAlignment="1">
      <alignment horizontal="center"/>
    </xf>
    <xf numFmtId="3" fontId="36" fillId="0" borderId="24" xfId="7" applyNumberFormat="1" applyFill="1" applyBorder="1"/>
    <xf numFmtId="3" fontId="36" fillId="0" borderId="55" xfId="7" applyNumberFormat="1" applyFill="1" applyBorder="1"/>
    <xf numFmtId="3" fontId="36" fillId="0" borderId="35" xfId="7" applyNumberFormat="1" applyFill="1" applyBorder="1"/>
    <xf numFmtId="0" fontId="36" fillId="0" borderId="72" xfId="7" applyBorder="1" applyAlignment="1">
      <alignment horizontal="center"/>
    </xf>
    <xf numFmtId="2" fontId="36" fillId="0" borderId="31" xfId="7" applyNumberFormat="1" applyBorder="1" applyAlignment="1">
      <alignment horizontal="center"/>
    </xf>
    <xf numFmtId="2" fontId="36" fillId="0" borderId="75" xfId="7" applyNumberFormat="1" applyBorder="1" applyAlignment="1">
      <alignment horizontal="center"/>
    </xf>
    <xf numFmtId="3" fontId="36" fillId="0" borderId="31" xfId="7" applyNumberFormat="1" applyFill="1" applyBorder="1"/>
    <xf numFmtId="3" fontId="36" fillId="0" borderId="76" xfId="7" applyNumberFormat="1" applyFill="1" applyBorder="1"/>
    <xf numFmtId="3" fontId="36" fillId="0" borderId="13" xfId="7" applyNumberFormat="1" applyFill="1" applyBorder="1"/>
    <xf numFmtId="2" fontId="36" fillId="0" borderId="0" xfId="7" applyNumberFormat="1"/>
    <xf numFmtId="3" fontId="36" fillId="0" borderId="25" xfId="7" applyNumberFormat="1" applyFill="1" applyBorder="1"/>
    <xf numFmtId="3" fontId="36" fillId="0" borderId="30" xfId="7" applyNumberFormat="1" applyFill="1" applyBorder="1"/>
    <xf numFmtId="0" fontId="2" fillId="0" borderId="0" xfId="8"/>
    <xf numFmtId="0" fontId="37" fillId="0" borderId="0" xfId="8" applyFont="1" applyFill="1" applyBorder="1" applyAlignment="1">
      <alignment vertical="center"/>
    </xf>
    <xf numFmtId="0" fontId="38" fillId="0" borderId="0" xfId="8" applyFont="1" applyFill="1" applyBorder="1" applyAlignment="1">
      <alignment vertical="center"/>
    </xf>
    <xf numFmtId="0" fontId="39" fillId="0" borderId="0" xfId="8" applyFont="1" applyAlignment="1"/>
    <xf numFmtId="0" fontId="2" fillId="0" borderId="0" xfId="8" applyFill="1" applyBorder="1" applyAlignment="1"/>
    <xf numFmtId="0" fontId="45" fillId="0" borderId="0" xfId="8" applyFont="1" applyFill="1" applyAlignment="1"/>
    <xf numFmtId="0" fontId="2" fillId="0" borderId="0" xfId="8" applyFill="1" applyAlignment="1"/>
    <xf numFmtId="0" fontId="40" fillId="0" borderId="0" xfId="8" applyFont="1"/>
    <xf numFmtId="165" fontId="40" fillId="0" borderId="0" xfId="8" applyNumberFormat="1" applyFont="1"/>
    <xf numFmtId="0" fontId="40" fillId="0" borderId="0" xfId="8" applyFont="1" applyAlignment="1">
      <alignment horizontal="left"/>
    </xf>
    <xf numFmtId="0" fontId="40" fillId="0" borderId="0" xfId="8" applyFont="1" applyFill="1" applyAlignment="1">
      <alignment horizontal="left"/>
    </xf>
    <xf numFmtId="0" fontId="14" fillId="0" borderId="0" xfId="8" applyFont="1" applyFill="1" applyAlignment="1"/>
    <xf numFmtId="2" fontId="12" fillId="0" borderId="0" xfId="8" applyNumberFormat="1" applyFont="1" applyFill="1" applyBorder="1" applyAlignment="1">
      <alignment horizontal="left" vertical="center"/>
    </xf>
    <xf numFmtId="165" fontId="12" fillId="0" borderId="0" xfId="8" applyNumberFormat="1" applyFont="1" applyFill="1" applyBorder="1" applyAlignment="1">
      <alignment horizontal="left" vertical="center"/>
    </xf>
    <xf numFmtId="165" fontId="12" fillId="0" borderId="0" xfId="8" applyNumberFormat="1" applyFont="1" applyFill="1" applyAlignment="1">
      <alignment horizontal="left"/>
    </xf>
    <xf numFmtId="165" fontId="12" fillId="0" borderId="0" xfId="8" applyNumberFormat="1" applyFont="1" applyAlignment="1">
      <alignment horizontal="left"/>
    </xf>
    <xf numFmtId="1" fontId="4" fillId="0" borderId="18" xfId="8" applyNumberFormat="1" applyFont="1" applyFill="1" applyBorder="1" applyAlignment="1">
      <alignment vertical="center"/>
    </xf>
    <xf numFmtId="0" fontId="5" fillId="0" borderId="18" xfId="8" applyFont="1" applyFill="1" applyBorder="1" applyAlignment="1">
      <alignment horizontal="left" vertical="center"/>
    </xf>
    <xf numFmtId="0" fontId="5" fillId="0" borderId="20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left" vertical="center"/>
    </xf>
    <xf numFmtId="0" fontId="5" fillId="0" borderId="5" xfId="8" applyFont="1" applyFill="1" applyBorder="1" applyAlignment="1">
      <alignment horizontal="center" vertical="center"/>
    </xf>
    <xf numFmtId="0" fontId="27" fillId="0" borderId="72" xfId="8" applyFont="1" applyBorder="1" applyAlignment="1">
      <alignment horizontal="center" vertical="center" wrapText="1"/>
    </xf>
    <xf numFmtId="0" fontId="43" fillId="0" borderId="72" xfId="8" applyFont="1" applyFill="1" applyBorder="1" applyAlignment="1">
      <alignment horizontal="center" vertical="center" wrapText="1"/>
    </xf>
    <xf numFmtId="0" fontId="43" fillId="0" borderId="30" xfId="8" applyFont="1" applyFill="1" applyBorder="1" applyAlignment="1">
      <alignment horizontal="center" vertical="center" wrapText="1"/>
    </xf>
    <xf numFmtId="0" fontId="41" fillId="0" borderId="31" xfId="8" applyFont="1" applyFill="1" applyBorder="1" applyAlignment="1">
      <alignment horizontal="center" vertical="center" wrapText="1"/>
    </xf>
    <xf numFmtId="0" fontId="41" fillId="0" borderId="44" xfId="8" applyFont="1" applyFill="1" applyBorder="1" applyAlignment="1">
      <alignment horizontal="center" vertical="center" wrapText="1"/>
    </xf>
    <xf numFmtId="0" fontId="41" fillId="0" borderId="77" xfId="8" applyFont="1" applyFill="1" applyBorder="1" applyAlignment="1">
      <alignment horizontal="center" vertical="center" wrapText="1"/>
    </xf>
    <xf numFmtId="0" fontId="41" fillId="0" borderId="60" xfId="8" applyFont="1" applyFill="1" applyBorder="1" applyAlignment="1">
      <alignment horizontal="center" vertical="center" wrapText="1"/>
    </xf>
    <xf numFmtId="0" fontId="2" fillId="0" borderId="21" xfId="8" applyBorder="1" applyAlignment="1">
      <alignment horizontal="center"/>
    </xf>
    <xf numFmtId="2" fontId="2" fillId="0" borderId="41" xfId="8" applyNumberFormat="1" applyBorder="1" applyAlignment="1">
      <alignment horizontal="center"/>
    </xf>
    <xf numFmtId="2" fontId="2" fillId="0" borderId="8" xfId="8" applyNumberFormat="1" applyBorder="1" applyAlignment="1">
      <alignment horizontal="center"/>
    </xf>
    <xf numFmtId="3" fontId="2" fillId="0" borderId="5" xfId="8" applyNumberFormat="1" applyFill="1" applyBorder="1"/>
    <xf numFmtId="3" fontId="2" fillId="0" borderId="7" xfId="8" applyNumberFormat="1" applyFill="1" applyBorder="1"/>
    <xf numFmtId="3" fontId="2" fillId="0" borderId="10" xfId="8" applyNumberFormat="1" applyFill="1" applyBorder="1"/>
    <xf numFmtId="0" fontId="2" fillId="0" borderId="7" xfId="8" applyFill="1" applyBorder="1"/>
    <xf numFmtId="2" fontId="2" fillId="0" borderId="74" xfId="8" applyNumberFormat="1" applyBorder="1" applyAlignment="1">
      <alignment horizontal="center"/>
    </xf>
    <xf numFmtId="3" fontId="2" fillId="0" borderId="24" xfId="8" applyNumberFormat="1" applyFill="1" applyBorder="1"/>
    <xf numFmtId="3" fontId="2" fillId="0" borderId="25" xfId="8" applyNumberFormat="1" applyFill="1" applyBorder="1"/>
    <xf numFmtId="3" fontId="2" fillId="0" borderId="78" xfId="8" applyNumberFormat="1" applyFill="1" applyBorder="1"/>
    <xf numFmtId="0" fontId="2" fillId="0" borderId="25" xfId="8" applyFill="1" applyBorder="1"/>
    <xf numFmtId="0" fontId="2" fillId="0" borderId="67" xfId="8" applyBorder="1" applyAlignment="1">
      <alignment horizontal="center"/>
    </xf>
    <xf numFmtId="2" fontId="2" fillId="0" borderId="24" xfId="8" applyNumberFormat="1" applyBorder="1" applyAlignment="1">
      <alignment horizontal="center"/>
    </xf>
    <xf numFmtId="2" fontId="2" fillId="0" borderId="25" xfId="8" applyNumberFormat="1" applyBorder="1" applyAlignment="1">
      <alignment horizontal="center"/>
    </xf>
    <xf numFmtId="0" fontId="2" fillId="0" borderId="57" xfId="8" applyBorder="1" applyAlignment="1">
      <alignment horizontal="center"/>
    </xf>
    <xf numFmtId="2" fontId="2" fillId="0" borderId="60" xfId="8" applyNumberFormat="1" applyBorder="1" applyAlignment="1">
      <alignment horizontal="center"/>
    </xf>
    <xf numFmtId="2" fontId="2" fillId="0" borderId="35" xfId="8" applyNumberFormat="1" applyBorder="1" applyAlignment="1">
      <alignment horizontal="center"/>
    </xf>
    <xf numFmtId="0" fontId="2" fillId="0" borderId="72" xfId="8" applyBorder="1" applyAlignment="1">
      <alignment horizontal="center"/>
    </xf>
    <xf numFmtId="2" fontId="2" fillId="0" borderId="31" xfId="8" applyNumberFormat="1" applyBorder="1" applyAlignment="1">
      <alignment horizontal="center"/>
    </xf>
    <xf numFmtId="2" fontId="2" fillId="0" borderId="30" xfId="8" applyNumberFormat="1" applyBorder="1" applyAlignment="1">
      <alignment horizontal="center"/>
    </xf>
    <xf numFmtId="3" fontId="2" fillId="0" borderId="31" xfId="8" applyNumberFormat="1" applyFill="1" applyBorder="1"/>
    <xf numFmtId="3" fontId="2" fillId="0" borderId="30" xfId="8" applyNumberFormat="1" applyFill="1" applyBorder="1"/>
    <xf numFmtId="3" fontId="2" fillId="0" borderId="73" xfId="8" applyNumberFormat="1" applyFill="1" applyBorder="1"/>
    <xf numFmtId="0" fontId="2" fillId="0" borderId="30" xfId="8" applyFill="1" applyBorder="1"/>
    <xf numFmtId="0" fontId="2" fillId="0" borderId="0" xfId="9"/>
    <xf numFmtId="0" fontId="37" fillId="0" borderId="0" xfId="9" applyFont="1" applyFill="1" applyBorder="1" applyAlignment="1">
      <alignment vertical="center"/>
    </xf>
    <xf numFmtId="0" fontId="38" fillId="0" borderId="0" xfId="9" applyFont="1" applyFill="1" applyBorder="1" applyAlignment="1">
      <alignment vertical="center"/>
    </xf>
    <xf numFmtId="0" fontId="39" fillId="0" borderId="0" xfId="9" applyFont="1" applyAlignment="1"/>
    <xf numFmtId="0" fontId="2" fillId="0" borderId="0" xfId="9" applyFill="1" applyBorder="1" applyAlignment="1"/>
    <xf numFmtId="0" fontId="45" fillId="0" borderId="0" xfId="9" applyFont="1" applyFill="1" applyAlignment="1"/>
    <xf numFmtId="0" fontId="2" fillId="0" borderId="0" xfId="9" applyFill="1" applyAlignment="1"/>
    <xf numFmtId="0" fontId="40" fillId="0" borderId="0" xfId="9" applyFont="1"/>
    <xf numFmtId="165" fontId="40" fillId="0" borderId="0" xfId="9" applyNumberFormat="1" applyFont="1"/>
    <xf numFmtId="0" fontId="40" fillId="0" borderId="0" xfId="9" applyFont="1" applyAlignment="1">
      <alignment horizontal="left"/>
    </xf>
    <xf numFmtId="0" fontId="40" fillId="0" borderId="0" xfId="9" applyFont="1" applyFill="1" applyAlignment="1">
      <alignment horizontal="left"/>
    </xf>
    <xf numFmtId="0" fontId="14" fillId="0" borderId="0" xfId="9" applyFont="1" applyFill="1" applyAlignment="1"/>
    <xf numFmtId="2" fontId="12" fillId="0" borderId="0" xfId="9" applyNumberFormat="1" applyFont="1" applyFill="1" applyBorder="1" applyAlignment="1">
      <alignment horizontal="left" vertical="center"/>
    </xf>
    <xf numFmtId="165" fontId="12" fillId="0" borderId="0" xfId="9" applyNumberFormat="1" applyFont="1" applyFill="1" applyBorder="1" applyAlignment="1"/>
    <xf numFmtId="2" fontId="19" fillId="0" borderId="0" xfId="9" applyNumberFormat="1" applyFont="1" applyFill="1" applyBorder="1" applyAlignment="1">
      <alignment horizontal="left" vertical="center"/>
    </xf>
    <xf numFmtId="165" fontId="12" fillId="0" borderId="0" xfId="9" applyNumberFormat="1" applyFont="1" applyFill="1" applyAlignment="1">
      <alignment horizontal="left"/>
    </xf>
    <xf numFmtId="165" fontId="12" fillId="0" borderId="0" xfId="9" applyNumberFormat="1" applyFont="1" applyFill="1" applyAlignment="1"/>
    <xf numFmtId="165" fontId="12" fillId="0" borderId="0" xfId="9" applyNumberFormat="1" applyFont="1" applyAlignment="1">
      <alignment horizontal="left"/>
    </xf>
    <xf numFmtId="1" fontId="4" fillId="0" borderId="18" xfId="9" applyNumberFormat="1" applyFont="1" applyFill="1" applyBorder="1" applyAlignment="1">
      <alignment vertical="center"/>
    </xf>
    <xf numFmtId="0" fontId="5" fillId="0" borderId="18" xfId="9" applyFont="1" applyFill="1" applyBorder="1" applyAlignment="1">
      <alignment horizontal="left" vertical="center"/>
    </xf>
    <xf numFmtId="0" fontId="5" fillId="0" borderId="20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/>
    </xf>
    <xf numFmtId="0" fontId="27" fillId="0" borderId="72" xfId="9" applyFont="1" applyBorder="1" applyAlignment="1">
      <alignment horizontal="center" vertical="center" wrapText="1"/>
    </xf>
    <xf numFmtId="0" fontId="43" fillId="0" borderId="72" xfId="9" applyFont="1" applyFill="1" applyBorder="1" applyAlignment="1">
      <alignment horizontal="center" vertical="center" wrapText="1"/>
    </xf>
    <xf numFmtId="0" fontId="43" fillId="0" borderId="30" xfId="9" applyFont="1" applyFill="1" applyBorder="1" applyAlignment="1">
      <alignment horizontal="center" vertical="center" wrapText="1"/>
    </xf>
    <xf numFmtId="0" fontId="41" fillId="0" borderId="44" xfId="9" applyFont="1" applyFill="1" applyBorder="1" applyAlignment="1">
      <alignment horizontal="center" vertical="center" wrapText="1"/>
    </xf>
    <xf numFmtId="0" fontId="41" fillId="0" borderId="60" xfId="9" applyFont="1" applyFill="1" applyBorder="1" applyAlignment="1">
      <alignment horizontal="center" vertical="center" wrapText="1"/>
    </xf>
    <xf numFmtId="0" fontId="41" fillId="0" borderId="77" xfId="9" applyFont="1" applyFill="1" applyBorder="1" applyAlignment="1">
      <alignment horizontal="center" vertical="center" wrapText="1"/>
    </xf>
    <xf numFmtId="0" fontId="2" fillId="0" borderId="62" xfId="9" applyBorder="1" applyAlignment="1">
      <alignment horizontal="center"/>
    </xf>
    <xf numFmtId="2" fontId="2" fillId="0" borderId="5" xfId="9" applyNumberFormat="1" applyBorder="1" applyAlignment="1">
      <alignment horizontal="center"/>
    </xf>
    <xf numFmtId="2" fontId="2" fillId="0" borderId="8" xfId="9" applyNumberFormat="1" applyBorder="1" applyAlignment="1">
      <alignment horizontal="center"/>
    </xf>
    <xf numFmtId="3" fontId="2" fillId="0" borderId="5" xfId="9" applyNumberFormat="1" applyFill="1" applyBorder="1"/>
    <xf numFmtId="3" fontId="2" fillId="0" borderId="8" xfId="9" applyNumberFormat="1" applyFill="1" applyBorder="1"/>
    <xf numFmtId="3" fontId="2" fillId="0" borderId="10" xfId="9" applyNumberFormat="1" applyFill="1" applyBorder="1"/>
    <xf numFmtId="3" fontId="2" fillId="0" borderId="7" xfId="9" applyNumberFormat="1" applyFill="1" applyBorder="1"/>
    <xf numFmtId="0" fontId="2" fillId="0" borderId="54" xfId="9" applyBorder="1" applyAlignment="1">
      <alignment horizontal="center"/>
    </xf>
    <xf numFmtId="2" fontId="2" fillId="0" borderId="24" xfId="9" applyNumberFormat="1" applyBorder="1" applyAlignment="1">
      <alignment horizontal="center"/>
    </xf>
    <xf numFmtId="2" fontId="2" fillId="0" borderId="79" xfId="9" applyNumberFormat="1" applyBorder="1" applyAlignment="1">
      <alignment horizontal="center"/>
    </xf>
    <xf numFmtId="3" fontId="2" fillId="0" borderId="24" xfId="9" applyNumberFormat="1" applyFill="1" applyBorder="1"/>
    <xf numFmtId="3" fontId="2" fillId="0" borderId="71" xfId="9" applyNumberFormat="1" applyFill="1" applyBorder="1"/>
    <xf numFmtId="3" fontId="2" fillId="0" borderId="25" xfId="9" applyNumberFormat="1" applyFill="1" applyBorder="1"/>
    <xf numFmtId="0" fontId="2" fillId="0" borderId="67" xfId="9" applyBorder="1" applyAlignment="1">
      <alignment horizontal="center"/>
    </xf>
    <xf numFmtId="2" fontId="2" fillId="0" borderId="74" xfId="9" applyNumberFormat="1" applyBorder="1" applyAlignment="1">
      <alignment horizontal="center"/>
    </xf>
    <xf numFmtId="0" fontId="2" fillId="0" borderId="72" xfId="9" applyBorder="1" applyAlignment="1">
      <alignment horizontal="center"/>
    </xf>
    <xf numFmtId="2" fontId="2" fillId="0" borderId="31" xfId="9" applyNumberFormat="1" applyBorder="1" applyAlignment="1">
      <alignment horizontal="center"/>
    </xf>
    <xf numFmtId="2" fontId="2" fillId="0" borderId="75" xfId="9" applyNumberFormat="1" applyBorder="1" applyAlignment="1">
      <alignment horizontal="center"/>
    </xf>
    <xf numFmtId="3" fontId="2" fillId="0" borderId="31" xfId="9" applyNumberFormat="1" applyFill="1" applyBorder="1"/>
    <xf numFmtId="3" fontId="2" fillId="0" borderId="73" xfId="9" applyNumberFormat="1" applyFill="1" applyBorder="1"/>
    <xf numFmtId="3" fontId="2" fillId="0" borderId="30" xfId="9" applyNumberFormat="1" applyFill="1" applyBorder="1"/>
    <xf numFmtId="3" fontId="23" fillId="0" borderId="28" xfId="1" applyNumberFormat="1" applyFont="1" applyFill="1" applyBorder="1" applyAlignment="1">
      <alignment horizontal="right" vertical="center" indent="1"/>
    </xf>
    <xf numFmtId="3" fontId="23" fillId="0" borderId="31" xfId="1" applyNumberFormat="1" applyFont="1" applyFill="1" applyBorder="1" applyAlignment="1">
      <alignment horizontal="right" vertical="center" indent="1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Alignment="1"/>
    <xf numFmtId="0" fontId="5" fillId="0" borderId="19" xfId="8" applyFont="1" applyFill="1" applyBorder="1" applyAlignment="1">
      <alignment horizontal="center" vertical="center"/>
    </xf>
    <xf numFmtId="0" fontId="41" fillId="0" borderId="30" xfId="8" applyFont="1" applyFill="1" applyBorder="1" applyAlignment="1">
      <alignment horizontal="center" vertical="center" wrapText="1"/>
    </xf>
    <xf numFmtId="0" fontId="41" fillId="0" borderId="73" xfId="8" applyFont="1" applyFill="1" applyBorder="1" applyAlignment="1">
      <alignment horizontal="center" vertical="center" wrapText="1"/>
    </xf>
    <xf numFmtId="0" fontId="2" fillId="0" borderId="62" xfId="8" applyBorder="1" applyAlignment="1">
      <alignment horizontal="center"/>
    </xf>
    <xf numFmtId="2" fontId="2" fillId="0" borderId="5" xfId="8" applyNumberFormat="1" applyBorder="1" applyAlignment="1">
      <alignment horizontal="center"/>
    </xf>
    <xf numFmtId="0" fontId="2" fillId="0" borderId="8" xfId="8" applyBorder="1" applyAlignment="1">
      <alignment horizontal="center"/>
    </xf>
    <xf numFmtId="3" fontId="2" fillId="0" borderId="8" xfId="8" applyNumberFormat="1" applyFill="1" applyBorder="1"/>
    <xf numFmtId="0" fontId="2" fillId="0" borderId="54" xfId="8" applyBorder="1" applyAlignment="1">
      <alignment horizontal="center"/>
    </xf>
    <xf numFmtId="0" fontId="2" fillId="0" borderId="79" xfId="8" applyBorder="1" applyAlignment="1">
      <alignment horizontal="center"/>
    </xf>
    <xf numFmtId="3" fontId="2" fillId="0" borderId="79" xfId="8" applyNumberFormat="1" applyFill="1" applyBorder="1"/>
    <xf numFmtId="3" fontId="2" fillId="0" borderId="71" xfId="8" applyNumberFormat="1" applyFill="1" applyBorder="1"/>
    <xf numFmtId="0" fontId="2" fillId="0" borderId="75" xfId="8" applyBorder="1" applyAlignment="1">
      <alignment horizontal="center"/>
    </xf>
    <xf numFmtId="3" fontId="2" fillId="0" borderId="75" xfId="8" applyNumberFormat="1" applyFill="1" applyBorder="1"/>
    <xf numFmtId="0" fontId="2" fillId="0" borderId="0" xfId="8" applyBorder="1" applyAlignment="1">
      <alignment horizontal="center"/>
    </xf>
    <xf numFmtId="0" fontId="41" fillId="0" borderId="31" xfId="9" applyFont="1" applyFill="1" applyBorder="1" applyAlignment="1">
      <alignment horizontal="center" vertical="center" wrapText="1"/>
    </xf>
    <xf numFmtId="0" fontId="41" fillId="0" borderId="30" xfId="9" applyFont="1" applyFill="1" applyBorder="1" applyAlignment="1">
      <alignment horizontal="center" vertical="center" wrapText="1"/>
    </xf>
    <xf numFmtId="0" fontId="41" fillId="0" borderId="73" xfId="9" applyFont="1" applyFill="1" applyBorder="1" applyAlignment="1">
      <alignment horizontal="center" vertical="center" wrapText="1"/>
    </xf>
    <xf numFmtId="0" fontId="2" fillId="0" borderId="62" xfId="9" applyFont="1" applyBorder="1" applyAlignment="1">
      <alignment horizontal="center"/>
    </xf>
    <xf numFmtId="2" fontId="2" fillId="0" borderId="5" xfId="9" applyNumberFormat="1" applyFont="1" applyBorder="1" applyAlignment="1">
      <alignment horizontal="center"/>
    </xf>
    <xf numFmtId="0" fontId="2" fillId="0" borderId="8" xfId="9" applyFont="1" applyBorder="1" applyAlignment="1">
      <alignment horizontal="center"/>
    </xf>
    <xf numFmtId="3" fontId="2" fillId="0" borderId="5" xfId="9" applyNumberFormat="1" applyFont="1" applyFill="1" applyBorder="1"/>
    <xf numFmtId="3" fontId="2" fillId="0" borderId="8" xfId="9" applyNumberFormat="1" applyFont="1" applyFill="1" applyBorder="1"/>
    <xf numFmtId="3" fontId="2" fillId="0" borderId="10" xfId="9" applyNumberFormat="1" applyFont="1" applyFill="1" applyBorder="1"/>
    <xf numFmtId="3" fontId="2" fillId="0" borderId="7" xfId="9" applyNumberFormat="1" applyFont="1" applyFill="1" applyBorder="1"/>
    <xf numFmtId="0" fontId="2" fillId="0" borderId="54" xfId="9" applyFont="1" applyBorder="1" applyAlignment="1">
      <alignment horizontal="center"/>
    </xf>
    <xf numFmtId="2" fontId="2" fillId="0" borderId="27" xfId="9" applyNumberFormat="1" applyFont="1" applyBorder="1" applyAlignment="1">
      <alignment horizontal="center"/>
    </xf>
    <xf numFmtId="0" fontId="2" fillId="0" borderId="79" xfId="9" applyFont="1" applyBorder="1" applyAlignment="1">
      <alignment horizontal="center"/>
    </xf>
    <xf numFmtId="3" fontId="2" fillId="0" borderId="24" xfId="9" applyNumberFormat="1" applyFont="1" applyFill="1" applyBorder="1"/>
    <xf numFmtId="3" fontId="2" fillId="0" borderId="79" xfId="9" applyNumberFormat="1" applyFont="1" applyFill="1" applyBorder="1"/>
    <xf numFmtId="3" fontId="2" fillId="0" borderId="71" xfId="9" applyNumberFormat="1" applyFont="1" applyFill="1" applyBorder="1"/>
    <xf numFmtId="3" fontId="2" fillId="0" borderId="25" xfId="9" applyNumberFormat="1" applyFont="1" applyFill="1" applyBorder="1"/>
    <xf numFmtId="2" fontId="2" fillId="0" borderId="24" xfId="9" applyNumberFormat="1" applyFont="1" applyBorder="1" applyAlignment="1">
      <alignment horizontal="center"/>
    </xf>
    <xf numFmtId="0" fontId="2" fillId="0" borderId="67" xfId="9" applyFont="1" applyBorder="1" applyAlignment="1">
      <alignment horizontal="center"/>
    </xf>
    <xf numFmtId="0" fontId="2" fillId="0" borderId="74" xfId="9" applyFont="1" applyBorder="1" applyAlignment="1">
      <alignment horizontal="center"/>
    </xf>
    <xf numFmtId="3" fontId="2" fillId="0" borderId="74" xfId="9" applyNumberFormat="1" applyFont="1" applyFill="1" applyBorder="1"/>
    <xf numFmtId="0" fontId="2" fillId="0" borderId="72" xfId="9" applyFont="1" applyBorder="1" applyAlignment="1">
      <alignment horizontal="center"/>
    </xf>
    <xf numFmtId="2" fontId="2" fillId="0" borderId="31" xfId="9" applyNumberFormat="1" applyFont="1" applyBorder="1" applyAlignment="1">
      <alignment horizontal="center"/>
    </xf>
    <xf numFmtId="0" fontId="2" fillId="0" borderId="75" xfId="9" applyFont="1" applyBorder="1" applyAlignment="1">
      <alignment horizontal="center"/>
    </xf>
    <xf numFmtId="3" fontId="2" fillId="0" borderId="31" xfId="9" applyNumberFormat="1" applyFont="1" applyFill="1" applyBorder="1"/>
    <xf numFmtId="3" fontId="2" fillId="0" borderId="75" xfId="9" applyNumberFormat="1" applyFont="1" applyFill="1" applyBorder="1"/>
    <xf numFmtId="3" fontId="2" fillId="0" borderId="73" xfId="9" applyNumberFormat="1" applyFont="1" applyFill="1" applyBorder="1"/>
    <xf numFmtId="3" fontId="2" fillId="0" borderId="30" xfId="9" applyNumberFormat="1" applyFont="1" applyFill="1" applyBorder="1"/>
    <xf numFmtId="2" fontId="19" fillId="0" borderId="0" xfId="8" applyNumberFormat="1" applyFont="1" applyFill="1" applyBorder="1" applyAlignment="1">
      <alignment horizontal="left" vertical="center"/>
    </xf>
    <xf numFmtId="0" fontId="5" fillId="0" borderId="6" xfId="8" applyFont="1" applyFill="1" applyBorder="1" applyAlignment="1">
      <alignment horizontal="center" vertical="center"/>
    </xf>
    <xf numFmtId="3" fontId="2" fillId="0" borderId="5" xfId="8" applyNumberFormat="1" applyBorder="1"/>
    <xf numFmtId="3" fontId="2" fillId="0" borderId="7" xfId="8" applyNumberFormat="1" applyBorder="1"/>
    <xf numFmtId="3" fontId="2" fillId="0" borderId="27" xfId="8" applyNumberFormat="1" applyBorder="1"/>
    <xf numFmtId="3" fontId="2" fillId="0" borderId="25" xfId="8" applyNumberFormat="1" applyBorder="1"/>
    <xf numFmtId="3" fontId="2" fillId="0" borderId="31" xfId="8" applyNumberFormat="1" applyBorder="1"/>
    <xf numFmtId="3" fontId="2" fillId="0" borderId="30" xfId="8" applyNumberFormat="1" applyBorder="1"/>
    <xf numFmtId="2" fontId="2" fillId="0" borderId="27" xfId="8" applyNumberFormat="1" applyBorder="1" applyAlignment="1">
      <alignment horizontal="center"/>
    </xf>
    <xf numFmtId="2" fontId="2" fillId="0" borderId="79" xfId="8" applyNumberFormat="1" applyBorder="1" applyAlignment="1">
      <alignment horizontal="center"/>
    </xf>
    <xf numFmtId="2" fontId="2" fillId="0" borderId="75" xfId="8" applyNumberFormat="1" applyBorder="1" applyAlignment="1">
      <alignment horizontal="center"/>
    </xf>
    <xf numFmtId="1" fontId="4" fillId="0" borderId="62" xfId="8" applyNumberFormat="1" applyFont="1" applyFill="1" applyBorder="1" applyAlignment="1">
      <alignment vertical="center"/>
    </xf>
    <xf numFmtId="0" fontId="5" fillId="0" borderId="62" xfId="8" applyFont="1" applyFill="1" applyBorder="1" applyAlignment="1">
      <alignment horizontal="left" vertical="center"/>
    </xf>
    <xf numFmtId="0" fontId="5" fillId="0" borderId="9" xfId="8" applyFont="1" applyFill="1" applyBorder="1" applyAlignment="1">
      <alignment horizontal="center" vertical="center" wrapText="1"/>
    </xf>
    <xf numFmtId="0" fontId="27" fillId="0" borderId="11" xfId="8" applyFont="1" applyBorder="1" applyAlignment="1">
      <alignment horizontal="center" vertical="center" wrapText="1"/>
    </xf>
    <xf numFmtId="0" fontId="43" fillId="0" borderId="11" xfId="8" applyFont="1" applyFill="1" applyBorder="1" applyAlignment="1">
      <alignment horizontal="center" vertical="center" wrapText="1"/>
    </xf>
    <xf numFmtId="0" fontId="43" fillId="0" borderId="13" xfId="8" applyFont="1" applyFill="1" applyBorder="1" applyAlignment="1">
      <alignment horizontal="center" vertical="center" wrapText="1"/>
    </xf>
    <xf numFmtId="0" fontId="41" fillId="0" borderId="14" xfId="8" applyFont="1" applyFill="1" applyBorder="1" applyAlignment="1">
      <alignment horizontal="center" vertical="center" wrapText="1"/>
    </xf>
    <xf numFmtId="0" fontId="41" fillId="0" borderId="13" xfId="8" applyFont="1" applyFill="1" applyBorder="1" applyAlignment="1">
      <alignment horizontal="center" vertical="center" wrapText="1"/>
    </xf>
    <xf numFmtId="0" fontId="2" fillId="0" borderId="7" xfId="8" applyBorder="1" applyAlignment="1">
      <alignment horizontal="center"/>
    </xf>
    <xf numFmtId="0" fontId="11" fillId="0" borderId="23" xfId="1" applyNumberFormat="1" applyFont="1" applyFill="1" applyBorder="1" applyAlignment="1">
      <alignment horizontal="center" vertical="center" wrapText="1"/>
    </xf>
    <xf numFmtId="0" fontId="26" fillId="0" borderId="54" xfId="1" applyFont="1" applyFill="1" applyBorder="1" applyAlignment="1">
      <alignment horizontal="center"/>
    </xf>
    <xf numFmtId="1" fontId="26" fillId="0" borderId="70" xfId="1" applyNumberFormat="1" applyFont="1" applyFill="1" applyBorder="1" applyAlignment="1">
      <alignment horizontal="left" vertical="center"/>
    </xf>
    <xf numFmtId="2" fontId="27" fillId="0" borderId="70" xfId="1" applyNumberFormat="1" applyFont="1" applyFill="1" applyBorder="1" applyAlignment="1">
      <alignment horizontal="center"/>
    </xf>
    <xf numFmtId="0" fontId="27" fillId="0" borderId="55" xfId="1" applyFont="1" applyFill="1" applyBorder="1" applyAlignment="1">
      <alignment horizontal="center"/>
    </xf>
    <xf numFmtId="0" fontId="2" fillId="0" borderId="55" xfId="1" applyFill="1" applyBorder="1"/>
    <xf numFmtId="0" fontId="2" fillId="0" borderId="35" xfId="1" applyFill="1" applyBorder="1"/>
    <xf numFmtId="0" fontId="2" fillId="0" borderId="0" xfId="4" applyFill="1"/>
    <xf numFmtId="0" fontId="45" fillId="0" borderId="0" xfId="7" applyFont="1" applyFill="1" applyAlignment="1"/>
    <xf numFmtId="1" fontId="4" fillId="0" borderId="62" xfId="7" applyNumberFormat="1" applyFont="1" applyFill="1" applyBorder="1" applyAlignment="1">
      <alignment vertical="center"/>
    </xf>
    <xf numFmtId="0" fontId="5" fillId="0" borderId="62" xfId="7" applyFont="1" applyFill="1" applyBorder="1" applyAlignment="1">
      <alignment horizontal="left" vertical="center"/>
    </xf>
    <xf numFmtId="0" fontId="5" fillId="0" borderId="9" xfId="7" applyFont="1" applyFill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0" fontId="43" fillId="0" borderId="11" xfId="7" applyFont="1" applyFill="1" applyBorder="1" applyAlignment="1">
      <alignment horizontal="center" vertical="center" wrapText="1"/>
    </xf>
    <xf numFmtId="0" fontId="43" fillId="0" borderId="13" xfId="7" applyFont="1" applyFill="1" applyBorder="1" applyAlignment="1">
      <alignment horizontal="center" vertical="center" wrapText="1"/>
    </xf>
    <xf numFmtId="0" fontId="41" fillId="0" borderId="14" xfId="7" applyFont="1" applyFill="1" applyBorder="1" applyAlignment="1">
      <alignment horizontal="center" vertical="center" wrapText="1"/>
    </xf>
    <xf numFmtId="0" fontId="41" fillId="0" borderId="13" xfId="7" applyFont="1" applyFill="1" applyBorder="1" applyAlignment="1">
      <alignment horizontal="center" vertical="center" wrapText="1"/>
    </xf>
    <xf numFmtId="2" fontId="36" fillId="0" borderId="7" xfId="7" applyNumberFormat="1" applyBorder="1" applyAlignment="1">
      <alignment horizontal="center"/>
    </xf>
    <xf numFmtId="3" fontId="36" fillId="0" borderId="5" xfId="7" applyNumberFormat="1" applyBorder="1"/>
    <xf numFmtId="3" fontId="36" fillId="0" borderId="10" xfId="7" applyNumberFormat="1" applyFill="1" applyBorder="1"/>
    <xf numFmtId="0" fontId="36" fillId="0" borderId="54" xfId="7" applyBorder="1" applyAlignment="1">
      <alignment horizontal="center"/>
    </xf>
    <xf numFmtId="2" fontId="36" fillId="0" borderId="35" xfId="7" applyNumberFormat="1" applyBorder="1" applyAlignment="1">
      <alignment horizontal="center"/>
    </xf>
    <xf numFmtId="3" fontId="36" fillId="0" borderId="27" xfId="7" applyNumberFormat="1" applyBorder="1"/>
    <xf numFmtId="3" fontId="36" fillId="0" borderId="71" xfId="7" applyNumberFormat="1" applyFill="1" applyBorder="1"/>
    <xf numFmtId="2" fontId="36" fillId="0" borderId="30" xfId="7" applyNumberFormat="1" applyBorder="1" applyAlignment="1">
      <alignment horizontal="center"/>
    </xf>
    <xf numFmtId="3" fontId="36" fillId="0" borderId="31" xfId="7" applyNumberFormat="1" applyBorder="1"/>
    <xf numFmtId="3" fontId="36" fillId="0" borderId="73" xfId="7" applyNumberFormat="1" applyFill="1" applyBorder="1"/>
    <xf numFmtId="2" fontId="2" fillId="0" borderId="7" xfId="8" applyNumberFormat="1" applyBorder="1" applyAlignment="1">
      <alignment horizontal="center"/>
    </xf>
    <xf numFmtId="0" fontId="2" fillId="0" borderId="11" xfId="8" applyBorder="1" applyAlignment="1">
      <alignment horizontal="center"/>
    </xf>
    <xf numFmtId="4" fontId="2" fillId="0" borderId="5" xfId="8" applyNumberFormat="1" applyBorder="1"/>
    <xf numFmtId="4" fontId="2" fillId="0" borderId="27" xfId="8" applyNumberFormat="1" applyBorder="1"/>
    <xf numFmtId="2" fontId="2" fillId="0" borderId="13" xfId="8" applyNumberFormat="1" applyBorder="1" applyAlignment="1">
      <alignment horizontal="center"/>
    </xf>
    <xf numFmtId="4" fontId="2" fillId="0" borderId="14" xfId="8" applyNumberFormat="1" applyBorder="1"/>
    <xf numFmtId="0" fontId="12" fillId="0" borderId="0" xfId="8" applyFont="1" applyFill="1" applyAlignment="1"/>
    <xf numFmtId="0" fontId="2" fillId="0" borderId="0" xfId="8" applyFont="1" applyBorder="1" applyAlignment="1"/>
    <xf numFmtId="3" fontId="2" fillId="0" borderId="10" xfId="8" applyNumberFormat="1" applyFont="1" applyFill="1" applyBorder="1"/>
    <xf numFmtId="3" fontId="2" fillId="0" borderId="71" xfId="8" applyNumberFormat="1" applyFont="1" applyFill="1" applyBorder="1"/>
    <xf numFmtId="3" fontId="2" fillId="0" borderId="73" xfId="8" applyNumberFormat="1" applyFont="1" applyFill="1" applyBorder="1"/>
    <xf numFmtId="0" fontId="4" fillId="0" borderId="5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1" fontId="4" fillId="0" borderId="19" xfId="3" applyNumberFormat="1" applyFont="1" applyFill="1" applyBorder="1" applyAlignment="1">
      <alignment vertical="center"/>
    </xf>
    <xf numFmtId="2" fontId="5" fillId="0" borderId="62" xfId="3" applyNumberFormat="1" applyFont="1" applyFill="1" applyBorder="1" applyAlignment="1">
      <alignment horizontal="left" vertical="center"/>
    </xf>
    <xf numFmtId="2" fontId="5" fillId="0" borderId="9" xfId="3" applyNumberFormat="1" applyFont="1" applyFill="1" applyBorder="1" applyAlignment="1">
      <alignment horizontal="center" vertical="center" wrapText="1"/>
    </xf>
    <xf numFmtId="3" fontId="5" fillId="0" borderId="18" xfId="3" applyNumberFormat="1" applyFont="1" applyFill="1" applyBorder="1" applyAlignment="1">
      <alignment horizontal="left" vertical="center"/>
    </xf>
    <xf numFmtId="3" fontId="5" fillId="0" borderId="20" xfId="3" applyNumberFormat="1" applyFont="1" applyFill="1" applyBorder="1" applyAlignment="1">
      <alignment horizontal="center" vertical="center" wrapText="1"/>
    </xf>
    <xf numFmtId="3" fontId="5" fillId="0" borderId="21" xfId="3" applyNumberFormat="1" applyFont="1" applyFill="1" applyBorder="1" applyAlignment="1">
      <alignment horizontal="left" vertical="center"/>
    </xf>
    <xf numFmtId="0" fontId="2" fillId="0" borderId="0" xfId="3"/>
    <xf numFmtId="0" fontId="2" fillId="0" borderId="0" xfId="3" applyBorder="1"/>
    <xf numFmtId="0" fontId="7" fillId="0" borderId="24" xfId="1" applyFont="1" applyFill="1" applyBorder="1" applyAlignment="1">
      <alignment horizontal="center" vertical="center" wrapText="1"/>
    </xf>
    <xf numFmtId="0" fontId="7" fillId="0" borderId="68" xfId="1" applyFont="1" applyFill="1" applyBorder="1" applyAlignment="1">
      <alignment horizontal="center" vertical="center" wrapText="1"/>
    </xf>
    <xf numFmtId="0" fontId="7" fillId="0" borderId="74" xfId="1" applyFont="1" applyFill="1" applyBorder="1" applyAlignment="1">
      <alignment horizontal="center" vertical="center" wrapText="1"/>
    </xf>
    <xf numFmtId="2" fontId="7" fillId="0" borderId="24" xfId="1" applyNumberFormat="1" applyFont="1" applyFill="1" applyBorder="1" applyAlignment="1">
      <alignment horizontal="center" vertical="center" wrapText="1"/>
    </xf>
    <xf numFmtId="2" fontId="7" fillId="0" borderId="25" xfId="1" applyNumberFormat="1" applyFont="1" applyFill="1" applyBorder="1" applyAlignment="1">
      <alignment horizontal="center" vertical="center" wrapText="1"/>
    </xf>
    <xf numFmtId="3" fontId="46" fillId="0" borderId="24" xfId="1" applyNumberFormat="1" applyFont="1" applyFill="1" applyBorder="1" applyAlignment="1">
      <alignment horizontal="center" vertical="center" wrapText="1"/>
    </xf>
    <xf numFmtId="3" fontId="46" fillId="0" borderId="25" xfId="1" applyNumberFormat="1" applyFont="1" applyFill="1" applyBorder="1" applyAlignment="1">
      <alignment horizontal="center" vertical="center" wrapText="1"/>
    </xf>
    <xf numFmtId="3" fontId="46" fillId="0" borderId="22" xfId="1" applyNumberFormat="1" applyFont="1" applyFill="1" applyBorder="1" applyAlignment="1">
      <alignment horizontal="center" vertical="center" wrapText="1"/>
    </xf>
    <xf numFmtId="3" fontId="46" fillId="0" borderId="23" xfId="1" applyNumberFormat="1" applyFont="1" applyFill="1" applyBorder="1" applyAlignment="1">
      <alignment horizontal="center" vertical="center" wrapText="1"/>
    </xf>
    <xf numFmtId="3" fontId="7" fillId="0" borderId="25" xfId="1" applyNumberFormat="1" applyFont="1" applyFill="1" applyBorder="1" applyAlignment="1">
      <alignment horizontal="center" vertical="center" wrapText="1"/>
    </xf>
    <xf numFmtId="0" fontId="2" fillId="0" borderId="0" xfId="3" applyAlignment="1">
      <alignment vertical="top" wrapText="1"/>
    </xf>
    <xf numFmtId="0" fontId="2" fillId="0" borderId="0" xfId="3" applyBorder="1" applyAlignment="1">
      <alignment vertical="top" wrapText="1"/>
    </xf>
    <xf numFmtId="0" fontId="2" fillId="0" borderId="11" xfId="3" applyFill="1" applyBorder="1" applyAlignment="1">
      <alignment horizontal="center" vertical="center" wrapText="1"/>
    </xf>
    <xf numFmtId="0" fontId="2" fillId="0" borderId="12" xfId="3" applyFill="1" applyBorder="1" applyAlignment="1">
      <alignment horizontal="center" vertical="center" wrapText="1"/>
    </xf>
    <xf numFmtId="0" fontId="10" fillId="0" borderId="15" xfId="3" applyFont="1" applyFill="1" applyBorder="1" applyAlignment="1">
      <alignment horizontal="center" vertical="center" wrapText="1"/>
    </xf>
    <xf numFmtId="2" fontId="10" fillId="0" borderId="11" xfId="3" applyNumberFormat="1" applyFont="1" applyFill="1" applyBorder="1" applyAlignment="1">
      <alignment horizontal="center" vertical="center" wrapText="1"/>
    </xf>
    <xf numFmtId="2" fontId="10" fillId="0" borderId="13" xfId="3" applyNumberFormat="1" applyFont="1" applyFill="1" applyBorder="1" applyAlignment="1">
      <alignment horizontal="center" vertical="center" wrapText="1"/>
    </xf>
    <xf numFmtId="3" fontId="5" fillId="0" borderId="14" xfId="3" applyNumberFormat="1" applyFont="1" applyFill="1" applyBorder="1" applyAlignment="1">
      <alignment horizontal="center" vertical="center" wrapText="1"/>
    </xf>
    <xf numFmtId="3" fontId="5" fillId="0" borderId="13" xfId="3" applyNumberFormat="1" applyFont="1" applyFill="1" applyBorder="1" applyAlignment="1">
      <alignment horizontal="center" vertical="center" wrapText="1"/>
    </xf>
    <xf numFmtId="3" fontId="5" fillId="0" borderId="39" xfId="3" applyNumberFormat="1" applyFont="1" applyFill="1" applyBorder="1" applyAlignment="1">
      <alignment horizontal="center" vertical="center" wrapText="1"/>
    </xf>
    <xf numFmtId="3" fontId="5" fillId="0" borderId="31" xfId="3" applyNumberFormat="1" applyFont="1" applyFill="1" applyBorder="1" applyAlignment="1">
      <alignment horizontal="center" vertical="center" wrapText="1"/>
    </xf>
    <xf numFmtId="3" fontId="5" fillId="0" borderId="16" xfId="3" applyNumberFormat="1" applyFont="1" applyFill="1" applyBorder="1" applyAlignment="1">
      <alignment horizontal="center" vertical="center" wrapText="1"/>
    </xf>
    <xf numFmtId="1" fontId="12" fillId="0" borderId="1" xfId="10" applyNumberFormat="1" applyFont="1" applyFill="1" applyBorder="1" applyAlignment="1">
      <alignment horizontal="left"/>
    </xf>
    <xf numFmtId="1" fontId="12" fillId="0" borderId="2" xfId="10" applyNumberFormat="1" applyFont="1" applyFill="1" applyBorder="1" applyAlignment="1">
      <alignment horizontal="left"/>
    </xf>
    <xf numFmtId="0" fontId="2" fillId="0" borderId="2" xfId="3" applyFill="1" applyBorder="1"/>
    <xf numFmtId="2" fontId="2" fillId="0" borderId="1" xfId="3" applyNumberFormat="1" applyFill="1" applyBorder="1"/>
    <xf numFmtId="2" fontId="2" fillId="0" borderId="4" xfId="3" applyNumberFormat="1" applyFill="1" applyBorder="1"/>
    <xf numFmtId="3" fontId="2" fillId="0" borderId="1" xfId="3" applyNumberFormat="1" applyFill="1" applyBorder="1"/>
    <xf numFmtId="3" fontId="2" fillId="0" borderId="4" xfId="3" applyNumberFormat="1" applyFill="1" applyBorder="1"/>
    <xf numFmtId="3" fontId="2" fillId="0" borderId="45" xfId="3" applyNumberFormat="1" applyFill="1" applyBorder="1"/>
    <xf numFmtId="3" fontId="2" fillId="0" borderId="2" xfId="3" applyNumberFormat="1" applyFill="1" applyBorder="1"/>
    <xf numFmtId="3" fontId="2" fillId="0" borderId="0" xfId="3" applyNumberFormat="1" applyFill="1"/>
    <xf numFmtId="49" fontId="47" fillId="0" borderId="27" xfId="1" applyNumberFormat="1" applyFont="1" applyFill="1" applyBorder="1" applyAlignment="1"/>
    <xf numFmtId="49" fontId="47" fillId="0" borderId="55" xfId="1" applyNumberFormat="1" applyFont="1" applyFill="1" applyBorder="1" applyAlignment="1"/>
    <xf numFmtId="0" fontId="48" fillId="0" borderId="79" xfId="1" applyNumberFormat="1" applyFont="1" applyFill="1" applyBorder="1" applyAlignment="1"/>
    <xf numFmtId="2" fontId="47" fillId="0" borderId="5" xfId="1" applyNumberFormat="1" applyFont="1" applyFill="1" applyBorder="1" applyAlignment="1">
      <alignment horizontal="right" indent="1"/>
    </xf>
    <xf numFmtId="2" fontId="47" fillId="0" borderId="7" xfId="1" applyNumberFormat="1" applyFont="1" applyFill="1" applyBorder="1" applyAlignment="1">
      <alignment horizontal="right" indent="1"/>
    </xf>
    <xf numFmtId="3" fontId="47" fillId="0" borderId="5" xfId="1" applyNumberFormat="1" applyFont="1" applyFill="1" applyBorder="1" applyAlignment="1">
      <alignment horizontal="right" indent="1"/>
    </xf>
    <xf numFmtId="3" fontId="47" fillId="0" borderId="7" xfId="1" applyNumberFormat="1" applyFont="1" applyFill="1" applyBorder="1" applyAlignment="1">
      <alignment horizontal="right" indent="1"/>
    </xf>
    <xf numFmtId="3" fontId="47" fillId="0" borderId="21" xfId="1" applyNumberFormat="1" applyFont="1" applyFill="1" applyBorder="1" applyAlignment="1">
      <alignment horizontal="right" indent="1"/>
    </xf>
    <xf numFmtId="3" fontId="47" fillId="0" borderId="41" xfId="1" applyNumberFormat="1" applyFont="1" applyFill="1" applyBorder="1" applyAlignment="1">
      <alignment horizontal="right" indent="1"/>
    </xf>
    <xf numFmtId="49" fontId="47" fillId="0" borderId="5" xfId="1" applyNumberFormat="1" applyFont="1" applyFill="1" applyBorder="1" applyAlignment="1"/>
    <xf numFmtId="49" fontId="47" fillId="0" borderId="6" xfId="1" applyNumberFormat="1" applyFont="1" applyFill="1" applyBorder="1" applyAlignment="1"/>
    <xf numFmtId="0" fontId="48" fillId="0" borderId="8" xfId="1" applyNumberFormat="1" applyFont="1" applyFill="1" applyBorder="1" applyAlignment="1"/>
    <xf numFmtId="49" fontId="47" fillId="0" borderId="0" xfId="1" applyNumberFormat="1" applyFont="1" applyFill="1" applyBorder="1" applyAlignment="1"/>
    <xf numFmtId="0" fontId="48" fillId="0" borderId="0" xfId="1" applyNumberFormat="1" applyFont="1" applyFill="1" applyBorder="1" applyAlignment="1"/>
    <xf numFmtId="2" fontId="47" fillId="0" borderId="0" xfId="1" applyNumberFormat="1" applyFont="1" applyFill="1" applyBorder="1" applyAlignment="1">
      <alignment horizontal="right" indent="1"/>
    </xf>
    <xf numFmtId="3" fontId="47" fillId="0" borderId="0" xfId="1" applyNumberFormat="1" applyFont="1" applyFill="1" applyBorder="1" applyAlignment="1">
      <alignment horizontal="right" indent="1"/>
    </xf>
    <xf numFmtId="2" fontId="47" fillId="0" borderId="27" xfId="1" applyNumberFormat="1" applyFont="1" applyFill="1" applyBorder="1" applyAlignment="1">
      <alignment horizontal="right" indent="1"/>
    </xf>
    <xf numFmtId="2" fontId="47" fillId="0" borderId="35" xfId="1" applyNumberFormat="1" applyFont="1" applyFill="1" applyBorder="1" applyAlignment="1">
      <alignment horizontal="right" indent="1"/>
    </xf>
    <xf numFmtId="3" fontId="47" fillId="0" borderId="24" xfId="1" applyNumberFormat="1" applyFont="1" applyFill="1" applyBorder="1" applyAlignment="1">
      <alignment horizontal="right" indent="1"/>
    </xf>
    <xf numFmtId="3" fontId="47" fillId="0" borderId="25" xfId="1" applyNumberFormat="1" applyFont="1" applyFill="1" applyBorder="1" applyAlignment="1">
      <alignment horizontal="right" indent="1"/>
    </xf>
    <xf numFmtId="3" fontId="47" fillId="0" borderId="22" xfId="1" applyNumberFormat="1" applyFont="1" applyFill="1" applyBorder="1" applyAlignment="1">
      <alignment horizontal="right" indent="1"/>
    </xf>
    <xf numFmtId="3" fontId="47" fillId="0" borderId="42" xfId="1" applyNumberFormat="1" applyFont="1" applyFill="1" applyBorder="1" applyAlignment="1">
      <alignment horizontal="right" indent="1"/>
    </xf>
    <xf numFmtId="3" fontId="47" fillId="0" borderId="35" xfId="1" applyNumberFormat="1" applyFont="1" applyFill="1" applyBorder="1" applyAlignment="1">
      <alignment horizontal="right" indent="1"/>
    </xf>
    <xf numFmtId="49" fontId="47" fillId="0" borderId="24" xfId="1" applyNumberFormat="1" applyFont="1" applyFill="1" applyBorder="1" applyAlignment="1"/>
    <xf numFmtId="49" fontId="47" fillId="0" borderId="68" xfId="1" applyNumberFormat="1" applyFont="1" applyFill="1" applyBorder="1" applyAlignment="1"/>
    <xf numFmtId="0" fontId="48" fillId="0" borderId="74" xfId="1" applyNumberFormat="1" applyFont="1" applyFill="1" applyBorder="1" applyAlignment="1"/>
    <xf numFmtId="2" fontId="47" fillId="0" borderId="24" xfId="1" applyNumberFormat="1" applyFont="1" applyFill="1" applyBorder="1" applyAlignment="1">
      <alignment horizontal="right" indent="1"/>
    </xf>
    <xf numFmtId="2" fontId="47" fillId="0" borderId="25" xfId="1" applyNumberFormat="1" applyFont="1" applyFill="1" applyBorder="1" applyAlignment="1">
      <alignment horizontal="right" indent="1"/>
    </xf>
    <xf numFmtId="3" fontId="47" fillId="0" borderId="23" xfId="1" applyNumberFormat="1" applyFont="1" applyFill="1" applyBorder="1" applyAlignment="1">
      <alignment horizontal="right" indent="1"/>
    </xf>
    <xf numFmtId="2" fontId="47" fillId="0" borderId="31" xfId="1" applyNumberFormat="1" applyFont="1" applyFill="1" applyBorder="1" applyAlignment="1">
      <alignment horizontal="right" indent="1"/>
    </xf>
    <xf numFmtId="2" fontId="47" fillId="0" borderId="30" xfId="1" applyNumberFormat="1" applyFont="1" applyFill="1" applyBorder="1" applyAlignment="1">
      <alignment horizontal="right" indent="1"/>
    </xf>
    <xf numFmtId="3" fontId="47" fillId="0" borderId="31" xfId="1" applyNumberFormat="1" applyFont="1" applyFill="1" applyBorder="1" applyAlignment="1">
      <alignment horizontal="right" indent="1"/>
    </xf>
    <xf numFmtId="3" fontId="47" fillId="0" borderId="30" xfId="1" applyNumberFormat="1" applyFont="1" applyFill="1" applyBorder="1" applyAlignment="1">
      <alignment horizontal="right" indent="1"/>
    </xf>
    <xf numFmtId="3" fontId="47" fillId="0" borderId="28" xfId="1" applyNumberFormat="1" applyFont="1" applyFill="1" applyBorder="1" applyAlignment="1">
      <alignment horizontal="right" indent="1"/>
    </xf>
    <xf numFmtId="3" fontId="47" fillId="0" borderId="29" xfId="1" applyNumberFormat="1" applyFont="1" applyFill="1" applyBorder="1" applyAlignment="1">
      <alignment horizontal="right" indent="1"/>
    </xf>
    <xf numFmtId="3" fontId="47" fillId="0" borderId="13" xfId="1" applyNumberFormat="1" applyFont="1" applyFill="1" applyBorder="1" applyAlignment="1">
      <alignment horizontal="right" indent="1"/>
    </xf>
    <xf numFmtId="49" fontId="47" fillId="0" borderId="31" xfId="1" applyNumberFormat="1" applyFont="1" applyFill="1" applyBorder="1" applyAlignment="1"/>
    <xf numFmtId="49" fontId="47" fillId="0" borderId="76" xfId="1" applyNumberFormat="1" applyFont="1" applyFill="1" applyBorder="1" applyAlignment="1"/>
    <xf numFmtId="0" fontId="48" fillId="0" borderId="75" xfId="1" applyNumberFormat="1" applyFont="1" applyFill="1" applyBorder="1" applyAlignment="1"/>
    <xf numFmtId="49" fontId="47" fillId="0" borderId="50" xfId="1" applyNumberFormat="1" applyFont="1" applyFill="1" applyBorder="1" applyAlignment="1"/>
    <xf numFmtId="3" fontId="47" fillId="0" borderId="80" xfId="1" applyNumberFormat="1" applyFont="1" applyFill="1" applyBorder="1" applyAlignment="1">
      <alignment horizontal="right" indent="1"/>
    </xf>
    <xf numFmtId="49" fontId="12" fillId="0" borderId="1" xfId="10" applyNumberFormat="1" applyFont="1" applyFill="1" applyBorder="1" applyAlignment="1">
      <alignment horizontal="left"/>
    </xf>
    <xf numFmtId="49" fontId="12" fillId="0" borderId="2" xfId="10" applyNumberFormat="1" applyFont="1" applyFill="1" applyBorder="1" applyAlignment="1">
      <alignment horizontal="left"/>
    </xf>
    <xf numFmtId="0" fontId="10" fillId="0" borderId="2" xfId="3" applyFont="1" applyFill="1" applyBorder="1"/>
    <xf numFmtId="2" fontId="2" fillId="0" borderId="2" xfId="3" applyNumberFormat="1" applyFill="1" applyBorder="1" applyAlignment="1">
      <alignment horizontal="right" indent="1"/>
    </xf>
    <xf numFmtId="3" fontId="2" fillId="0" borderId="2" xfId="3" applyNumberFormat="1" applyFill="1" applyBorder="1" applyAlignment="1">
      <alignment horizontal="right" indent="1"/>
    </xf>
    <xf numFmtId="3" fontId="2" fillId="0" borderId="19" xfId="3" applyNumberFormat="1" applyFill="1" applyBorder="1" applyAlignment="1">
      <alignment horizontal="right" indent="1"/>
    </xf>
    <xf numFmtId="3" fontId="2" fillId="0" borderId="4" xfId="3" applyNumberFormat="1" applyFill="1" applyBorder="1" applyAlignment="1">
      <alignment horizontal="right" indent="1"/>
    </xf>
    <xf numFmtId="3" fontId="2" fillId="0" borderId="0" xfId="3" applyNumberFormat="1" applyFill="1" applyBorder="1" applyAlignment="1">
      <alignment horizontal="right" indent="1"/>
    </xf>
    <xf numFmtId="49" fontId="47" fillId="0" borderId="44" xfId="1" applyNumberFormat="1" applyFont="1" applyFill="1" applyBorder="1" applyAlignment="1"/>
    <xf numFmtId="49" fontId="47" fillId="0" borderId="58" xfId="1" applyNumberFormat="1" applyFont="1" applyFill="1" applyBorder="1" applyAlignment="1"/>
    <xf numFmtId="0" fontId="48" fillId="0" borderId="69" xfId="1" applyNumberFormat="1" applyFont="1" applyFill="1" applyBorder="1" applyAlignment="1"/>
    <xf numFmtId="2" fontId="47" fillId="0" borderId="44" xfId="1" applyNumberFormat="1" applyFont="1" applyFill="1" applyBorder="1" applyAlignment="1">
      <alignment horizontal="right" indent="1"/>
    </xf>
    <xf numFmtId="2" fontId="47" fillId="0" borderId="60" xfId="1" applyNumberFormat="1" applyFont="1" applyFill="1" applyBorder="1" applyAlignment="1">
      <alignment horizontal="right" indent="1"/>
    </xf>
    <xf numFmtId="3" fontId="47" fillId="0" borderId="59" xfId="1" applyNumberFormat="1" applyFont="1" applyFill="1" applyBorder="1" applyAlignment="1">
      <alignment horizontal="right" indent="1"/>
    </xf>
    <xf numFmtId="3" fontId="47" fillId="0" borderId="60" xfId="1" applyNumberFormat="1" applyFont="1" applyFill="1" applyBorder="1" applyAlignment="1">
      <alignment horizontal="right" indent="1"/>
    </xf>
    <xf numFmtId="49" fontId="18" fillId="0" borderId="24" xfId="1" applyNumberFormat="1" applyFont="1" applyFill="1" applyBorder="1" applyAlignment="1"/>
    <xf numFmtId="49" fontId="18" fillId="0" borderId="68" xfId="1" applyNumberFormat="1" applyFont="1" applyFill="1" applyBorder="1" applyAlignment="1"/>
    <xf numFmtId="49" fontId="18" fillId="0" borderId="44" xfId="1" applyNumberFormat="1" applyFont="1" applyFill="1" applyBorder="1" applyAlignment="1"/>
    <xf numFmtId="49" fontId="18" fillId="0" borderId="58" xfId="1" applyNumberFormat="1" applyFont="1" applyFill="1" applyBorder="1" applyAlignment="1"/>
    <xf numFmtId="49" fontId="47" fillId="0" borderId="14" xfId="1" applyNumberFormat="1" applyFont="1" applyFill="1" applyBorder="1" applyAlignment="1"/>
    <xf numFmtId="49" fontId="47" fillId="0" borderId="12" xfId="1" applyNumberFormat="1" applyFont="1" applyFill="1" applyBorder="1" applyAlignment="1"/>
    <xf numFmtId="0" fontId="48" fillId="0" borderId="15" xfId="1" applyNumberFormat="1" applyFont="1" applyFill="1" applyBorder="1" applyAlignment="1"/>
    <xf numFmtId="2" fontId="47" fillId="0" borderId="14" xfId="1" applyNumberFormat="1" applyFont="1" applyFill="1" applyBorder="1" applyAlignment="1">
      <alignment horizontal="right" indent="1"/>
    </xf>
    <xf numFmtId="2" fontId="47" fillId="0" borderId="13" xfId="1" applyNumberFormat="1" applyFont="1" applyFill="1" applyBorder="1" applyAlignment="1">
      <alignment horizontal="right" indent="1"/>
    </xf>
    <xf numFmtId="3" fontId="47" fillId="0" borderId="38" xfId="1" applyNumberFormat="1" applyFont="1" applyFill="1" applyBorder="1" applyAlignment="1">
      <alignment horizontal="right" indent="1"/>
    </xf>
    <xf numFmtId="3" fontId="47" fillId="0" borderId="17" xfId="1" applyNumberFormat="1" applyFont="1" applyFill="1" applyBorder="1" applyAlignment="1">
      <alignment horizontal="right" indent="1"/>
    </xf>
    <xf numFmtId="49" fontId="12" fillId="0" borderId="18" xfId="10" applyNumberFormat="1" applyFont="1" applyFill="1" applyBorder="1" applyAlignment="1">
      <alignment horizontal="left"/>
    </xf>
    <xf numFmtId="49" fontId="12" fillId="0" borderId="19" xfId="10" applyNumberFormat="1" applyFont="1" applyFill="1" applyBorder="1" applyAlignment="1">
      <alignment horizontal="left"/>
    </xf>
    <xf numFmtId="0" fontId="10" fillId="0" borderId="19" xfId="3" applyFont="1" applyFill="1" applyBorder="1"/>
    <xf numFmtId="2" fontId="2" fillId="0" borderId="19" xfId="3" applyNumberFormat="1" applyFill="1" applyBorder="1" applyAlignment="1">
      <alignment horizontal="right" indent="1"/>
    </xf>
    <xf numFmtId="3" fontId="47" fillId="0" borderId="19" xfId="1" applyNumberFormat="1" applyFont="1" applyFill="1" applyBorder="1" applyAlignment="1">
      <alignment horizontal="right" indent="1"/>
    </xf>
    <xf numFmtId="3" fontId="2" fillId="0" borderId="20" xfId="3" applyNumberFormat="1" applyFill="1" applyBorder="1" applyAlignment="1">
      <alignment horizontal="right" indent="1"/>
    </xf>
    <xf numFmtId="0" fontId="2" fillId="0" borderId="0" xfId="3" applyFill="1"/>
    <xf numFmtId="2" fontId="2" fillId="0" borderId="0" xfId="3" applyNumberFormat="1" applyFill="1"/>
    <xf numFmtId="0" fontId="5" fillId="0" borderId="1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3" fontId="5" fillId="0" borderId="62" xfId="3" applyNumberFormat="1" applyFont="1" applyFill="1" applyBorder="1" applyAlignment="1">
      <alignment horizontal="center" vertical="center" wrapText="1"/>
    </xf>
    <xf numFmtId="0" fontId="2" fillId="0" borderId="9" xfId="3" applyBorder="1" applyAlignment="1">
      <alignment horizontal="center" vertical="center" wrapText="1"/>
    </xf>
    <xf numFmtId="0" fontId="2" fillId="0" borderId="63" xfId="1" applyFont="1" applyBorder="1" applyAlignment="1">
      <alignment horizontal="left" vertical="center" wrapText="1"/>
    </xf>
    <xf numFmtId="0" fontId="2" fillId="0" borderId="64" xfId="1" applyFont="1" applyBorder="1" applyAlignment="1">
      <alignment horizontal="left" vertical="center" wrapText="1"/>
    </xf>
    <xf numFmtId="0" fontId="2" fillId="0" borderId="65" xfId="1" applyFont="1" applyBorder="1" applyAlignment="1">
      <alignment horizontal="left" vertical="center" wrapText="1"/>
    </xf>
    <xf numFmtId="1" fontId="26" fillId="0" borderId="51" xfId="1" applyNumberFormat="1" applyFont="1" applyFill="1" applyBorder="1" applyAlignment="1">
      <alignment horizontal="left" vertical="center" wrapText="1"/>
    </xf>
    <xf numFmtId="1" fontId="26" fillId="0" borderId="52" xfId="1" applyNumberFormat="1" applyFont="1" applyFill="1" applyBorder="1" applyAlignment="1">
      <alignment horizontal="left" vertical="center" wrapText="1"/>
    </xf>
    <xf numFmtId="0" fontId="27" fillId="0" borderId="71" xfId="6" applyFont="1" applyFill="1" applyBorder="1" applyAlignment="1" applyProtection="1">
      <alignment horizontal="center" vertical="center" wrapText="1"/>
    </xf>
    <xf numFmtId="0" fontId="27" fillId="0" borderId="71" xfId="6" applyFont="1" applyFill="1" applyBorder="1" applyAlignment="1">
      <alignment horizontal="center" vertical="center" wrapText="1"/>
    </xf>
    <xf numFmtId="0" fontId="27" fillId="0" borderId="71" xfId="6" applyFont="1" applyFill="1" applyBorder="1" applyAlignment="1">
      <alignment horizontal="center" vertical="center"/>
    </xf>
    <xf numFmtId="0" fontId="14" fillId="0" borderId="12" xfId="7" applyFont="1" applyBorder="1" applyAlignment="1"/>
    <xf numFmtId="0" fontId="5" fillId="0" borderId="8" xfId="7" applyFont="1" applyFill="1" applyBorder="1" applyAlignment="1">
      <alignment horizontal="center" vertical="center"/>
    </xf>
    <xf numFmtId="0" fontId="5" fillId="0" borderId="9" xfId="7" applyFont="1" applyFill="1" applyBorder="1" applyAlignment="1">
      <alignment horizontal="center" vertical="center"/>
    </xf>
    <xf numFmtId="0" fontId="14" fillId="0" borderId="12" xfId="8" applyFont="1" applyBorder="1" applyAlignment="1"/>
    <xf numFmtId="0" fontId="5" fillId="0" borderId="8" xfId="8" applyFont="1" applyFill="1" applyBorder="1" applyAlignment="1">
      <alignment horizontal="center" vertical="center"/>
    </xf>
    <xf numFmtId="0" fontId="5" fillId="0" borderId="9" xfId="8" applyFont="1" applyFill="1" applyBorder="1" applyAlignment="1">
      <alignment horizontal="center" vertical="center"/>
    </xf>
    <xf numFmtId="0" fontId="14" fillId="0" borderId="12" xfId="9" applyFont="1" applyBorder="1" applyAlignment="1"/>
    <xf numFmtId="0" fontId="5" fillId="0" borderId="8" xfId="9" applyFont="1" applyFill="1" applyBorder="1" applyAlignment="1">
      <alignment horizontal="center" vertical="center"/>
    </xf>
    <xf numFmtId="0" fontId="5" fillId="0" borderId="9" xfId="9" applyFont="1" applyFill="1" applyBorder="1" applyAlignment="1">
      <alignment horizontal="center" vertical="center"/>
    </xf>
    <xf numFmtId="0" fontId="5" fillId="0" borderId="6" xfId="8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/>
    </xf>
    <xf numFmtId="49" fontId="18" fillId="0" borderId="5" xfId="1" applyNumberFormat="1" applyFont="1" applyFill="1" applyBorder="1" applyAlignment="1"/>
    <xf numFmtId="49" fontId="18" fillId="0" borderId="6" xfId="1" applyNumberFormat="1" applyFont="1" applyFill="1" applyBorder="1" applyAlignment="1"/>
  </cellXfs>
  <cellStyles count="11">
    <cellStyle name="Normální" xfId="0" builtinId="0"/>
    <cellStyle name="Normální 11" xfId="5"/>
    <cellStyle name="normální 15 4" xfId="2"/>
    <cellStyle name="Normální 2" xfId="6"/>
    <cellStyle name="Normální 2 2" xfId="7"/>
    <cellStyle name="Normální 2 2 2" xfId="8"/>
    <cellStyle name="normální 2 3 2" xfId="3"/>
    <cellStyle name="normální 23 3 2" xfId="4"/>
    <cellStyle name="Normální 3" xfId="9"/>
    <cellStyle name="normální_BILANCE pro Plzeňský kraj 2006" xfId="10"/>
    <cellStyle name="normální_Krajské normativy 2006oficiáln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cizek/DataKraj/KUPK%20v&#253;kony02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zoomScaleSheetLayoutView="90" workbookViewId="0">
      <pane ySplit="4" topLeftCell="A53" activePane="bottomLeft" state="frozenSplit"/>
      <selection pane="bottomLeft" activeCell="M61" sqref="M61"/>
    </sheetView>
  </sheetViews>
  <sheetFormatPr defaultRowHeight="15" outlineLevelCol="1" x14ac:dyDescent="0.2"/>
  <cols>
    <col min="1" max="1" width="4" style="211" customWidth="1"/>
    <col min="2" max="3" width="2.5703125" style="2" customWidth="1" outlineLevel="1"/>
    <col min="4" max="4" width="49.42578125" style="212" customWidth="1"/>
    <col min="5" max="6" width="20.42578125" style="3" customWidth="1" outlineLevel="1"/>
    <col min="7" max="7" width="11.7109375" style="4" customWidth="1"/>
    <col min="8" max="8" width="11.7109375" style="3" customWidth="1"/>
    <col min="9" max="9" width="13.42578125" style="3" customWidth="1" outlineLevel="1"/>
    <col min="10" max="10" width="11" style="3" customWidth="1" outlineLevel="1"/>
    <col min="11" max="11" width="8.7109375" style="4" customWidth="1"/>
    <col min="12" max="12" width="9.140625" style="5"/>
    <col min="13" max="189" width="9.140625" style="3"/>
    <col min="190" max="190" width="4" style="3" customWidth="1"/>
    <col min="191" max="191" width="2" style="3" customWidth="1"/>
    <col min="192" max="192" width="2.140625" style="3" customWidth="1"/>
    <col min="193" max="193" width="49.42578125" style="3" customWidth="1"/>
    <col min="194" max="195" width="20.42578125" style="3" customWidth="1"/>
    <col min="196" max="197" width="11.7109375" style="3" customWidth="1"/>
    <col min="198" max="198" width="13.42578125" style="3" customWidth="1"/>
    <col min="199" max="200" width="11" style="3" customWidth="1"/>
    <col min="201" max="201" width="8.7109375" style="3" customWidth="1"/>
    <col min="202" max="202" width="1.5703125" style="3" customWidth="1"/>
    <col min="203" max="203" width="5.7109375" style="3" customWidth="1"/>
    <col min="204" max="204" width="6.28515625" style="3" customWidth="1"/>
    <col min="205" max="205" width="5.85546875" style="3" customWidth="1"/>
    <col min="206" max="206" width="6.28515625" style="3" customWidth="1"/>
    <col min="207" max="208" width="5.28515625" style="3" customWidth="1"/>
    <col min="209" max="445" width="9.140625" style="3"/>
    <col min="446" max="446" width="4" style="3" customWidth="1"/>
    <col min="447" max="447" width="2" style="3" customWidth="1"/>
    <col min="448" max="448" width="2.140625" style="3" customWidth="1"/>
    <col min="449" max="449" width="49.42578125" style="3" customWidth="1"/>
    <col min="450" max="451" width="20.42578125" style="3" customWidth="1"/>
    <col min="452" max="453" width="11.7109375" style="3" customWidth="1"/>
    <col min="454" max="454" width="13.42578125" style="3" customWidth="1"/>
    <col min="455" max="456" width="11" style="3" customWidth="1"/>
    <col min="457" max="457" width="8.7109375" style="3" customWidth="1"/>
    <col min="458" max="458" width="1.5703125" style="3" customWidth="1"/>
    <col min="459" max="459" width="5.7109375" style="3" customWidth="1"/>
    <col min="460" max="460" width="6.28515625" style="3" customWidth="1"/>
    <col min="461" max="461" width="5.85546875" style="3" customWidth="1"/>
    <col min="462" max="462" width="6.28515625" style="3" customWidth="1"/>
    <col min="463" max="464" width="5.28515625" style="3" customWidth="1"/>
    <col min="465" max="701" width="9.140625" style="3"/>
    <col min="702" max="702" width="4" style="3" customWidth="1"/>
    <col min="703" max="703" width="2" style="3" customWidth="1"/>
    <col min="704" max="704" width="2.140625" style="3" customWidth="1"/>
    <col min="705" max="705" width="49.42578125" style="3" customWidth="1"/>
    <col min="706" max="707" width="20.42578125" style="3" customWidth="1"/>
    <col min="708" max="709" width="11.7109375" style="3" customWidth="1"/>
    <col min="710" max="710" width="13.42578125" style="3" customWidth="1"/>
    <col min="711" max="712" width="11" style="3" customWidth="1"/>
    <col min="713" max="713" width="8.7109375" style="3" customWidth="1"/>
    <col min="714" max="714" width="1.5703125" style="3" customWidth="1"/>
    <col min="715" max="715" width="5.7109375" style="3" customWidth="1"/>
    <col min="716" max="716" width="6.28515625" style="3" customWidth="1"/>
    <col min="717" max="717" width="5.85546875" style="3" customWidth="1"/>
    <col min="718" max="718" width="6.28515625" style="3" customWidth="1"/>
    <col min="719" max="720" width="5.28515625" style="3" customWidth="1"/>
    <col min="721" max="957" width="9.140625" style="3"/>
    <col min="958" max="958" width="4" style="3" customWidth="1"/>
    <col min="959" max="959" width="2" style="3" customWidth="1"/>
    <col min="960" max="960" width="2.140625" style="3" customWidth="1"/>
    <col min="961" max="961" width="49.42578125" style="3" customWidth="1"/>
    <col min="962" max="963" width="20.42578125" style="3" customWidth="1"/>
    <col min="964" max="965" width="11.7109375" style="3" customWidth="1"/>
    <col min="966" max="966" width="13.42578125" style="3" customWidth="1"/>
    <col min="967" max="968" width="11" style="3" customWidth="1"/>
    <col min="969" max="969" width="8.7109375" style="3" customWidth="1"/>
    <col min="970" max="970" width="1.5703125" style="3" customWidth="1"/>
    <col min="971" max="971" width="5.7109375" style="3" customWidth="1"/>
    <col min="972" max="972" width="6.28515625" style="3" customWidth="1"/>
    <col min="973" max="973" width="5.85546875" style="3" customWidth="1"/>
    <col min="974" max="974" width="6.28515625" style="3" customWidth="1"/>
    <col min="975" max="976" width="5.28515625" style="3" customWidth="1"/>
    <col min="977" max="1213" width="9.140625" style="3"/>
    <col min="1214" max="1214" width="4" style="3" customWidth="1"/>
    <col min="1215" max="1215" width="2" style="3" customWidth="1"/>
    <col min="1216" max="1216" width="2.140625" style="3" customWidth="1"/>
    <col min="1217" max="1217" width="49.42578125" style="3" customWidth="1"/>
    <col min="1218" max="1219" width="20.42578125" style="3" customWidth="1"/>
    <col min="1220" max="1221" width="11.7109375" style="3" customWidth="1"/>
    <col min="1222" max="1222" width="13.42578125" style="3" customWidth="1"/>
    <col min="1223" max="1224" width="11" style="3" customWidth="1"/>
    <col min="1225" max="1225" width="8.7109375" style="3" customWidth="1"/>
    <col min="1226" max="1226" width="1.5703125" style="3" customWidth="1"/>
    <col min="1227" max="1227" width="5.7109375" style="3" customWidth="1"/>
    <col min="1228" max="1228" width="6.28515625" style="3" customWidth="1"/>
    <col min="1229" max="1229" width="5.85546875" style="3" customWidth="1"/>
    <col min="1230" max="1230" width="6.28515625" style="3" customWidth="1"/>
    <col min="1231" max="1232" width="5.28515625" style="3" customWidth="1"/>
    <col min="1233" max="1469" width="9.140625" style="3"/>
    <col min="1470" max="1470" width="4" style="3" customWidth="1"/>
    <col min="1471" max="1471" width="2" style="3" customWidth="1"/>
    <col min="1472" max="1472" width="2.140625" style="3" customWidth="1"/>
    <col min="1473" max="1473" width="49.42578125" style="3" customWidth="1"/>
    <col min="1474" max="1475" width="20.42578125" style="3" customWidth="1"/>
    <col min="1476" max="1477" width="11.7109375" style="3" customWidth="1"/>
    <col min="1478" max="1478" width="13.42578125" style="3" customWidth="1"/>
    <col min="1479" max="1480" width="11" style="3" customWidth="1"/>
    <col min="1481" max="1481" width="8.7109375" style="3" customWidth="1"/>
    <col min="1482" max="1482" width="1.5703125" style="3" customWidth="1"/>
    <col min="1483" max="1483" width="5.7109375" style="3" customWidth="1"/>
    <col min="1484" max="1484" width="6.28515625" style="3" customWidth="1"/>
    <col min="1485" max="1485" width="5.85546875" style="3" customWidth="1"/>
    <col min="1486" max="1486" width="6.28515625" style="3" customWidth="1"/>
    <col min="1487" max="1488" width="5.28515625" style="3" customWidth="1"/>
    <col min="1489" max="1725" width="9.140625" style="3"/>
    <col min="1726" max="1726" width="4" style="3" customWidth="1"/>
    <col min="1727" max="1727" width="2" style="3" customWidth="1"/>
    <col min="1728" max="1728" width="2.140625" style="3" customWidth="1"/>
    <col min="1729" max="1729" width="49.42578125" style="3" customWidth="1"/>
    <col min="1730" max="1731" width="20.42578125" style="3" customWidth="1"/>
    <col min="1732" max="1733" width="11.7109375" style="3" customWidth="1"/>
    <col min="1734" max="1734" width="13.42578125" style="3" customWidth="1"/>
    <col min="1735" max="1736" width="11" style="3" customWidth="1"/>
    <col min="1737" max="1737" width="8.7109375" style="3" customWidth="1"/>
    <col min="1738" max="1738" width="1.5703125" style="3" customWidth="1"/>
    <col min="1739" max="1739" width="5.7109375" style="3" customWidth="1"/>
    <col min="1740" max="1740" width="6.28515625" style="3" customWidth="1"/>
    <col min="1741" max="1741" width="5.85546875" style="3" customWidth="1"/>
    <col min="1742" max="1742" width="6.28515625" style="3" customWidth="1"/>
    <col min="1743" max="1744" width="5.28515625" style="3" customWidth="1"/>
    <col min="1745" max="1981" width="9.140625" style="3"/>
    <col min="1982" max="1982" width="4" style="3" customWidth="1"/>
    <col min="1983" max="1983" width="2" style="3" customWidth="1"/>
    <col min="1984" max="1984" width="2.140625" style="3" customWidth="1"/>
    <col min="1985" max="1985" width="49.42578125" style="3" customWidth="1"/>
    <col min="1986" max="1987" width="20.42578125" style="3" customWidth="1"/>
    <col min="1988" max="1989" width="11.7109375" style="3" customWidth="1"/>
    <col min="1990" max="1990" width="13.42578125" style="3" customWidth="1"/>
    <col min="1991" max="1992" width="11" style="3" customWidth="1"/>
    <col min="1993" max="1993" width="8.7109375" style="3" customWidth="1"/>
    <col min="1994" max="1994" width="1.5703125" style="3" customWidth="1"/>
    <col min="1995" max="1995" width="5.7109375" style="3" customWidth="1"/>
    <col min="1996" max="1996" width="6.28515625" style="3" customWidth="1"/>
    <col min="1997" max="1997" width="5.85546875" style="3" customWidth="1"/>
    <col min="1998" max="1998" width="6.28515625" style="3" customWidth="1"/>
    <col min="1999" max="2000" width="5.28515625" style="3" customWidth="1"/>
    <col min="2001" max="2237" width="9.140625" style="3"/>
    <col min="2238" max="2238" width="4" style="3" customWidth="1"/>
    <col min="2239" max="2239" width="2" style="3" customWidth="1"/>
    <col min="2240" max="2240" width="2.140625" style="3" customWidth="1"/>
    <col min="2241" max="2241" width="49.42578125" style="3" customWidth="1"/>
    <col min="2242" max="2243" width="20.42578125" style="3" customWidth="1"/>
    <col min="2244" max="2245" width="11.7109375" style="3" customWidth="1"/>
    <col min="2246" max="2246" width="13.42578125" style="3" customWidth="1"/>
    <col min="2247" max="2248" width="11" style="3" customWidth="1"/>
    <col min="2249" max="2249" width="8.7109375" style="3" customWidth="1"/>
    <col min="2250" max="2250" width="1.5703125" style="3" customWidth="1"/>
    <col min="2251" max="2251" width="5.7109375" style="3" customWidth="1"/>
    <col min="2252" max="2252" width="6.28515625" style="3" customWidth="1"/>
    <col min="2253" max="2253" width="5.85546875" style="3" customWidth="1"/>
    <col min="2254" max="2254" width="6.28515625" style="3" customWidth="1"/>
    <col min="2255" max="2256" width="5.28515625" style="3" customWidth="1"/>
    <col min="2257" max="2493" width="9.140625" style="3"/>
    <col min="2494" max="2494" width="4" style="3" customWidth="1"/>
    <col min="2495" max="2495" width="2" style="3" customWidth="1"/>
    <col min="2496" max="2496" width="2.140625" style="3" customWidth="1"/>
    <col min="2497" max="2497" width="49.42578125" style="3" customWidth="1"/>
    <col min="2498" max="2499" width="20.42578125" style="3" customWidth="1"/>
    <col min="2500" max="2501" width="11.7109375" style="3" customWidth="1"/>
    <col min="2502" max="2502" width="13.42578125" style="3" customWidth="1"/>
    <col min="2503" max="2504" width="11" style="3" customWidth="1"/>
    <col min="2505" max="2505" width="8.7109375" style="3" customWidth="1"/>
    <col min="2506" max="2506" width="1.5703125" style="3" customWidth="1"/>
    <col min="2507" max="2507" width="5.7109375" style="3" customWidth="1"/>
    <col min="2508" max="2508" width="6.28515625" style="3" customWidth="1"/>
    <col min="2509" max="2509" width="5.85546875" style="3" customWidth="1"/>
    <col min="2510" max="2510" width="6.28515625" style="3" customWidth="1"/>
    <col min="2511" max="2512" width="5.28515625" style="3" customWidth="1"/>
    <col min="2513" max="2749" width="9.140625" style="3"/>
    <col min="2750" max="2750" width="4" style="3" customWidth="1"/>
    <col min="2751" max="2751" width="2" style="3" customWidth="1"/>
    <col min="2752" max="2752" width="2.140625" style="3" customWidth="1"/>
    <col min="2753" max="2753" width="49.42578125" style="3" customWidth="1"/>
    <col min="2754" max="2755" width="20.42578125" style="3" customWidth="1"/>
    <col min="2756" max="2757" width="11.7109375" style="3" customWidth="1"/>
    <col min="2758" max="2758" width="13.42578125" style="3" customWidth="1"/>
    <col min="2759" max="2760" width="11" style="3" customWidth="1"/>
    <col min="2761" max="2761" width="8.7109375" style="3" customWidth="1"/>
    <col min="2762" max="2762" width="1.5703125" style="3" customWidth="1"/>
    <col min="2763" max="2763" width="5.7109375" style="3" customWidth="1"/>
    <col min="2764" max="2764" width="6.28515625" style="3" customWidth="1"/>
    <col min="2765" max="2765" width="5.85546875" style="3" customWidth="1"/>
    <col min="2766" max="2766" width="6.28515625" style="3" customWidth="1"/>
    <col min="2767" max="2768" width="5.28515625" style="3" customWidth="1"/>
    <col min="2769" max="3005" width="9.140625" style="3"/>
    <col min="3006" max="3006" width="4" style="3" customWidth="1"/>
    <col min="3007" max="3007" width="2" style="3" customWidth="1"/>
    <col min="3008" max="3008" width="2.140625" style="3" customWidth="1"/>
    <col min="3009" max="3009" width="49.42578125" style="3" customWidth="1"/>
    <col min="3010" max="3011" width="20.42578125" style="3" customWidth="1"/>
    <col min="3012" max="3013" width="11.7109375" style="3" customWidth="1"/>
    <col min="3014" max="3014" width="13.42578125" style="3" customWidth="1"/>
    <col min="3015" max="3016" width="11" style="3" customWidth="1"/>
    <col min="3017" max="3017" width="8.7109375" style="3" customWidth="1"/>
    <col min="3018" max="3018" width="1.5703125" style="3" customWidth="1"/>
    <col min="3019" max="3019" width="5.7109375" style="3" customWidth="1"/>
    <col min="3020" max="3020" width="6.28515625" style="3" customWidth="1"/>
    <col min="3021" max="3021" width="5.85546875" style="3" customWidth="1"/>
    <col min="3022" max="3022" width="6.28515625" style="3" customWidth="1"/>
    <col min="3023" max="3024" width="5.28515625" style="3" customWidth="1"/>
    <col min="3025" max="3261" width="9.140625" style="3"/>
    <col min="3262" max="3262" width="4" style="3" customWidth="1"/>
    <col min="3263" max="3263" width="2" style="3" customWidth="1"/>
    <col min="3264" max="3264" width="2.140625" style="3" customWidth="1"/>
    <col min="3265" max="3265" width="49.42578125" style="3" customWidth="1"/>
    <col min="3266" max="3267" width="20.42578125" style="3" customWidth="1"/>
    <col min="3268" max="3269" width="11.7109375" style="3" customWidth="1"/>
    <col min="3270" max="3270" width="13.42578125" style="3" customWidth="1"/>
    <col min="3271" max="3272" width="11" style="3" customWidth="1"/>
    <col min="3273" max="3273" width="8.7109375" style="3" customWidth="1"/>
    <col min="3274" max="3274" width="1.5703125" style="3" customWidth="1"/>
    <col min="3275" max="3275" width="5.7109375" style="3" customWidth="1"/>
    <col min="3276" max="3276" width="6.28515625" style="3" customWidth="1"/>
    <col min="3277" max="3277" width="5.85546875" style="3" customWidth="1"/>
    <col min="3278" max="3278" width="6.28515625" style="3" customWidth="1"/>
    <col min="3279" max="3280" width="5.28515625" style="3" customWidth="1"/>
    <col min="3281" max="3517" width="9.140625" style="3"/>
    <col min="3518" max="3518" width="4" style="3" customWidth="1"/>
    <col min="3519" max="3519" width="2" style="3" customWidth="1"/>
    <col min="3520" max="3520" width="2.140625" style="3" customWidth="1"/>
    <col min="3521" max="3521" width="49.42578125" style="3" customWidth="1"/>
    <col min="3522" max="3523" width="20.42578125" style="3" customWidth="1"/>
    <col min="3524" max="3525" width="11.7109375" style="3" customWidth="1"/>
    <col min="3526" max="3526" width="13.42578125" style="3" customWidth="1"/>
    <col min="3527" max="3528" width="11" style="3" customWidth="1"/>
    <col min="3529" max="3529" width="8.7109375" style="3" customWidth="1"/>
    <col min="3530" max="3530" width="1.5703125" style="3" customWidth="1"/>
    <col min="3531" max="3531" width="5.7109375" style="3" customWidth="1"/>
    <col min="3532" max="3532" width="6.28515625" style="3" customWidth="1"/>
    <col min="3533" max="3533" width="5.85546875" style="3" customWidth="1"/>
    <col min="3534" max="3534" width="6.28515625" style="3" customWidth="1"/>
    <col min="3535" max="3536" width="5.28515625" style="3" customWidth="1"/>
    <col min="3537" max="3773" width="9.140625" style="3"/>
    <col min="3774" max="3774" width="4" style="3" customWidth="1"/>
    <col min="3775" max="3775" width="2" style="3" customWidth="1"/>
    <col min="3776" max="3776" width="2.140625" style="3" customWidth="1"/>
    <col min="3777" max="3777" width="49.42578125" style="3" customWidth="1"/>
    <col min="3778" max="3779" width="20.42578125" style="3" customWidth="1"/>
    <col min="3780" max="3781" width="11.7109375" style="3" customWidth="1"/>
    <col min="3782" max="3782" width="13.42578125" style="3" customWidth="1"/>
    <col min="3783" max="3784" width="11" style="3" customWidth="1"/>
    <col min="3785" max="3785" width="8.7109375" style="3" customWidth="1"/>
    <col min="3786" max="3786" width="1.5703125" style="3" customWidth="1"/>
    <col min="3787" max="3787" width="5.7109375" style="3" customWidth="1"/>
    <col min="3788" max="3788" width="6.28515625" style="3" customWidth="1"/>
    <col min="3789" max="3789" width="5.85546875" style="3" customWidth="1"/>
    <col min="3790" max="3790" width="6.28515625" style="3" customWidth="1"/>
    <col min="3791" max="3792" width="5.28515625" style="3" customWidth="1"/>
    <col min="3793" max="4029" width="9.140625" style="3"/>
    <col min="4030" max="4030" width="4" style="3" customWidth="1"/>
    <col min="4031" max="4031" width="2" style="3" customWidth="1"/>
    <col min="4032" max="4032" width="2.140625" style="3" customWidth="1"/>
    <col min="4033" max="4033" width="49.42578125" style="3" customWidth="1"/>
    <col min="4034" max="4035" width="20.42578125" style="3" customWidth="1"/>
    <col min="4036" max="4037" width="11.7109375" style="3" customWidth="1"/>
    <col min="4038" max="4038" width="13.42578125" style="3" customWidth="1"/>
    <col min="4039" max="4040" width="11" style="3" customWidth="1"/>
    <col min="4041" max="4041" width="8.7109375" style="3" customWidth="1"/>
    <col min="4042" max="4042" width="1.5703125" style="3" customWidth="1"/>
    <col min="4043" max="4043" width="5.7109375" style="3" customWidth="1"/>
    <col min="4044" max="4044" width="6.28515625" style="3" customWidth="1"/>
    <col min="4045" max="4045" width="5.85546875" style="3" customWidth="1"/>
    <col min="4046" max="4046" width="6.28515625" style="3" customWidth="1"/>
    <col min="4047" max="4048" width="5.28515625" style="3" customWidth="1"/>
    <col min="4049" max="4285" width="9.140625" style="3"/>
    <col min="4286" max="4286" width="4" style="3" customWidth="1"/>
    <col min="4287" max="4287" width="2" style="3" customWidth="1"/>
    <col min="4288" max="4288" width="2.140625" style="3" customWidth="1"/>
    <col min="4289" max="4289" width="49.42578125" style="3" customWidth="1"/>
    <col min="4290" max="4291" width="20.42578125" style="3" customWidth="1"/>
    <col min="4292" max="4293" width="11.7109375" style="3" customWidth="1"/>
    <col min="4294" max="4294" width="13.42578125" style="3" customWidth="1"/>
    <col min="4295" max="4296" width="11" style="3" customWidth="1"/>
    <col min="4297" max="4297" width="8.7109375" style="3" customWidth="1"/>
    <col min="4298" max="4298" width="1.5703125" style="3" customWidth="1"/>
    <col min="4299" max="4299" width="5.7109375" style="3" customWidth="1"/>
    <col min="4300" max="4300" width="6.28515625" style="3" customWidth="1"/>
    <col min="4301" max="4301" width="5.85546875" style="3" customWidth="1"/>
    <col min="4302" max="4302" width="6.28515625" style="3" customWidth="1"/>
    <col min="4303" max="4304" width="5.28515625" style="3" customWidth="1"/>
    <col min="4305" max="4541" width="9.140625" style="3"/>
    <col min="4542" max="4542" width="4" style="3" customWidth="1"/>
    <col min="4543" max="4543" width="2" style="3" customWidth="1"/>
    <col min="4544" max="4544" width="2.140625" style="3" customWidth="1"/>
    <col min="4545" max="4545" width="49.42578125" style="3" customWidth="1"/>
    <col min="4546" max="4547" width="20.42578125" style="3" customWidth="1"/>
    <col min="4548" max="4549" width="11.7109375" style="3" customWidth="1"/>
    <col min="4550" max="4550" width="13.42578125" style="3" customWidth="1"/>
    <col min="4551" max="4552" width="11" style="3" customWidth="1"/>
    <col min="4553" max="4553" width="8.7109375" style="3" customWidth="1"/>
    <col min="4554" max="4554" width="1.5703125" style="3" customWidth="1"/>
    <col min="4555" max="4555" width="5.7109375" style="3" customWidth="1"/>
    <col min="4556" max="4556" width="6.28515625" style="3" customWidth="1"/>
    <col min="4557" max="4557" width="5.85546875" style="3" customWidth="1"/>
    <col min="4558" max="4558" width="6.28515625" style="3" customWidth="1"/>
    <col min="4559" max="4560" width="5.28515625" style="3" customWidth="1"/>
    <col min="4561" max="4797" width="9.140625" style="3"/>
    <col min="4798" max="4798" width="4" style="3" customWidth="1"/>
    <col min="4799" max="4799" width="2" style="3" customWidth="1"/>
    <col min="4800" max="4800" width="2.140625" style="3" customWidth="1"/>
    <col min="4801" max="4801" width="49.42578125" style="3" customWidth="1"/>
    <col min="4802" max="4803" width="20.42578125" style="3" customWidth="1"/>
    <col min="4804" max="4805" width="11.7109375" style="3" customWidth="1"/>
    <col min="4806" max="4806" width="13.42578125" style="3" customWidth="1"/>
    <col min="4807" max="4808" width="11" style="3" customWidth="1"/>
    <col min="4809" max="4809" width="8.7109375" style="3" customWidth="1"/>
    <col min="4810" max="4810" width="1.5703125" style="3" customWidth="1"/>
    <col min="4811" max="4811" width="5.7109375" style="3" customWidth="1"/>
    <col min="4812" max="4812" width="6.28515625" style="3" customWidth="1"/>
    <col min="4813" max="4813" width="5.85546875" style="3" customWidth="1"/>
    <col min="4814" max="4814" width="6.28515625" style="3" customWidth="1"/>
    <col min="4815" max="4816" width="5.28515625" style="3" customWidth="1"/>
    <col min="4817" max="5053" width="9.140625" style="3"/>
    <col min="5054" max="5054" width="4" style="3" customWidth="1"/>
    <col min="5055" max="5055" width="2" style="3" customWidth="1"/>
    <col min="5056" max="5056" width="2.140625" style="3" customWidth="1"/>
    <col min="5057" max="5057" width="49.42578125" style="3" customWidth="1"/>
    <col min="5058" max="5059" width="20.42578125" style="3" customWidth="1"/>
    <col min="5060" max="5061" width="11.7109375" style="3" customWidth="1"/>
    <col min="5062" max="5062" width="13.42578125" style="3" customWidth="1"/>
    <col min="5063" max="5064" width="11" style="3" customWidth="1"/>
    <col min="5065" max="5065" width="8.7109375" style="3" customWidth="1"/>
    <col min="5066" max="5066" width="1.5703125" style="3" customWidth="1"/>
    <col min="5067" max="5067" width="5.7109375" style="3" customWidth="1"/>
    <col min="5068" max="5068" width="6.28515625" style="3" customWidth="1"/>
    <col min="5069" max="5069" width="5.85546875" style="3" customWidth="1"/>
    <col min="5070" max="5070" width="6.28515625" style="3" customWidth="1"/>
    <col min="5071" max="5072" width="5.28515625" style="3" customWidth="1"/>
    <col min="5073" max="5309" width="9.140625" style="3"/>
    <col min="5310" max="5310" width="4" style="3" customWidth="1"/>
    <col min="5311" max="5311" width="2" style="3" customWidth="1"/>
    <col min="5312" max="5312" width="2.140625" style="3" customWidth="1"/>
    <col min="5313" max="5313" width="49.42578125" style="3" customWidth="1"/>
    <col min="5314" max="5315" width="20.42578125" style="3" customWidth="1"/>
    <col min="5316" max="5317" width="11.7109375" style="3" customWidth="1"/>
    <col min="5318" max="5318" width="13.42578125" style="3" customWidth="1"/>
    <col min="5319" max="5320" width="11" style="3" customWidth="1"/>
    <col min="5321" max="5321" width="8.7109375" style="3" customWidth="1"/>
    <col min="5322" max="5322" width="1.5703125" style="3" customWidth="1"/>
    <col min="5323" max="5323" width="5.7109375" style="3" customWidth="1"/>
    <col min="5324" max="5324" width="6.28515625" style="3" customWidth="1"/>
    <col min="5325" max="5325" width="5.85546875" style="3" customWidth="1"/>
    <col min="5326" max="5326" width="6.28515625" style="3" customWidth="1"/>
    <col min="5327" max="5328" width="5.28515625" style="3" customWidth="1"/>
    <col min="5329" max="5565" width="9.140625" style="3"/>
    <col min="5566" max="5566" width="4" style="3" customWidth="1"/>
    <col min="5567" max="5567" width="2" style="3" customWidth="1"/>
    <col min="5568" max="5568" width="2.140625" style="3" customWidth="1"/>
    <col min="5569" max="5569" width="49.42578125" style="3" customWidth="1"/>
    <col min="5570" max="5571" width="20.42578125" style="3" customWidth="1"/>
    <col min="5572" max="5573" width="11.7109375" style="3" customWidth="1"/>
    <col min="5574" max="5574" width="13.42578125" style="3" customWidth="1"/>
    <col min="5575" max="5576" width="11" style="3" customWidth="1"/>
    <col min="5577" max="5577" width="8.7109375" style="3" customWidth="1"/>
    <col min="5578" max="5578" width="1.5703125" style="3" customWidth="1"/>
    <col min="5579" max="5579" width="5.7109375" style="3" customWidth="1"/>
    <col min="5580" max="5580" width="6.28515625" style="3" customWidth="1"/>
    <col min="5581" max="5581" width="5.85546875" style="3" customWidth="1"/>
    <col min="5582" max="5582" width="6.28515625" style="3" customWidth="1"/>
    <col min="5583" max="5584" width="5.28515625" style="3" customWidth="1"/>
    <col min="5585" max="5821" width="9.140625" style="3"/>
    <col min="5822" max="5822" width="4" style="3" customWidth="1"/>
    <col min="5823" max="5823" width="2" style="3" customWidth="1"/>
    <col min="5824" max="5824" width="2.140625" style="3" customWidth="1"/>
    <col min="5825" max="5825" width="49.42578125" style="3" customWidth="1"/>
    <col min="5826" max="5827" width="20.42578125" style="3" customWidth="1"/>
    <col min="5828" max="5829" width="11.7109375" style="3" customWidth="1"/>
    <col min="5830" max="5830" width="13.42578125" style="3" customWidth="1"/>
    <col min="5831" max="5832" width="11" style="3" customWidth="1"/>
    <col min="5833" max="5833" width="8.7109375" style="3" customWidth="1"/>
    <col min="5834" max="5834" width="1.5703125" style="3" customWidth="1"/>
    <col min="5835" max="5835" width="5.7109375" style="3" customWidth="1"/>
    <col min="5836" max="5836" width="6.28515625" style="3" customWidth="1"/>
    <col min="5837" max="5837" width="5.85546875" style="3" customWidth="1"/>
    <col min="5838" max="5838" width="6.28515625" style="3" customWidth="1"/>
    <col min="5839" max="5840" width="5.28515625" style="3" customWidth="1"/>
    <col min="5841" max="6077" width="9.140625" style="3"/>
    <col min="6078" max="6078" width="4" style="3" customWidth="1"/>
    <col min="6079" max="6079" width="2" style="3" customWidth="1"/>
    <col min="6080" max="6080" width="2.140625" style="3" customWidth="1"/>
    <col min="6081" max="6081" width="49.42578125" style="3" customWidth="1"/>
    <col min="6082" max="6083" width="20.42578125" style="3" customWidth="1"/>
    <col min="6084" max="6085" width="11.7109375" style="3" customWidth="1"/>
    <col min="6086" max="6086" width="13.42578125" style="3" customWidth="1"/>
    <col min="6087" max="6088" width="11" style="3" customWidth="1"/>
    <col min="6089" max="6089" width="8.7109375" style="3" customWidth="1"/>
    <col min="6090" max="6090" width="1.5703125" style="3" customWidth="1"/>
    <col min="6091" max="6091" width="5.7109375" style="3" customWidth="1"/>
    <col min="6092" max="6092" width="6.28515625" style="3" customWidth="1"/>
    <col min="6093" max="6093" width="5.85546875" style="3" customWidth="1"/>
    <col min="6094" max="6094" width="6.28515625" style="3" customWidth="1"/>
    <col min="6095" max="6096" width="5.28515625" style="3" customWidth="1"/>
    <col min="6097" max="6333" width="9.140625" style="3"/>
    <col min="6334" max="6334" width="4" style="3" customWidth="1"/>
    <col min="6335" max="6335" width="2" style="3" customWidth="1"/>
    <col min="6336" max="6336" width="2.140625" style="3" customWidth="1"/>
    <col min="6337" max="6337" width="49.42578125" style="3" customWidth="1"/>
    <col min="6338" max="6339" width="20.42578125" style="3" customWidth="1"/>
    <col min="6340" max="6341" width="11.7109375" style="3" customWidth="1"/>
    <col min="6342" max="6342" width="13.42578125" style="3" customWidth="1"/>
    <col min="6343" max="6344" width="11" style="3" customWidth="1"/>
    <col min="6345" max="6345" width="8.7109375" style="3" customWidth="1"/>
    <col min="6346" max="6346" width="1.5703125" style="3" customWidth="1"/>
    <col min="6347" max="6347" width="5.7109375" style="3" customWidth="1"/>
    <col min="6348" max="6348" width="6.28515625" style="3" customWidth="1"/>
    <col min="6349" max="6349" width="5.85546875" style="3" customWidth="1"/>
    <col min="6350" max="6350" width="6.28515625" style="3" customWidth="1"/>
    <col min="6351" max="6352" width="5.28515625" style="3" customWidth="1"/>
    <col min="6353" max="6589" width="9.140625" style="3"/>
    <col min="6590" max="6590" width="4" style="3" customWidth="1"/>
    <col min="6591" max="6591" width="2" style="3" customWidth="1"/>
    <col min="6592" max="6592" width="2.140625" style="3" customWidth="1"/>
    <col min="6593" max="6593" width="49.42578125" style="3" customWidth="1"/>
    <col min="6594" max="6595" width="20.42578125" style="3" customWidth="1"/>
    <col min="6596" max="6597" width="11.7109375" style="3" customWidth="1"/>
    <col min="6598" max="6598" width="13.42578125" style="3" customWidth="1"/>
    <col min="6599" max="6600" width="11" style="3" customWidth="1"/>
    <col min="6601" max="6601" width="8.7109375" style="3" customWidth="1"/>
    <col min="6602" max="6602" width="1.5703125" style="3" customWidth="1"/>
    <col min="6603" max="6603" width="5.7109375" style="3" customWidth="1"/>
    <col min="6604" max="6604" width="6.28515625" style="3" customWidth="1"/>
    <col min="6605" max="6605" width="5.85546875" style="3" customWidth="1"/>
    <col min="6606" max="6606" width="6.28515625" style="3" customWidth="1"/>
    <col min="6607" max="6608" width="5.28515625" style="3" customWidth="1"/>
    <col min="6609" max="6845" width="9.140625" style="3"/>
    <col min="6846" max="6846" width="4" style="3" customWidth="1"/>
    <col min="6847" max="6847" width="2" style="3" customWidth="1"/>
    <col min="6848" max="6848" width="2.140625" style="3" customWidth="1"/>
    <col min="6849" max="6849" width="49.42578125" style="3" customWidth="1"/>
    <col min="6850" max="6851" width="20.42578125" style="3" customWidth="1"/>
    <col min="6852" max="6853" width="11.7109375" style="3" customWidth="1"/>
    <col min="6854" max="6854" width="13.42578125" style="3" customWidth="1"/>
    <col min="6855" max="6856" width="11" style="3" customWidth="1"/>
    <col min="6857" max="6857" width="8.7109375" style="3" customWidth="1"/>
    <col min="6858" max="6858" width="1.5703125" style="3" customWidth="1"/>
    <col min="6859" max="6859" width="5.7109375" style="3" customWidth="1"/>
    <col min="6860" max="6860" width="6.28515625" style="3" customWidth="1"/>
    <col min="6861" max="6861" width="5.85546875" style="3" customWidth="1"/>
    <col min="6862" max="6862" width="6.28515625" style="3" customWidth="1"/>
    <col min="6863" max="6864" width="5.28515625" style="3" customWidth="1"/>
    <col min="6865" max="7101" width="9.140625" style="3"/>
    <col min="7102" max="7102" width="4" style="3" customWidth="1"/>
    <col min="7103" max="7103" width="2" style="3" customWidth="1"/>
    <col min="7104" max="7104" width="2.140625" style="3" customWidth="1"/>
    <col min="7105" max="7105" width="49.42578125" style="3" customWidth="1"/>
    <col min="7106" max="7107" width="20.42578125" style="3" customWidth="1"/>
    <col min="7108" max="7109" width="11.7109375" style="3" customWidth="1"/>
    <col min="7110" max="7110" width="13.42578125" style="3" customWidth="1"/>
    <col min="7111" max="7112" width="11" style="3" customWidth="1"/>
    <col min="7113" max="7113" width="8.7109375" style="3" customWidth="1"/>
    <col min="7114" max="7114" width="1.5703125" style="3" customWidth="1"/>
    <col min="7115" max="7115" width="5.7109375" style="3" customWidth="1"/>
    <col min="7116" max="7116" width="6.28515625" style="3" customWidth="1"/>
    <col min="7117" max="7117" width="5.85546875" style="3" customWidth="1"/>
    <col min="7118" max="7118" width="6.28515625" style="3" customWidth="1"/>
    <col min="7119" max="7120" width="5.28515625" style="3" customWidth="1"/>
    <col min="7121" max="7357" width="9.140625" style="3"/>
    <col min="7358" max="7358" width="4" style="3" customWidth="1"/>
    <col min="7359" max="7359" width="2" style="3" customWidth="1"/>
    <col min="7360" max="7360" width="2.140625" style="3" customWidth="1"/>
    <col min="7361" max="7361" width="49.42578125" style="3" customWidth="1"/>
    <col min="7362" max="7363" width="20.42578125" style="3" customWidth="1"/>
    <col min="7364" max="7365" width="11.7109375" style="3" customWidth="1"/>
    <col min="7366" max="7366" width="13.42578125" style="3" customWidth="1"/>
    <col min="7367" max="7368" width="11" style="3" customWidth="1"/>
    <col min="7369" max="7369" width="8.7109375" style="3" customWidth="1"/>
    <col min="7370" max="7370" width="1.5703125" style="3" customWidth="1"/>
    <col min="7371" max="7371" width="5.7109375" style="3" customWidth="1"/>
    <col min="7372" max="7372" width="6.28515625" style="3" customWidth="1"/>
    <col min="7373" max="7373" width="5.85546875" style="3" customWidth="1"/>
    <col min="7374" max="7374" width="6.28515625" style="3" customWidth="1"/>
    <col min="7375" max="7376" width="5.28515625" style="3" customWidth="1"/>
    <col min="7377" max="7613" width="9.140625" style="3"/>
    <col min="7614" max="7614" width="4" style="3" customWidth="1"/>
    <col min="7615" max="7615" width="2" style="3" customWidth="1"/>
    <col min="7616" max="7616" width="2.140625" style="3" customWidth="1"/>
    <col min="7617" max="7617" width="49.42578125" style="3" customWidth="1"/>
    <col min="7618" max="7619" width="20.42578125" style="3" customWidth="1"/>
    <col min="7620" max="7621" width="11.7109375" style="3" customWidth="1"/>
    <col min="7622" max="7622" width="13.42578125" style="3" customWidth="1"/>
    <col min="7623" max="7624" width="11" style="3" customWidth="1"/>
    <col min="7625" max="7625" width="8.7109375" style="3" customWidth="1"/>
    <col min="7626" max="7626" width="1.5703125" style="3" customWidth="1"/>
    <col min="7627" max="7627" width="5.7109375" style="3" customWidth="1"/>
    <col min="7628" max="7628" width="6.28515625" style="3" customWidth="1"/>
    <col min="7629" max="7629" width="5.85546875" style="3" customWidth="1"/>
    <col min="7630" max="7630" width="6.28515625" style="3" customWidth="1"/>
    <col min="7631" max="7632" width="5.28515625" style="3" customWidth="1"/>
    <col min="7633" max="7869" width="9.140625" style="3"/>
    <col min="7870" max="7870" width="4" style="3" customWidth="1"/>
    <col min="7871" max="7871" width="2" style="3" customWidth="1"/>
    <col min="7872" max="7872" width="2.140625" style="3" customWidth="1"/>
    <col min="7873" max="7873" width="49.42578125" style="3" customWidth="1"/>
    <col min="7874" max="7875" width="20.42578125" style="3" customWidth="1"/>
    <col min="7876" max="7877" width="11.7109375" style="3" customWidth="1"/>
    <col min="7878" max="7878" width="13.42578125" style="3" customWidth="1"/>
    <col min="7879" max="7880" width="11" style="3" customWidth="1"/>
    <col min="7881" max="7881" width="8.7109375" style="3" customWidth="1"/>
    <col min="7882" max="7882" width="1.5703125" style="3" customWidth="1"/>
    <col min="7883" max="7883" width="5.7109375" style="3" customWidth="1"/>
    <col min="7884" max="7884" width="6.28515625" style="3" customWidth="1"/>
    <col min="7885" max="7885" width="5.85546875" style="3" customWidth="1"/>
    <col min="7886" max="7886" width="6.28515625" style="3" customWidth="1"/>
    <col min="7887" max="7888" width="5.28515625" style="3" customWidth="1"/>
    <col min="7889" max="8125" width="9.140625" style="3"/>
    <col min="8126" max="8126" width="4" style="3" customWidth="1"/>
    <col min="8127" max="8127" width="2" style="3" customWidth="1"/>
    <col min="8128" max="8128" width="2.140625" style="3" customWidth="1"/>
    <col min="8129" max="8129" width="49.42578125" style="3" customWidth="1"/>
    <col min="8130" max="8131" width="20.42578125" style="3" customWidth="1"/>
    <col min="8132" max="8133" width="11.7109375" style="3" customWidth="1"/>
    <col min="8134" max="8134" width="13.42578125" style="3" customWidth="1"/>
    <col min="8135" max="8136" width="11" style="3" customWidth="1"/>
    <col min="8137" max="8137" width="8.7109375" style="3" customWidth="1"/>
    <col min="8138" max="8138" width="1.5703125" style="3" customWidth="1"/>
    <col min="8139" max="8139" width="5.7109375" style="3" customWidth="1"/>
    <col min="8140" max="8140" width="6.28515625" style="3" customWidth="1"/>
    <col min="8141" max="8141" width="5.85546875" style="3" customWidth="1"/>
    <col min="8142" max="8142" width="6.28515625" style="3" customWidth="1"/>
    <col min="8143" max="8144" width="5.28515625" style="3" customWidth="1"/>
    <col min="8145" max="8381" width="9.140625" style="3"/>
    <col min="8382" max="8382" width="4" style="3" customWidth="1"/>
    <col min="8383" max="8383" width="2" style="3" customWidth="1"/>
    <col min="8384" max="8384" width="2.140625" style="3" customWidth="1"/>
    <col min="8385" max="8385" width="49.42578125" style="3" customWidth="1"/>
    <col min="8386" max="8387" width="20.42578125" style="3" customWidth="1"/>
    <col min="8388" max="8389" width="11.7109375" style="3" customWidth="1"/>
    <col min="8390" max="8390" width="13.42578125" style="3" customWidth="1"/>
    <col min="8391" max="8392" width="11" style="3" customWidth="1"/>
    <col min="8393" max="8393" width="8.7109375" style="3" customWidth="1"/>
    <col min="8394" max="8394" width="1.5703125" style="3" customWidth="1"/>
    <col min="8395" max="8395" width="5.7109375" style="3" customWidth="1"/>
    <col min="8396" max="8396" width="6.28515625" style="3" customWidth="1"/>
    <col min="8397" max="8397" width="5.85546875" style="3" customWidth="1"/>
    <col min="8398" max="8398" width="6.28515625" style="3" customWidth="1"/>
    <col min="8399" max="8400" width="5.28515625" style="3" customWidth="1"/>
    <col min="8401" max="8637" width="9.140625" style="3"/>
    <col min="8638" max="8638" width="4" style="3" customWidth="1"/>
    <col min="8639" max="8639" width="2" style="3" customWidth="1"/>
    <col min="8640" max="8640" width="2.140625" style="3" customWidth="1"/>
    <col min="8641" max="8641" width="49.42578125" style="3" customWidth="1"/>
    <col min="8642" max="8643" width="20.42578125" style="3" customWidth="1"/>
    <col min="8644" max="8645" width="11.7109375" style="3" customWidth="1"/>
    <col min="8646" max="8646" width="13.42578125" style="3" customWidth="1"/>
    <col min="8647" max="8648" width="11" style="3" customWidth="1"/>
    <col min="8649" max="8649" width="8.7109375" style="3" customWidth="1"/>
    <col min="8650" max="8650" width="1.5703125" style="3" customWidth="1"/>
    <col min="8651" max="8651" width="5.7109375" style="3" customWidth="1"/>
    <col min="8652" max="8652" width="6.28515625" style="3" customWidth="1"/>
    <col min="8653" max="8653" width="5.85546875" style="3" customWidth="1"/>
    <col min="8654" max="8654" width="6.28515625" style="3" customWidth="1"/>
    <col min="8655" max="8656" width="5.28515625" style="3" customWidth="1"/>
    <col min="8657" max="8893" width="9.140625" style="3"/>
    <col min="8894" max="8894" width="4" style="3" customWidth="1"/>
    <col min="8895" max="8895" width="2" style="3" customWidth="1"/>
    <col min="8896" max="8896" width="2.140625" style="3" customWidth="1"/>
    <col min="8897" max="8897" width="49.42578125" style="3" customWidth="1"/>
    <col min="8898" max="8899" width="20.42578125" style="3" customWidth="1"/>
    <col min="8900" max="8901" width="11.7109375" style="3" customWidth="1"/>
    <col min="8902" max="8902" width="13.42578125" style="3" customWidth="1"/>
    <col min="8903" max="8904" width="11" style="3" customWidth="1"/>
    <col min="8905" max="8905" width="8.7109375" style="3" customWidth="1"/>
    <col min="8906" max="8906" width="1.5703125" style="3" customWidth="1"/>
    <col min="8907" max="8907" width="5.7109375" style="3" customWidth="1"/>
    <col min="8908" max="8908" width="6.28515625" style="3" customWidth="1"/>
    <col min="8909" max="8909" width="5.85546875" style="3" customWidth="1"/>
    <col min="8910" max="8910" width="6.28515625" style="3" customWidth="1"/>
    <col min="8911" max="8912" width="5.28515625" style="3" customWidth="1"/>
    <col min="8913" max="9149" width="9.140625" style="3"/>
    <col min="9150" max="9150" width="4" style="3" customWidth="1"/>
    <col min="9151" max="9151" width="2" style="3" customWidth="1"/>
    <col min="9152" max="9152" width="2.140625" style="3" customWidth="1"/>
    <col min="9153" max="9153" width="49.42578125" style="3" customWidth="1"/>
    <col min="9154" max="9155" width="20.42578125" style="3" customWidth="1"/>
    <col min="9156" max="9157" width="11.7109375" style="3" customWidth="1"/>
    <col min="9158" max="9158" width="13.42578125" style="3" customWidth="1"/>
    <col min="9159" max="9160" width="11" style="3" customWidth="1"/>
    <col min="9161" max="9161" width="8.7109375" style="3" customWidth="1"/>
    <col min="9162" max="9162" width="1.5703125" style="3" customWidth="1"/>
    <col min="9163" max="9163" width="5.7109375" style="3" customWidth="1"/>
    <col min="9164" max="9164" width="6.28515625" style="3" customWidth="1"/>
    <col min="9165" max="9165" width="5.85546875" style="3" customWidth="1"/>
    <col min="9166" max="9166" width="6.28515625" style="3" customWidth="1"/>
    <col min="9167" max="9168" width="5.28515625" style="3" customWidth="1"/>
    <col min="9169" max="9405" width="9.140625" style="3"/>
    <col min="9406" max="9406" width="4" style="3" customWidth="1"/>
    <col min="9407" max="9407" width="2" style="3" customWidth="1"/>
    <col min="9408" max="9408" width="2.140625" style="3" customWidth="1"/>
    <col min="9409" max="9409" width="49.42578125" style="3" customWidth="1"/>
    <col min="9410" max="9411" width="20.42578125" style="3" customWidth="1"/>
    <col min="9412" max="9413" width="11.7109375" style="3" customWidth="1"/>
    <col min="9414" max="9414" width="13.42578125" style="3" customWidth="1"/>
    <col min="9415" max="9416" width="11" style="3" customWidth="1"/>
    <col min="9417" max="9417" width="8.7109375" style="3" customWidth="1"/>
    <col min="9418" max="9418" width="1.5703125" style="3" customWidth="1"/>
    <col min="9419" max="9419" width="5.7109375" style="3" customWidth="1"/>
    <col min="9420" max="9420" width="6.28515625" style="3" customWidth="1"/>
    <col min="9421" max="9421" width="5.85546875" style="3" customWidth="1"/>
    <col min="9422" max="9422" width="6.28515625" style="3" customWidth="1"/>
    <col min="9423" max="9424" width="5.28515625" style="3" customWidth="1"/>
    <col min="9425" max="9661" width="9.140625" style="3"/>
    <col min="9662" max="9662" width="4" style="3" customWidth="1"/>
    <col min="9663" max="9663" width="2" style="3" customWidth="1"/>
    <col min="9664" max="9664" width="2.140625" style="3" customWidth="1"/>
    <col min="9665" max="9665" width="49.42578125" style="3" customWidth="1"/>
    <col min="9666" max="9667" width="20.42578125" style="3" customWidth="1"/>
    <col min="9668" max="9669" width="11.7109375" style="3" customWidth="1"/>
    <col min="9670" max="9670" width="13.42578125" style="3" customWidth="1"/>
    <col min="9671" max="9672" width="11" style="3" customWidth="1"/>
    <col min="9673" max="9673" width="8.7109375" style="3" customWidth="1"/>
    <col min="9674" max="9674" width="1.5703125" style="3" customWidth="1"/>
    <col min="9675" max="9675" width="5.7109375" style="3" customWidth="1"/>
    <col min="9676" max="9676" width="6.28515625" style="3" customWidth="1"/>
    <col min="9677" max="9677" width="5.85546875" style="3" customWidth="1"/>
    <col min="9678" max="9678" width="6.28515625" style="3" customWidth="1"/>
    <col min="9679" max="9680" width="5.28515625" style="3" customWidth="1"/>
    <col min="9681" max="9917" width="9.140625" style="3"/>
    <col min="9918" max="9918" width="4" style="3" customWidth="1"/>
    <col min="9919" max="9919" width="2" style="3" customWidth="1"/>
    <col min="9920" max="9920" width="2.140625" style="3" customWidth="1"/>
    <col min="9921" max="9921" width="49.42578125" style="3" customWidth="1"/>
    <col min="9922" max="9923" width="20.42578125" style="3" customWidth="1"/>
    <col min="9924" max="9925" width="11.7109375" style="3" customWidth="1"/>
    <col min="9926" max="9926" width="13.42578125" style="3" customWidth="1"/>
    <col min="9927" max="9928" width="11" style="3" customWidth="1"/>
    <col min="9929" max="9929" width="8.7109375" style="3" customWidth="1"/>
    <col min="9930" max="9930" width="1.5703125" style="3" customWidth="1"/>
    <col min="9931" max="9931" width="5.7109375" style="3" customWidth="1"/>
    <col min="9932" max="9932" width="6.28515625" style="3" customWidth="1"/>
    <col min="9933" max="9933" width="5.85546875" style="3" customWidth="1"/>
    <col min="9934" max="9934" width="6.28515625" style="3" customWidth="1"/>
    <col min="9935" max="9936" width="5.28515625" style="3" customWidth="1"/>
    <col min="9937" max="10173" width="9.140625" style="3"/>
    <col min="10174" max="10174" width="4" style="3" customWidth="1"/>
    <col min="10175" max="10175" width="2" style="3" customWidth="1"/>
    <col min="10176" max="10176" width="2.140625" style="3" customWidth="1"/>
    <col min="10177" max="10177" width="49.42578125" style="3" customWidth="1"/>
    <col min="10178" max="10179" width="20.42578125" style="3" customWidth="1"/>
    <col min="10180" max="10181" width="11.7109375" style="3" customWidth="1"/>
    <col min="10182" max="10182" width="13.42578125" style="3" customWidth="1"/>
    <col min="10183" max="10184" width="11" style="3" customWidth="1"/>
    <col min="10185" max="10185" width="8.7109375" style="3" customWidth="1"/>
    <col min="10186" max="10186" width="1.5703125" style="3" customWidth="1"/>
    <col min="10187" max="10187" width="5.7109375" style="3" customWidth="1"/>
    <col min="10188" max="10188" width="6.28515625" style="3" customWidth="1"/>
    <col min="10189" max="10189" width="5.85546875" style="3" customWidth="1"/>
    <col min="10190" max="10190" width="6.28515625" style="3" customWidth="1"/>
    <col min="10191" max="10192" width="5.28515625" style="3" customWidth="1"/>
    <col min="10193" max="10429" width="9.140625" style="3"/>
    <col min="10430" max="10430" width="4" style="3" customWidth="1"/>
    <col min="10431" max="10431" width="2" style="3" customWidth="1"/>
    <col min="10432" max="10432" width="2.140625" style="3" customWidth="1"/>
    <col min="10433" max="10433" width="49.42578125" style="3" customWidth="1"/>
    <col min="10434" max="10435" width="20.42578125" style="3" customWidth="1"/>
    <col min="10436" max="10437" width="11.7109375" style="3" customWidth="1"/>
    <col min="10438" max="10438" width="13.42578125" style="3" customWidth="1"/>
    <col min="10439" max="10440" width="11" style="3" customWidth="1"/>
    <col min="10441" max="10441" width="8.7109375" style="3" customWidth="1"/>
    <col min="10442" max="10442" width="1.5703125" style="3" customWidth="1"/>
    <col min="10443" max="10443" width="5.7109375" style="3" customWidth="1"/>
    <col min="10444" max="10444" width="6.28515625" style="3" customWidth="1"/>
    <col min="10445" max="10445" width="5.85546875" style="3" customWidth="1"/>
    <col min="10446" max="10446" width="6.28515625" style="3" customWidth="1"/>
    <col min="10447" max="10448" width="5.28515625" style="3" customWidth="1"/>
    <col min="10449" max="10685" width="9.140625" style="3"/>
    <col min="10686" max="10686" width="4" style="3" customWidth="1"/>
    <col min="10687" max="10687" width="2" style="3" customWidth="1"/>
    <col min="10688" max="10688" width="2.140625" style="3" customWidth="1"/>
    <col min="10689" max="10689" width="49.42578125" style="3" customWidth="1"/>
    <col min="10690" max="10691" width="20.42578125" style="3" customWidth="1"/>
    <col min="10692" max="10693" width="11.7109375" style="3" customWidth="1"/>
    <col min="10694" max="10694" width="13.42578125" style="3" customWidth="1"/>
    <col min="10695" max="10696" width="11" style="3" customWidth="1"/>
    <col min="10697" max="10697" width="8.7109375" style="3" customWidth="1"/>
    <col min="10698" max="10698" width="1.5703125" style="3" customWidth="1"/>
    <col min="10699" max="10699" width="5.7109375" style="3" customWidth="1"/>
    <col min="10700" max="10700" width="6.28515625" style="3" customWidth="1"/>
    <col min="10701" max="10701" width="5.85546875" style="3" customWidth="1"/>
    <col min="10702" max="10702" width="6.28515625" style="3" customWidth="1"/>
    <col min="10703" max="10704" width="5.28515625" style="3" customWidth="1"/>
    <col min="10705" max="10941" width="9.140625" style="3"/>
    <col min="10942" max="10942" width="4" style="3" customWidth="1"/>
    <col min="10943" max="10943" width="2" style="3" customWidth="1"/>
    <col min="10944" max="10944" width="2.140625" style="3" customWidth="1"/>
    <col min="10945" max="10945" width="49.42578125" style="3" customWidth="1"/>
    <col min="10946" max="10947" width="20.42578125" style="3" customWidth="1"/>
    <col min="10948" max="10949" width="11.7109375" style="3" customWidth="1"/>
    <col min="10950" max="10950" width="13.42578125" style="3" customWidth="1"/>
    <col min="10951" max="10952" width="11" style="3" customWidth="1"/>
    <col min="10953" max="10953" width="8.7109375" style="3" customWidth="1"/>
    <col min="10954" max="10954" width="1.5703125" style="3" customWidth="1"/>
    <col min="10955" max="10955" width="5.7109375" style="3" customWidth="1"/>
    <col min="10956" max="10956" width="6.28515625" style="3" customWidth="1"/>
    <col min="10957" max="10957" width="5.85546875" style="3" customWidth="1"/>
    <col min="10958" max="10958" width="6.28515625" style="3" customWidth="1"/>
    <col min="10959" max="10960" width="5.28515625" style="3" customWidth="1"/>
    <col min="10961" max="11197" width="9.140625" style="3"/>
    <col min="11198" max="11198" width="4" style="3" customWidth="1"/>
    <col min="11199" max="11199" width="2" style="3" customWidth="1"/>
    <col min="11200" max="11200" width="2.140625" style="3" customWidth="1"/>
    <col min="11201" max="11201" width="49.42578125" style="3" customWidth="1"/>
    <col min="11202" max="11203" width="20.42578125" style="3" customWidth="1"/>
    <col min="11204" max="11205" width="11.7109375" style="3" customWidth="1"/>
    <col min="11206" max="11206" width="13.42578125" style="3" customWidth="1"/>
    <col min="11207" max="11208" width="11" style="3" customWidth="1"/>
    <col min="11209" max="11209" width="8.7109375" style="3" customWidth="1"/>
    <col min="11210" max="11210" width="1.5703125" style="3" customWidth="1"/>
    <col min="11211" max="11211" width="5.7109375" style="3" customWidth="1"/>
    <col min="11212" max="11212" width="6.28515625" style="3" customWidth="1"/>
    <col min="11213" max="11213" width="5.85546875" style="3" customWidth="1"/>
    <col min="11214" max="11214" width="6.28515625" style="3" customWidth="1"/>
    <col min="11215" max="11216" width="5.28515625" style="3" customWidth="1"/>
    <col min="11217" max="11453" width="9.140625" style="3"/>
    <col min="11454" max="11454" width="4" style="3" customWidth="1"/>
    <col min="11455" max="11455" width="2" style="3" customWidth="1"/>
    <col min="11456" max="11456" width="2.140625" style="3" customWidth="1"/>
    <col min="11457" max="11457" width="49.42578125" style="3" customWidth="1"/>
    <col min="11458" max="11459" width="20.42578125" style="3" customWidth="1"/>
    <col min="11460" max="11461" width="11.7109375" style="3" customWidth="1"/>
    <col min="11462" max="11462" width="13.42578125" style="3" customWidth="1"/>
    <col min="11463" max="11464" width="11" style="3" customWidth="1"/>
    <col min="11465" max="11465" width="8.7109375" style="3" customWidth="1"/>
    <col min="11466" max="11466" width="1.5703125" style="3" customWidth="1"/>
    <col min="11467" max="11467" width="5.7109375" style="3" customWidth="1"/>
    <col min="11468" max="11468" width="6.28515625" style="3" customWidth="1"/>
    <col min="11469" max="11469" width="5.85546875" style="3" customWidth="1"/>
    <col min="11470" max="11470" width="6.28515625" style="3" customWidth="1"/>
    <col min="11471" max="11472" width="5.28515625" style="3" customWidth="1"/>
    <col min="11473" max="11709" width="9.140625" style="3"/>
    <col min="11710" max="11710" width="4" style="3" customWidth="1"/>
    <col min="11711" max="11711" width="2" style="3" customWidth="1"/>
    <col min="11712" max="11712" width="2.140625" style="3" customWidth="1"/>
    <col min="11713" max="11713" width="49.42578125" style="3" customWidth="1"/>
    <col min="11714" max="11715" width="20.42578125" style="3" customWidth="1"/>
    <col min="11716" max="11717" width="11.7109375" style="3" customWidth="1"/>
    <col min="11718" max="11718" width="13.42578125" style="3" customWidth="1"/>
    <col min="11719" max="11720" width="11" style="3" customWidth="1"/>
    <col min="11721" max="11721" width="8.7109375" style="3" customWidth="1"/>
    <col min="11722" max="11722" width="1.5703125" style="3" customWidth="1"/>
    <col min="11723" max="11723" width="5.7109375" style="3" customWidth="1"/>
    <col min="11724" max="11724" width="6.28515625" style="3" customWidth="1"/>
    <col min="11725" max="11725" width="5.85546875" style="3" customWidth="1"/>
    <col min="11726" max="11726" width="6.28515625" style="3" customWidth="1"/>
    <col min="11727" max="11728" width="5.28515625" style="3" customWidth="1"/>
    <col min="11729" max="11965" width="9.140625" style="3"/>
    <col min="11966" max="11966" width="4" style="3" customWidth="1"/>
    <col min="11967" max="11967" width="2" style="3" customWidth="1"/>
    <col min="11968" max="11968" width="2.140625" style="3" customWidth="1"/>
    <col min="11969" max="11969" width="49.42578125" style="3" customWidth="1"/>
    <col min="11970" max="11971" width="20.42578125" style="3" customWidth="1"/>
    <col min="11972" max="11973" width="11.7109375" style="3" customWidth="1"/>
    <col min="11974" max="11974" width="13.42578125" style="3" customWidth="1"/>
    <col min="11975" max="11976" width="11" style="3" customWidth="1"/>
    <col min="11977" max="11977" width="8.7109375" style="3" customWidth="1"/>
    <col min="11978" max="11978" width="1.5703125" style="3" customWidth="1"/>
    <col min="11979" max="11979" width="5.7109375" style="3" customWidth="1"/>
    <col min="11980" max="11980" width="6.28515625" style="3" customWidth="1"/>
    <col min="11981" max="11981" width="5.85546875" style="3" customWidth="1"/>
    <col min="11982" max="11982" width="6.28515625" style="3" customWidth="1"/>
    <col min="11983" max="11984" width="5.28515625" style="3" customWidth="1"/>
    <col min="11985" max="12221" width="9.140625" style="3"/>
    <col min="12222" max="12222" width="4" style="3" customWidth="1"/>
    <col min="12223" max="12223" width="2" style="3" customWidth="1"/>
    <col min="12224" max="12224" width="2.140625" style="3" customWidth="1"/>
    <col min="12225" max="12225" width="49.42578125" style="3" customWidth="1"/>
    <col min="12226" max="12227" width="20.42578125" style="3" customWidth="1"/>
    <col min="12228" max="12229" width="11.7109375" style="3" customWidth="1"/>
    <col min="12230" max="12230" width="13.42578125" style="3" customWidth="1"/>
    <col min="12231" max="12232" width="11" style="3" customWidth="1"/>
    <col min="12233" max="12233" width="8.7109375" style="3" customWidth="1"/>
    <col min="12234" max="12234" width="1.5703125" style="3" customWidth="1"/>
    <col min="12235" max="12235" width="5.7109375" style="3" customWidth="1"/>
    <col min="12236" max="12236" width="6.28515625" style="3" customWidth="1"/>
    <col min="12237" max="12237" width="5.85546875" style="3" customWidth="1"/>
    <col min="12238" max="12238" width="6.28515625" style="3" customWidth="1"/>
    <col min="12239" max="12240" width="5.28515625" style="3" customWidth="1"/>
    <col min="12241" max="12477" width="9.140625" style="3"/>
    <col min="12478" max="12478" width="4" style="3" customWidth="1"/>
    <col min="12479" max="12479" width="2" style="3" customWidth="1"/>
    <col min="12480" max="12480" width="2.140625" style="3" customWidth="1"/>
    <col min="12481" max="12481" width="49.42578125" style="3" customWidth="1"/>
    <col min="12482" max="12483" width="20.42578125" style="3" customWidth="1"/>
    <col min="12484" max="12485" width="11.7109375" style="3" customWidth="1"/>
    <col min="12486" max="12486" width="13.42578125" style="3" customWidth="1"/>
    <col min="12487" max="12488" width="11" style="3" customWidth="1"/>
    <col min="12489" max="12489" width="8.7109375" style="3" customWidth="1"/>
    <col min="12490" max="12490" width="1.5703125" style="3" customWidth="1"/>
    <col min="12491" max="12491" width="5.7109375" style="3" customWidth="1"/>
    <col min="12492" max="12492" width="6.28515625" style="3" customWidth="1"/>
    <col min="12493" max="12493" width="5.85546875" style="3" customWidth="1"/>
    <col min="12494" max="12494" width="6.28515625" style="3" customWidth="1"/>
    <col min="12495" max="12496" width="5.28515625" style="3" customWidth="1"/>
    <col min="12497" max="12733" width="9.140625" style="3"/>
    <col min="12734" max="12734" width="4" style="3" customWidth="1"/>
    <col min="12735" max="12735" width="2" style="3" customWidth="1"/>
    <col min="12736" max="12736" width="2.140625" style="3" customWidth="1"/>
    <col min="12737" max="12737" width="49.42578125" style="3" customWidth="1"/>
    <col min="12738" max="12739" width="20.42578125" style="3" customWidth="1"/>
    <col min="12740" max="12741" width="11.7109375" style="3" customWidth="1"/>
    <col min="12742" max="12742" width="13.42578125" style="3" customWidth="1"/>
    <col min="12743" max="12744" width="11" style="3" customWidth="1"/>
    <col min="12745" max="12745" width="8.7109375" style="3" customWidth="1"/>
    <col min="12746" max="12746" width="1.5703125" style="3" customWidth="1"/>
    <col min="12747" max="12747" width="5.7109375" style="3" customWidth="1"/>
    <col min="12748" max="12748" width="6.28515625" style="3" customWidth="1"/>
    <col min="12749" max="12749" width="5.85546875" style="3" customWidth="1"/>
    <col min="12750" max="12750" width="6.28515625" style="3" customWidth="1"/>
    <col min="12751" max="12752" width="5.28515625" style="3" customWidth="1"/>
    <col min="12753" max="12989" width="9.140625" style="3"/>
    <col min="12990" max="12990" width="4" style="3" customWidth="1"/>
    <col min="12991" max="12991" width="2" style="3" customWidth="1"/>
    <col min="12992" max="12992" width="2.140625" style="3" customWidth="1"/>
    <col min="12993" max="12993" width="49.42578125" style="3" customWidth="1"/>
    <col min="12994" max="12995" width="20.42578125" style="3" customWidth="1"/>
    <col min="12996" max="12997" width="11.7109375" style="3" customWidth="1"/>
    <col min="12998" max="12998" width="13.42578125" style="3" customWidth="1"/>
    <col min="12999" max="13000" width="11" style="3" customWidth="1"/>
    <col min="13001" max="13001" width="8.7109375" style="3" customWidth="1"/>
    <col min="13002" max="13002" width="1.5703125" style="3" customWidth="1"/>
    <col min="13003" max="13003" width="5.7109375" style="3" customWidth="1"/>
    <col min="13004" max="13004" width="6.28515625" style="3" customWidth="1"/>
    <col min="13005" max="13005" width="5.85546875" style="3" customWidth="1"/>
    <col min="13006" max="13006" width="6.28515625" style="3" customWidth="1"/>
    <col min="13007" max="13008" width="5.28515625" style="3" customWidth="1"/>
    <col min="13009" max="13245" width="9.140625" style="3"/>
    <col min="13246" max="13246" width="4" style="3" customWidth="1"/>
    <col min="13247" max="13247" width="2" style="3" customWidth="1"/>
    <col min="13248" max="13248" width="2.140625" style="3" customWidth="1"/>
    <col min="13249" max="13249" width="49.42578125" style="3" customWidth="1"/>
    <col min="13250" max="13251" width="20.42578125" style="3" customWidth="1"/>
    <col min="13252" max="13253" width="11.7109375" style="3" customWidth="1"/>
    <col min="13254" max="13254" width="13.42578125" style="3" customWidth="1"/>
    <col min="13255" max="13256" width="11" style="3" customWidth="1"/>
    <col min="13257" max="13257" width="8.7109375" style="3" customWidth="1"/>
    <col min="13258" max="13258" width="1.5703125" style="3" customWidth="1"/>
    <col min="13259" max="13259" width="5.7109375" style="3" customWidth="1"/>
    <col min="13260" max="13260" width="6.28515625" style="3" customWidth="1"/>
    <col min="13261" max="13261" width="5.85546875" style="3" customWidth="1"/>
    <col min="13262" max="13262" width="6.28515625" style="3" customWidth="1"/>
    <col min="13263" max="13264" width="5.28515625" style="3" customWidth="1"/>
    <col min="13265" max="13501" width="9.140625" style="3"/>
    <col min="13502" max="13502" width="4" style="3" customWidth="1"/>
    <col min="13503" max="13503" width="2" style="3" customWidth="1"/>
    <col min="13504" max="13504" width="2.140625" style="3" customWidth="1"/>
    <col min="13505" max="13505" width="49.42578125" style="3" customWidth="1"/>
    <col min="13506" max="13507" width="20.42578125" style="3" customWidth="1"/>
    <col min="13508" max="13509" width="11.7109375" style="3" customWidth="1"/>
    <col min="13510" max="13510" width="13.42578125" style="3" customWidth="1"/>
    <col min="13511" max="13512" width="11" style="3" customWidth="1"/>
    <col min="13513" max="13513" width="8.7109375" style="3" customWidth="1"/>
    <col min="13514" max="13514" width="1.5703125" style="3" customWidth="1"/>
    <col min="13515" max="13515" width="5.7109375" style="3" customWidth="1"/>
    <col min="13516" max="13516" width="6.28515625" style="3" customWidth="1"/>
    <col min="13517" max="13517" width="5.85546875" style="3" customWidth="1"/>
    <col min="13518" max="13518" width="6.28515625" style="3" customWidth="1"/>
    <col min="13519" max="13520" width="5.28515625" style="3" customWidth="1"/>
    <col min="13521" max="13757" width="9.140625" style="3"/>
    <col min="13758" max="13758" width="4" style="3" customWidth="1"/>
    <col min="13759" max="13759" width="2" style="3" customWidth="1"/>
    <col min="13760" max="13760" width="2.140625" style="3" customWidth="1"/>
    <col min="13761" max="13761" width="49.42578125" style="3" customWidth="1"/>
    <col min="13762" max="13763" width="20.42578125" style="3" customWidth="1"/>
    <col min="13764" max="13765" width="11.7109375" style="3" customWidth="1"/>
    <col min="13766" max="13766" width="13.42578125" style="3" customWidth="1"/>
    <col min="13767" max="13768" width="11" style="3" customWidth="1"/>
    <col min="13769" max="13769" width="8.7109375" style="3" customWidth="1"/>
    <col min="13770" max="13770" width="1.5703125" style="3" customWidth="1"/>
    <col min="13771" max="13771" width="5.7109375" style="3" customWidth="1"/>
    <col min="13772" max="13772" width="6.28515625" style="3" customWidth="1"/>
    <col min="13773" max="13773" width="5.85546875" style="3" customWidth="1"/>
    <col min="13774" max="13774" width="6.28515625" style="3" customWidth="1"/>
    <col min="13775" max="13776" width="5.28515625" style="3" customWidth="1"/>
    <col min="13777" max="14013" width="9.140625" style="3"/>
    <col min="14014" max="14014" width="4" style="3" customWidth="1"/>
    <col min="14015" max="14015" width="2" style="3" customWidth="1"/>
    <col min="14016" max="14016" width="2.140625" style="3" customWidth="1"/>
    <col min="14017" max="14017" width="49.42578125" style="3" customWidth="1"/>
    <col min="14018" max="14019" width="20.42578125" style="3" customWidth="1"/>
    <col min="14020" max="14021" width="11.7109375" style="3" customWidth="1"/>
    <col min="14022" max="14022" width="13.42578125" style="3" customWidth="1"/>
    <col min="14023" max="14024" width="11" style="3" customWidth="1"/>
    <col min="14025" max="14025" width="8.7109375" style="3" customWidth="1"/>
    <col min="14026" max="14026" width="1.5703125" style="3" customWidth="1"/>
    <col min="14027" max="14027" width="5.7109375" style="3" customWidth="1"/>
    <col min="14028" max="14028" width="6.28515625" style="3" customWidth="1"/>
    <col min="14029" max="14029" width="5.85546875" style="3" customWidth="1"/>
    <col min="14030" max="14030" width="6.28515625" style="3" customWidth="1"/>
    <col min="14031" max="14032" width="5.28515625" style="3" customWidth="1"/>
    <col min="14033" max="14269" width="9.140625" style="3"/>
    <col min="14270" max="14270" width="4" style="3" customWidth="1"/>
    <col min="14271" max="14271" width="2" style="3" customWidth="1"/>
    <col min="14272" max="14272" width="2.140625" style="3" customWidth="1"/>
    <col min="14273" max="14273" width="49.42578125" style="3" customWidth="1"/>
    <col min="14274" max="14275" width="20.42578125" style="3" customWidth="1"/>
    <col min="14276" max="14277" width="11.7109375" style="3" customWidth="1"/>
    <col min="14278" max="14278" width="13.42578125" style="3" customWidth="1"/>
    <col min="14279" max="14280" width="11" style="3" customWidth="1"/>
    <col min="14281" max="14281" width="8.7109375" style="3" customWidth="1"/>
    <col min="14282" max="14282" width="1.5703125" style="3" customWidth="1"/>
    <col min="14283" max="14283" width="5.7109375" style="3" customWidth="1"/>
    <col min="14284" max="14284" width="6.28515625" style="3" customWidth="1"/>
    <col min="14285" max="14285" width="5.85546875" style="3" customWidth="1"/>
    <col min="14286" max="14286" width="6.28515625" style="3" customWidth="1"/>
    <col min="14287" max="14288" width="5.28515625" style="3" customWidth="1"/>
    <col min="14289" max="14525" width="9.140625" style="3"/>
    <col min="14526" max="14526" width="4" style="3" customWidth="1"/>
    <col min="14527" max="14527" width="2" style="3" customWidth="1"/>
    <col min="14528" max="14528" width="2.140625" style="3" customWidth="1"/>
    <col min="14529" max="14529" width="49.42578125" style="3" customWidth="1"/>
    <col min="14530" max="14531" width="20.42578125" style="3" customWidth="1"/>
    <col min="14532" max="14533" width="11.7109375" style="3" customWidth="1"/>
    <col min="14534" max="14534" width="13.42578125" style="3" customWidth="1"/>
    <col min="14535" max="14536" width="11" style="3" customWidth="1"/>
    <col min="14537" max="14537" width="8.7109375" style="3" customWidth="1"/>
    <col min="14538" max="14538" width="1.5703125" style="3" customWidth="1"/>
    <col min="14539" max="14539" width="5.7109375" style="3" customWidth="1"/>
    <col min="14540" max="14540" width="6.28515625" style="3" customWidth="1"/>
    <col min="14541" max="14541" width="5.85546875" style="3" customWidth="1"/>
    <col min="14542" max="14542" width="6.28515625" style="3" customWidth="1"/>
    <col min="14543" max="14544" width="5.28515625" style="3" customWidth="1"/>
    <col min="14545" max="14781" width="9.140625" style="3"/>
    <col min="14782" max="14782" width="4" style="3" customWidth="1"/>
    <col min="14783" max="14783" width="2" style="3" customWidth="1"/>
    <col min="14784" max="14784" width="2.140625" style="3" customWidth="1"/>
    <col min="14785" max="14785" width="49.42578125" style="3" customWidth="1"/>
    <col min="14786" max="14787" width="20.42578125" style="3" customWidth="1"/>
    <col min="14788" max="14789" width="11.7109375" style="3" customWidth="1"/>
    <col min="14790" max="14790" width="13.42578125" style="3" customWidth="1"/>
    <col min="14791" max="14792" width="11" style="3" customWidth="1"/>
    <col min="14793" max="14793" width="8.7109375" style="3" customWidth="1"/>
    <col min="14794" max="14794" width="1.5703125" style="3" customWidth="1"/>
    <col min="14795" max="14795" width="5.7109375" style="3" customWidth="1"/>
    <col min="14796" max="14796" width="6.28515625" style="3" customWidth="1"/>
    <col min="14797" max="14797" width="5.85546875" style="3" customWidth="1"/>
    <col min="14798" max="14798" width="6.28515625" style="3" customWidth="1"/>
    <col min="14799" max="14800" width="5.28515625" style="3" customWidth="1"/>
    <col min="14801" max="15037" width="9.140625" style="3"/>
    <col min="15038" max="15038" width="4" style="3" customWidth="1"/>
    <col min="15039" max="15039" width="2" style="3" customWidth="1"/>
    <col min="15040" max="15040" width="2.140625" style="3" customWidth="1"/>
    <col min="15041" max="15041" width="49.42578125" style="3" customWidth="1"/>
    <col min="15042" max="15043" width="20.42578125" style="3" customWidth="1"/>
    <col min="15044" max="15045" width="11.7109375" style="3" customWidth="1"/>
    <col min="15046" max="15046" width="13.42578125" style="3" customWidth="1"/>
    <col min="15047" max="15048" width="11" style="3" customWidth="1"/>
    <col min="15049" max="15049" width="8.7109375" style="3" customWidth="1"/>
    <col min="15050" max="15050" width="1.5703125" style="3" customWidth="1"/>
    <col min="15051" max="15051" width="5.7109375" style="3" customWidth="1"/>
    <col min="15052" max="15052" width="6.28515625" style="3" customWidth="1"/>
    <col min="15053" max="15053" width="5.85546875" style="3" customWidth="1"/>
    <col min="15054" max="15054" width="6.28515625" style="3" customWidth="1"/>
    <col min="15055" max="15056" width="5.28515625" style="3" customWidth="1"/>
    <col min="15057" max="15293" width="9.140625" style="3"/>
    <col min="15294" max="15294" width="4" style="3" customWidth="1"/>
    <col min="15295" max="15295" width="2" style="3" customWidth="1"/>
    <col min="15296" max="15296" width="2.140625" style="3" customWidth="1"/>
    <col min="15297" max="15297" width="49.42578125" style="3" customWidth="1"/>
    <col min="15298" max="15299" width="20.42578125" style="3" customWidth="1"/>
    <col min="15300" max="15301" width="11.7109375" style="3" customWidth="1"/>
    <col min="15302" max="15302" width="13.42578125" style="3" customWidth="1"/>
    <col min="15303" max="15304" width="11" style="3" customWidth="1"/>
    <col min="15305" max="15305" width="8.7109375" style="3" customWidth="1"/>
    <col min="15306" max="15306" width="1.5703125" style="3" customWidth="1"/>
    <col min="15307" max="15307" width="5.7109375" style="3" customWidth="1"/>
    <col min="15308" max="15308" width="6.28515625" style="3" customWidth="1"/>
    <col min="15309" max="15309" width="5.85546875" style="3" customWidth="1"/>
    <col min="15310" max="15310" width="6.28515625" style="3" customWidth="1"/>
    <col min="15311" max="15312" width="5.28515625" style="3" customWidth="1"/>
    <col min="15313" max="15549" width="9.140625" style="3"/>
    <col min="15550" max="15550" width="4" style="3" customWidth="1"/>
    <col min="15551" max="15551" width="2" style="3" customWidth="1"/>
    <col min="15552" max="15552" width="2.140625" style="3" customWidth="1"/>
    <col min="15553" max="15553" width="49.42578125" style="3" customWidth="1"/>
    <col min="15554" max="15555" width="20.42578125" style="3" customWidth="1"/>
    <col min="15556" max="15557" width="11.7109375" style="3" customWidth="1"/>
    <col min="15558" max="15558" width="13.42578125" style="3" customWidth="1"/>
    <col min="15559" max="15560" width="11" style="3" customWidth="1"/>
    <col min="15561" max="15561" width="8.7109375" style="3" customWidth="1"/>
    <col min="15562" max="15562" width="1.5703125" style="3" customWidth="1"/>
    <col min="15563" max="15563" width="5.7109375" style="3" customWidth="1"/>
    <col min="15564" max="15564" width="6.28515625" style="3" customWidth="1"/>
    <col min="15565" max="15565" width="5.85546875" style="3" customWidth="1"/>
    <col min="15566" max="15566" width="6.28515625" style="3" customWidth="1"/>
    <col min="15567" max="15568" width="5.28515625" style="3" customWidth="1"/>
    <col min="15569" max="15805" width="9.140625" style="3"/>
    <col min="15806" max="15806" width="4" style="3" customWidth="1"/>
    <col min="15807" max="15807" width="2" style="3" customWidth="1"/>
    <col min="15808" max="15808" width="2.140625" style="3" customWidth="1"/>
    <col min="15809" max="15809" width="49.42578125" style="3" customWidth="1"/>
    <col min="15810" max="15811" width="20.42578125" style="3" customWidth="1"/>
    <col min="15812" max="15813" width="11.7109375" style="3" customWidth="1"/>
    <col min="15814" max="15814" width="13.42578125" style="3" customWidth="1"/>
    <col min="15815" max="15816" width="11" style="3" customWidth="1"/>
    <col min="15817" max="15817" width="8.7109375" style="3" customWidth="1"/>
    <col min="15818" max="15818" width="1.5703125" style="3" customWidth="1"/>
    <col min="15819" max="15819" width="5.7109375" style="3" customWidth="1"/>
    <col min="15820" max="15820" width="6.28515625" style="3" customWidth="1"/>
    <col min="15821" max="15821" width="5.85546875" style="3" customWidth="1"/>
    <col min="15822" max="15822" width="6.28515625" style="3" customWidth="1"/>
    <col min="15823" max="15824" width="5.28515625" style="3" customWidth="1"/>
    <col min="15825" max="16061" width="9.140625" style="3"/>
    <col min="16062" max="16062" width="4" style="3" customWidth="1"/>
    <col min="16063" max="16063" width="2" style="3" customWidth="1"/>
    <col min="16064" max="16064" width="2.140625" style="3" customWidth="1"/>
    <col min="16065" max="16065" width="49.42578125" style="3" customWidth="1"/>
    <col min="16066" max="16067" width="20.42578125" style="3" customWidth="1"/>
    <col min="16068" max="16069" width="11.7109375" style="3" customWidth="1"/>
    <col min="16070" max="16070" width="13.42578125" style="3" customWidth="1"/>
    <col min="16071" max="16072" width="11" style="3" customWidth="1"/>
    <col min="16073" max="16073" width="8.7109375" style="3" customWidth="1"/>
    <col min="16074" max="16074" width="1.5703125" style="3" customWidth="1"/>
    <col min="16075" max="16075" width="5.7109375" style="3" customWidth="1"/>
    <col min="16076" max="16076" width="6.28515625" style="3" customWidth="1"/>
    <col min="16077" max="16077" width="5.85546875" style="3" customWidth="1"/>
    <col min="16078" max="16078" width="6.28515625" style="3" customWidth="1"/>
    <col min="16079" max="16080" width="5.28515625" style="3" customWidth="1"/>
    <col min="16081" max="16384" width="9.140625" style="3"/>
  </cols>
  <sheetData>
    <row r="1" spans="1:12" ht="21" thickBot="1" x14ac:dyDescent="0.25">
      <c r="A1" s="1" t="s">
        <v>184</v>
      </c>
      <c r="D1" s="3"/>
    </row>
    <row r="2" spans="1:12" ht="16.5" thickBot="1" x14ac:dyDescent="0.25">
      <c r="A2" s="6"/>
      <c r="B2" s="7"/>
      <c r="C2" s="7"/>
      <c r="D2" s="8"/>
      <c r="E2" s="9" t="s">
        <v>1</v>
      </c>
      <c r="F2" s="9"/>
      <c r="G2" s="9" t="s">
        <v>2</v>
      </c>
      <c r="H2" s="10"/>
      <c r="I2" s="11" t="s">
        <v>3</v>
      </c>
      <c r="J2" s="707" t="s">
        <v>4</v>
      </c>
      <c r="K2" s="708"/>
    </row>
    <row r="3" spans="1:12" ht="34.5" customHeight="1" x14ac:dyDescent="0.2">
      <c r="A3" s="12" t="s">
        <v>5</v>
      </c>
      <c r="B3" s="13" t="s">
        <v>6</v>
      </c>
      <c r="C3" s="14" t="s">
        <v>7</v>
      </c>
      <c r="D3" s="15" t="s">
        <v>353</v>
      </c>
      <c r="E3" s="16" t="s">
        <v>8</v>
      </c>
      <c r="F3" s="17" t="s">
        <v>9</v>
      </c>
      <c r="G3" s="16" t="s">
        <v>10</v>
      </c>
      <c r="H3" s="18" t="s">
        <v>11</v>
      </c>
      <c r="I3" s="19" t="s">
        <v>12</v>
      </c>
      <c r="J3" s="20" t="s">
        <v>13</v>
      </c>
      <c r="K3" s="18" t="s">
        <v>14</v>
      </c>
      <c r="L3" s="21"/>
    </row>
    <row r="4" spans="1:12" ht="11.25" customHeight="1" thickBot="1" x14ac:dyDescent="0.25">
      <c r="A4" s="22" t="s">
        <v>15</v>
      </c>
      <c r="B4" s="23" t="s">
        <v>6</v>
      </c>
      <c r="C4" s="24" t="s">
        <v>7</v>
      </c>
      <c r="D4" s="25" t="s">
        <v>16</v>
      </c>
      <c r="E4" s="26" t="s">
        <v>17</v>
      </c>
      <c r="F4" s="27" t="s">
        <v>18</v>
      </c>
      <c r="G4" s="28" t="s">
        <v>19</v>
      </c>
      <c r="H4" s="29" t="s">
        <v>19</v>
      </c>
      <c r="I4" s="30" t="s">
        <v>19</v>
      </c>
      <c r="J4" s="30" t="s">
        <v>19</v>
      </c>
      <c r="K4" s="29" t="s">
        <v>19</v>
      </c>
      <c r="L4" s="31"/>
    </row>
    <row r="5" spans="1:12" ht="17.25" customHeight="1" thickBot="1" x14ac:dyDescent="0.25">
      <c r="A5" s="32" t="s">
        <v>21</v>
      </c>
      <c r="B5" s="33"/>
      <c r="C5" s="34" t="s">
        <v>22</v>
      </c>
      <c r="D5" s="35" t="s">
        <v>23</v>
      </c>
      <c r="E5" s="36"/>
      <c r="F5" s="36"/>
      <c r="G5" s="37"/>
      <c r="H5" s="38"/>
      <c r="I5" s="38"/>
      <c r="J5" s="38"/>
      <c r="K5" s="39"/>
      <c r="L5" s="40"/>
    </row>
    <row r="6" spans="1:12" ht="37.5" customHeight="1" x14ac:dyDescent="0.2">
      <c r="A6" s="41" t="s">
        <v>24</v>
      </c>
      <c r="B6" s="42" t="s">
        <v>25</v>
      </c>
      <c r="C6" s="43" t="s">
        <v>22</v>
      </c>
      <c r="D6" s="44" t="s">
        <v>26</v>
      </c>
      <c r="E6" s="79">
        <v>7.65</v>
      </c>
      <c r="F6" s="45">
        <v>35</v>
      </c>
      <c r="G6" s="46">
        <v>29068</v>
      </c>
      <c r="H6" s="47">
        <v>16585</v>
      </c>
      <c r="I6" s="48">
        <f>ROUND(12*1.36*(1/E6*G6+1/F6*H6)+K6,0)</f>
        <v>70107</v>
      </c>
      <c r="J6" s="46">
        <f>ROUND(12*(1/E6*G6+1/F6*H6),0)</f>
        <v>51283</v>
      </c>
      <c r="K6" s="49">
        <v>362</v>
      </c>
      <c r="L6" s="52"/>
    </row>
    <row r="7" spans="1:12" ht="37.5" customHeight="1" x14ac:dyDescent="0.2">
      <c r="A7" s="53" t="s">
        <v>24</v>
      </c>
      <c r="B7" s="54" t="s">
        <v>27</v>
      </c>
      <c r="C7" s="55" t="s">
        <v>22</v>
      </c>
      <c r="D7" s="56" t="s">
        <v>28</v>
      </c>
      <c r="E7" s="57" t="s">
        <v>29</v>
      </c>
      <c r="F7" s="57" t="s">
        <v>30</v>
      </c>
      <c r="G7" s="58">
        <v>29068</v>
      </c>
      <c r="H7" s="59">
        <v>16585</v>
      </c>
      <c r="I7" s="60" t="s">
        <v>31</v>
      </c>
      <c r="J7" s="61" t="s">
        <v>31</v>
      </c>
      <c r="K7" s="62">
        <v>362</v>
      </c>
      <c r="L7" s="52"/>
    </row>
    <row r="8" spans="1:12" ht="37.5" customHeight="1" x14ac:dyDescent="0.2">
      <c r="A8" s="53" t="s">
        <v>24</v>
      </c>
      <c r="B8" s="54" t="s">
        <v>32</v>
      </c>
      <c r="C8" s="55" t="s">
        <v>22</v>
      </c>
      <c r="D8" s="56" t="s">
        <v>33</v>
      </c>
      <c r="E8" s="57" t="s">
        <v>34</v>
      </c>
      <c r="F8" s="57" t="s">
        <v>35</v>
      </c>
      <c r="G8" s="58">
        <v>29068</v>
      </c>
      <c r="H8" s="59">
        <v>16585</v>
      </c>
      <c r="I8" s="60" t="s">
        <v>31</v>
      </c>
      <c r="J8" s="61" t="s">
        <v>31</v>
      </c>
      <c r="K8" s="62">
        <v>362</v>
      </c>
      <c r="L8" s="52"/>
    </row>
    <row r="9" spans="1:12" ht="37.5" customHeight="1" x14ac:dyDescent="0.2">
      <c r="A9" s="53" t="s">
        <v>24</v>
      </c>
      <c r="B9" s="54" t="s">
        <v>36</v>
      </c>
      <c r="C9" s="55" t="s">
        <v>22</v>
      </c>
      <c r="D9" s="56" t="s">
        <v>37</v>
      </c>
      <c r="E9" s="57" t="s">
        <v>38</v>
      </c>
      <c r="F9" s="57" t="s">
        <v>35</v>
      </c>
      <c r="G9" s="58">
        <v>29068</v>
      </c>
      <c r="H9" s="59">
        <v>16585</v>
      </c>
      <c r="I9" s="60" t="s">
        <v>31</v>
      </c>
      <c r="J9" s="61" t="s">
        <v>31</v>
      </c>
      <c r="K9" s="62">
        <v>362</v>
      </c>
      <c r="L9" s="52"/>
    </row>
    <row r="10" spans="1:12" ht="37.5" customHeight="1" x14ac:dyDescent="0.2">
      <c r="A10" s="53" t="s">
        <v>24</v>
      </c>
      <c r="B10" s="54" t="s">
        <v>39</v>
      </c>
      <c r="C10" s="55" t="s">
        <v>22</v>
      </c>
      <c r="D10" s="56" t="s">
        <v>40</v>
      </c>
      <c r="E10" s="57" t="s">
        <v>41</v>
      </c>
      <c r="F10" s="57" t="s">
        <v>35</v>
      </c>
      <c r="G10" s="58">
        <v>29068</v>
      </c>
      <c r="H10" s="59">
        <v>16585</v>
      </c>
      <c r="I10" s="60" t="s">
        <v>31</v>
      </c>
      <c r="J10" s="61" t="s">
        <v>31</v>
      </c>
      <c r="K10" s="62">
        <v>362</v>
      </c>
      <c r="L10" s="52"/>
    </row>
    <row r="11" spans="1:12" ht="37.5" customHeight="1" thickBot="1" x14ac:dyDescent="0.25">
      <c r="A11" s="65" t="s">
        <v>24</v>
      </c>
      <c r="B11" s="66" t="s">
        <v>42</v>
      </c>
      <c r="C11" s="67" t="s">
        <v>22</v>
      </c>
      <c r="D11" s="68" t="s">
        <v>43</v>
      </c>
      <c r="E11" s="84" t="s">
        <v>44</v>
      </c>
      <c r="F11" s="69">
        <v>41.1</v>
      </c>
      <c r="G11" s="70">
        <v>29068</v>
      </c>
      <c r="H11" s="71">
        <v>16585</v>
      </c>
      <c r="I11" s="72" t="s">
        <v>31</v>
      </c>
      <c r="J11" s="73" t="s">
        <v>31</v>
      </c>
      <c r="K11" s="74">
        <v>362</v>
      </c>
      <c r="L11" s="52"/>
    </row>
    <row r="12" spans="1:12" ht="37.5" customHeight="1" x14ac:dyDescent="0.2">
      <c r="A12" s="41" t="s">
        <v>24</v>
      </c>
      <c r="B12" s="77" t="s">
        <v>45</v>
      </c>
      <c r="C12" s="78" t="s">
        <v>22</v>
      </c>
      <c r="D12" s="44" t="s">
        <v>46</v>
      </c>
      <c r="E12" s="79">
        <v>15.3</v>
      </c>
      <c r="F12" s="45">
        <v>64.7</v>
      </c>
      <c r="G12" s="46">
        <v>29068</v>
      </c>
      <c r="H12" s="47">
        <v>16585</v>
      </c>
      <c r="I12" s="48">
        <f>ROUND(12*1.36*(1/E12*G12+1/F12*H12)+K12,0)</f>
        <v>35371</v>
      </c>
      <c r="J12" s="46">
        <f>ROUND(12*(1/E12*G12+1/F12*H12),0)</f>
        <v>25874</v>
      </c>
      <c r="K12" s="49">
        <v>182</v>
      </c>
      <c r="L12" s="52"/>
    </row>
    <row r="13" spans="1:12" ht="37.5" customHeight="1" x14ac:dyDescent="0.2">
      <c r="A13" s="53" t="s">
        <v>24</v>
      </c>
      <c r="B13" s="80" t="s">
        <v>47</v>
      </c>
      <c r="C13" s="81" t="s">
        <v>22</v>
      </c>
      <c r="D13" s="56" t="s">
        <v>48</v>
      </c>
      <c r="E13" s="57" t="s">
        <v>49</v>
      </c>
      <c r="F13" s="57" t="s">
        <v>50</v>
      </c>
      <c r="G13" s="58">
        <v>29068</v>
      </c>
      <c r="H13" s="59">
        <v>16585</v>
      </c>
      <c r="I13" s="60" t="s">
        <v>51</v>
      </c>
      <c r="J13" s="61" t="s">
        <v>51</v>
      </c>
      <c r="K13" s="62">
        <v>182</v>
      </c>
      <c r="L13" s="52"/>
    </row>
    <row r="14" spans="1:12" ht="37.5" customHeight="1" x14ac:dyDescent="0.2">
      <c r="A14" s="53" t="s">
        <v>24</v>
      </c>
      <c r="B14" s="80" t="s">
        <v>52</v>
      </c>
      <c r="C14" s="81" t="s">
        <v>22</v>
      </c>
      <c r="D14" s="56" t="s">
        <v>53</v>
      </c>
      <c r="E14" s="57" t="s">
        <v>54</v>
      </c>
      <c r="F14" s="57" t="s">
        <v>50</v>
      </c>
      <c r="G14" s="58">
        <v>29068</v>
      </c>
      <c r="H14" s="59">
        <v>16585</v>
      </c>
      <c r="I14" s="60" t="s">
        <v>51</v>
      </c>
      <c r="J14" s="61" t="s">
        <v>51</v>
      </c>
      <c r="K14" s="62">
        <v>182</v>
      </c>
      <c r="L14" s="52"/>
    </row>
    <row r="15" spans="1:12" ht="37.5" customHeight="1" x14ac:dyDescent="0.2">
      <c r="A15" s="53" t="s">
        <v>24</v>
      </c>
      <c r="B15" s="80" t="s">
        <v>55</v>
      </c>
      <c r="C15" s="81" t="s">
        <v>22</v>
      </c>
      <c r="D15" s="56" t="s">
        <v>56</v>
      </c>
      <c r="E15" s="57" t="s">
        <v>57</v>
      </c>
      <c r="F15" s="57" t="s">
        <v>50</v>
      </c>
      <c r="G15" s="58">
        <v>29068</v>
      </c>
      <c r="H15" s="59">
        <v>16585</v>
      </c>
      <c r="I15" s="60" t="s">
        <v>51</v>
      </c>
      <c r="J15" s="61" t="s">
        <v>51</v>
      </c>
      <c r="K15" s="62">
        <v>182</v>
      </c>
      <c r="L15" s="52"/>
    </row>
    <row r="16" spans="1:12" ht="37.5" customHeight="1" x14ac:dyDescent="0.2">
      <c r="A16" s="53" t="s">
        <v>24</v>
      </c>
      <c r="B16" s="80" t="s">
        <v>20</v>
      </c>
      <c r="C16" s="81" t="s">
        <v>22</v>
      </c>
      <c r="D16" s="56" t="s">
        <v>58</v>
      </c>
      <c r="E16" s="57" t="s">
        <v>59</v>
      </c>
      <c r="F16" s="57" t="s">
        <v>50</v>
      </c>
      <c r="G16" s="58">
        <v>29068</v>
      </c>
      <c r="H16" s="59">
        <v>16585</v>
      </c>
      <c r="I16" s="60" t="s">
        <v>51</v>
      </c>
      <c r="J16" s="61" t="s">
        <v>51</v>
      </c>
      <c r="K16" s="62">
        <v>182</v>
      </c>
      <c r="L16" s="52"/>
    </row>
    <row r="17" spans="1:12" ht="37.5" customHeight="1" thickBot="1" x14ac:dyDescent="0.25">
      <c r="A17" s="65" t="s">
        <v>24</v>
      </c>
      <c r="B17" s="82" t="s">
        <v>60</v>
      </c>
      <c r="C17" s="83" t="s">
        <v>22</v>
      </c>
      <c r="D17" s="68" t="s">
        <v>61</v>
      </c>
      <c r="E17" s="84" t="s">
        <v>62</v>
      </c>
      <c r="F17" s="69">
        <v>74.16</v>
      </c>
      <c r="G17" s="70">
        <v>29068</v>
      </c>
      <c r="H17" s="71">
        <v>16585</v>
      </c>
      <c r="I17" s="72" t="s">
        <v>51</v>
      </c>
      <c r="J17" s="73" t="s">
        <v>51</v>
      </c>
      <c r="K17" s="74">
        <v>182</v>
      </c>
      <c r="L17" s="52"/>
    </row>
    <row r="18" spans="1:12" ht="13.5" customHeight="1" thickBot="1" x14ac:dyDescent="0.25">
      <c r="A18" s="32"/>
      <c r="B18" s="33"/>
      <c r="C18" s="34" t="s">
        <v>63</v>
      </c>
      <c r="D18" s="35" t="s">
        <v>64</v>
      </c>
      <c r="E18" s="85"/>
      <c r="F18" s="85"/>
      <c r="G18" s="86"/>
      <c r="H18" s="86"/>
      <c r="I18" s="87"/>
      <c r="J18" s="87"/>
      <c r="K18" s="88"/>
      <c r="L18" s="89"/>
    </row>
    <row r="19" spans="1:12" ht="33.950000000000003" customHeight="1" x14ac:dyDescent="0.2">
      <c r="A19" s="41" t="s">
        <v>65</v>
      </c>
      <c r="B19" s="77" t="s">
        <v>25</v>
      </c>
      <c r="C19" s="78" t="s">
        <v>63</v>
      </c>
      <c r="D19" s="90" t="s">
        <v>66</v>
      </c>
      <c r="E19" s="79">
        <v>7.04</v>
      </c>
      <c r="F19" s="45">
        <v>21.56</v>
      </c>
      <c r="G19" s="46">
        <v>33309</v>
      </c>
      <c r="H19" s="47">
        <v>17256</v>
      </c>
      <c r="I19" s="48">
        <f>ROUND(12*1.36*(1/E19*G19+1/F19*H19)+K19,0)</f>
        <v>91508</v>
      </c>
      <c r="J19" s="46">
        <f>ROUND(12*(1/E19*G19+1/F19*H19),0)</f>
        <v>66381</v>
      </c>
      <c r="K19" s="50">
        <v>1230</v>
      </c>
      <c r="L19" s="51"/>
    </row>
    <row r="20" spans="1:12" ht="33.950000000000003" customHeight="1" x14ac:dyDescent="0.2">
      <c r="A20" s="53" t="s">
        <v>65</v>
      </c>
      <c r="B20" s="80" t="s">
        <v>27</v>
      </c>
      <c r="C20" s="81" t="s">
        <v>63</v>
      </c>
      <c r="D20" s="91" t="s">
        <v>67</v>
      </c>
      <c r="E20" s="57" t="s">
        <v>68</v>
      </c>
      <c r="F20" s="57" t="s">
        <v>69</v>
      </c>
      <c r="G20" s="58">
        <v>33309</v>
      </c>
      <c r="H20" s="59">
        <v>17256</v>
      </c>
      <c r="I20" s="92" t="s">
        <v>70</v>
      </c>
      <c r="J20" s="93" t="s">
        <v>70</v>
      </c>
      <c r="K20" s="94">
        <v>1230</v>
      </c>
      <c r="L20" s="51"/>
    </row>
    <row r="21" spans="1:12" ht="33.950000000000003" customHeight="1" x14ac:dyDescent="0.2">
      <c r="A21" s="53" t="s">
        <v>65</v>
      </c>
      <c r="B21" s="80" t="s">
        <v>32</v>
      </c>
      <c r="C21" s="81" t="s">
        <v>63</v>
      </c>
      <c r="D21" s="91" t="s">
        <v>71</v>
      </c>
      <c r="E21" s="57" t="s">
        <v>72</v>
      </c>
      <c r="F21" s="57" t="s">
        <v>73</v>
      </c>
      <c r="G21" s="58">
        <v>33309</v>
      </c>
      <c r="H21" s="59">
        <v>17256</v>
      </c>
      <c r="I21" s="92" t="s">
        <v>70</v>
      </c>
      <c r="J21" s="93" t="s">
        <v>70</v>
      </c>
      <c r="K21" s="95">
        <v>1230</v>
      </c>
      <c r="L21" s="96"/>
    </row>
    <row r="22" spans="1:12" ht="33.950000000000003" customHeight="1" x14ac:dyDescent="0.2">
      <c r="A22" s="53" t="s">
        <v>65</v>
      </c>
      <c r="B22" s="80" t="s">
        <v>36</v>
      </c>
      <c r="C22" s="81" t="s">
        <v>63</v>
      </c>
      <c r="D22" s="97" t="s">
        <v>74</v>
      </c>
      <c r="E22" s="57" t="s">
        <v>75</v>
      </c>
      <c r="F22" s="57" t="s">
        <v>73</v>
      </c>
      <c r="G22" s="58">
        <v>33309</v>
      </c>
      <c r="H22" s="59">
        <v>17256</v>
      </c>
      <c r="I22" s="92" t="s">
        <v>70</v>
      </c>
      <c r="J22" s="93" t="s">
        <v>70</v>
      </c>
      <c r="K22" s="95">
        <v>1230</v>
      </c>
      <c r="L22" s="96"/>
    </row>
    <row r="23" spans="1:12" ht="33.950000000000003" customHeight="1" x14ac:dyDescent="0.2">
      <c r="A23" s="53" t="s">
        <v>65</v>
      </c>
      <c r="B23" s="80" t="s">
        <v>39</v>
      </c>
      <c r="C23" s="81" t="s">
        <v>63</v>
      </c>
      <c r="D23" s="97" t="s">
        <v>76</v>
      </c>
      <c r="E23" s="98" t="s">
        <v>77</v>
      </c>
      <c r="F23" s="98" t="s">
        <v>73</v>
      </c>
      <c r="G23" s="58">
        <v>33309</v>
      </c>
      <c r="H23" s="59">
        <v>17256</v>
      </c>
      <c r="I23" s="92" t="s">
        <v>70</v>
      </c>
      <c r="J23" s="93" t="s">
        <v>70</v>
      </c>
      <c r="K23" s="95">
        <v>1230</v>
      </c>
      <c r="L23" s="96"/>
    </row>
    <row r="24" spans="1:12" ht="33.950000000000003" customHeight="1" thickBot="1" x14ac:dyDescent="0.25">
      <c r="A24" s="65" t="s">
        <v>65</v>
      </c>
      <c r="B24" s="82" t="s">
        <v>42</v>
      </c>
      <c r="C24" s="83" t="s">
        <v>63</v>
      </c>
      <c r="D24" s="99" t="s">
        <v>78</v>
      </c>
      <c r="E24" s="213" t="s">
        <v>77</v>
      </c>
      <c r="F24" s="69">
        <v>48.2</v>
      </c>
      <c r="G24" s="70">
        <v>33309</v>
      </c>
      <c r="H24" s="71">
        <v>17256</v>
      </c>
      <c r="I24" s="486" t="s">
        <v>70</v>
      </c>
      <c r="J24" s="487" t="s">
        <v>70</v>
      </c>
      <c r="K24" s="101">
        <v>1230</v>
      </c>
      <c r="L24" s="96"/>
    </row>
    <row r="25" spans="1:12" ht="33.950000000000003" customHeight="1" x14ac:dyDescent="0.2">
      <c r="A25" s="41" t="s">
        <v>79</v>
      </c>
      <c r="B25" s="77" t="s">
        <v>45</v>
      </c>
      <c r="C25" s="78" t="s">
        <v>63</v>
      </c>
      <c r="D25" s="103" t="s">
        <v>80</v>
      </c>
      <c r="E25" s="104">
        <v>14.5</v>
      </c>
      <c r="F25" s="105"/>
      <c r="G25" s="46">
        <v>33309</v>
      </c>
      <c r="H25" s="50">
        <v>0</v>
      </c>
      <c r="I25" s="106">
        <f>ROUND(12*1.36*(1/E25*G25)+K25,0)</f>
        <v>38417</v>
      </c>
      <c r="J25" s="107">
        <f>ROUND(12*(1/E25*G25),0)</f>
        <v>27566</v>
      </c>
      <c r="K25" s="108">
        <v>927</v>
      </c>
      <c r="L25" s="96"/>
    </row>
    <row r="26" spans="1:12" ht="39.75" customHeight="1" x14ac:dyDescent="0.2">
      <c r="A26" s="53" t="s">
        <v>79</v>
      </c>
      <c r="B26" s="80" t="s">
        <v>47</v>
      </c>
      <c r="C26" s="81" t="s">
        <v>63</v>
      </c>
      <c r="D26" s="97" t="s">
        <v>81</v>
      </c>
      <c r="E26" s="552" t="s">
        <v>82</v>
      </c>
      <c r="F26" s="57"/>
      <c r="G26" s="58">
        <v>33309</v>
      </c>
      <c r="H26" s="94">
        <v>0</v>
      </c>
      <c r="I26" s="92" t="s">
        <v>83</v>
      </c>
      <c r="J26" s="93" t="s">
        <v>83</v>
      </c>
      <c r="K26" s="95">
        <v>927</v>
      </c>
      <c r="L26" s="96"/>
    </row>
    <row r="27" spans="1:12" ht="33.950000000000003" customHeight="1" x14ac:dyDescent="0.2">
      <c r="A27" s="53" t="s">
        <v>79</v>
      </c>
      <c r="B27" s="80" t="s">
        <v>52</v>
      </c>
      <c r="C27" s="81" t="s">
        <v>63</v>
      </c>
      <c r="D27" s="91" t="s">
        <v>84</v>
      </c>
      <c r="E27" s="57" t="s">
        <v>85</v>
      </c>
      <c r="F27" s="57"/>
      <c r="G27" s="58">
        <v>33309</v>
      </c>
      <c r="H27" s="94">
        <v>0</v>
      </c>
      <c r="I27" s="92" t="s">
        <v>83</v>
      </c>
      <c r="J27" s="93" t="s">
        <v>83</v>
      </c>
      <c r="K27" s="95">
        <v>927</v>
      </c>
      <c r="L27" s="96"/>
    </row>
    <row r="28" spans="1:12" ht="33.950000000000003" customHeight="1" x14ac:dyDescent="0.2">
      <c r="A28" s="53" t="s">
        <v>79</v>
      </c>
      <c r="B28" s="80" t="s">
        <v>55</v>
      </c>
      <c r="C28" s="81" t="s">
        <v>63</v>
      </c>
      <c r="D28" s="91" t="s">
        <v>86</v>
      </c>
      <c r="E28" s="57" t="s">
        <v>87</v>
      </c>
      <c r="F28" s="57"/>
      <c r="G28" s="58">
        <v>33309</v>
      </c>
      <c r="H28" s="94">
        <v>0</v>
      </c>
      <c r="I28" s="92" t="s">
        <v>83</v>
      </c>
      <c r="J28" s="93" t="s">
        <v>83</v>
      </c>
      <c r="K28" s="95">
        <v>927</v>
      </c>
      <c r="L28" s="96"/>
    </row>
    <row r="29" spans="1:12" ht="33.950000000000003" customHeight="1" x14ac:dyDescent="0.2">
      <c r="A29" s="53" t="s">
        <v>79</v>
      </c>
      <c r="B29" s="80" t="s">
        <v>20</v>
      </c>
      <c r="C29" s="81" t="s">
        <v>63</v>
      </c>
      <c r="D29" s="91" t="s">
        <v>88</v>
      </c>
      <c r="E29" s="57" t="s">
        <v>89</v>
      </c>
      <c r="F29" s="57"/>
      <c r="G29" s="58">
        <v>33309</v>
      </c>
      <c r="H29" s="94">
        <v>0</v>
      </c>
      <c r="I29" s="92" t="s">
        <v>83</v>
      </c>
      <c r="J29" s="93" t="s">
        <v>83</v>
      </c>
      <c r="K29" s="95">
        <v>927</v>
      </c>
      <c r="L29" s="96"/>
    </row>
    <row r="30" spans="1:12" ht="33.950000000000003" customHeight="1" thickBot="1" x14ac:dyDescent="0.25">
      <c r="A30" s="65" t="s">
        <v>79</v>
      </c>
      <c r="B30" s="82" t="s">
        <v>60</v>
      </c>
      <c r="C30" s="83" t="s">
        <v>63</v>
      </c>
      <c r="D30" s="99" t="s">
        <v>90</v>
      </c>
      <c r="E30" s="102">
        <v>20.47</v>
      </c>
      <c r="F30" s="84"/>
      <c r="G30" s="70">
        <v>33309</v>
      </c>
      <c r="H30" s="76">
        <v>0</v>
      </c>
      <c r="I30" s="100">
        <f>ROUND(12*1.36*(1/E30*G30)+K30,0)</f>
        <v>27483</v>
      </c>
      <c r="J30" s="109">
        <f>ROUND(12*(1/E30*G30),0)</f>
        <v>19527</v>
      </c>
      <c r="K30" s="101">
        <v>927</v>
      </c>
      <c r="L30" s="96"/>
    </row>
    <row r="31" spans="1:12" ht="33.950000000000003" customHeight="1" x14ac:dyDescent="0.2">
      <c r="A31" s="41" t="s">
        <v>91</v>
      </c>
      <c r="B31" s="42" t="s">
        <v>22</v>
      </c>
      <c r="C31" s="43" t="s">
        <v>63</v>
      </c>
      <c r="D31" s="90" t="s">
        <v>92</v>
      </c>
      <c r="E31" s="104">
        <v>9.75</v>
      </c>
      <c r="F31" s="105"/>
      <c r="G31" s="46">
        <v>33309</v>
      </c>
      <c r="H31" s="50">
        <v>0</v>
      </c>
      <c r="I31" s="106">
        <f>ROUND(12*1.36*(1/E31*G31)+K31,0)</f>
        <v>56681</v>
      </c>
      <c r="J31" s="107">
        <f>ROUND(12*(1/E31*G31),0)</f>
        <v>40996</v>
      </c>
      <c r="K31" s="108">
        <v>927</v>
      </c>
      <c r="L31" s="96"/>
    </row>
    <row r="32" spans="1:12" ht="40.5" customHeight="1" x14ac:dyDescent="0.2">
      <c r="A32" s="53" t="s">
        <v>91</v>
      </c>
      <c r="B32" s="54" t="s">
        <v>93</v>
      </c>
      <c r="C32" s="55" t="s">
        <v>63</v>
      </c>
      <c r="D32" s="97" t="s">
        <v>94</v>
      </c>
      <c r="E32" s="57" t="s">
        <v>185</v>
      </c>
      <c r="F32" s="57"/>
      <c r="G32" s="58">
        <v>33309</v>
      </c>
      <c r="H32" s="94">
        <v>0</v>
      </c>
      <c r="I32" s="92" t="s">
        <v>95</v>
      </c>
      <c r="J32" s="93" t="s">
        <v>95</v>
      </c>
      <c r="K32" s="95">
        <v>927</v>
      </c>
      <c r="L32" s="96"/>
    </row>
    <row r="33" spans="1:12" ht="33.950000000000003" customHeight="1" x14ac:dyDescent="0.2">
      <c r="A33" s="53" t="s">
        <v>91</v>
      </c>
      <c r="B33" s="54" t="s">
        <v>96</v>
      </c>
      <c r="C33" s="55" t="s">
        <v>63</v>
      </c>
      <c r="D33" s="97" t="s">
        <v>97</v>
      </c>
      <c r="E33" s="57" t="s">
        <v>98</v>
      </c>
      <c r="F33" s="57"/>
      <c r="G33" s="58">
        <v>33309</v>
      </c>
      <c r="H33" s="94">
        <v>0</v>
      </c>
      <c r="I33" s="92" t="s">
        <v>95</v>
      </c>
      <c r="J33" s="93" t="s">
        <v>95</v>
      </c>
      <c r="K33" s="95">
        <v>927</v>
      </c>
      <c r="L33" s="96"/>
    </row>
    <row r="34" spans="1:12" ht="33.950000000000003" customHeight="1" x14ac:dyDescent="0.2">
      <c r="A34" s="53" t="s">
        <v>91</v>
      </c>
      <c r="B34" s="54" t="s">
        <v>99</v>
      </c>
      <c r="C34" s="55" t="s">
        <v>63</v>
      </c>
      <c r="D34" s="110" t="s">
        <v>100</v>
      </c>
      <c r="E34" s="57" t="s">
        <v>101</v>
      </c>
      <c r="F34" s="111"/>
      <c r="G34" s="58">
        <v>33309</v>
      </c>
      <c r="H34" s="94">
        <v>0</v>
      </c>
      <c r="I34" s="92" t="s">
        <v>95</v>
      </c>
      <c r="J34" s="93" t="s">
        <v>95</v>
      </c>
      <c r="K34" s="95">
        <v>927</v>
      </c>
      <c r="L34" s="96"/>
    </row>
    <row r="35" spans="1:12" ht="33.950000000000003" customHeight="1" x14ac:dyDescent="0.2">
      <c r="A35" s="53" t="s">
        <v>91</v>
      </c>
      <c r="B35" s="54" t="s">
        <v>102</v>
      </c>
      <c r="C35" s="55" t="s">
        <v>63</v>
      </c>
      <c r="D35" s="110" t="s">
        <v>103</v>
      </c>
      <c r="E35" s="57" t="s">
        <v>104</v>
      </c>
      <c r="F35" s="57"/>
      <c r="G35" s="58">
        <v>33309</v>
      </c>
      <c r="H35" s="94">
        <v>0</v>
      </c>
      <c r="I35" s="92" t="s">
        <v>95</v>
      </c>
      <c r="J35" s="93" t="s">
        <v>95</v>
      </c>
      <c r="K35" s="95">
        <v>927</v>
      </c>
      <c r="L35" s="96"/>
    </row>
    <row r="36" spans="1:12" ht="33.950000000000003" customHeight="1" thickBot="1" x14ac:dyDescent="0.25">
      <c r="A36" s="65" t="s">
        <v>91</v>
      </c>
      <c r="B36" s="66" t="s">
        <v>105</v>
      </c>
      <c r="C36" s="67" t="s">
        <v>63</v>
      </c>
      <c r="D36" s="112" t="s">
        <v>106</v>
      </c>
      <c r="E36" s="102">
        <v>14.26</v>
      </c>
      <c r="F36" s="69"/>
      <c r="G36" s="70">
        <v>33309</v>
      </c>
      <c r="H36" s="76">
        <v>0</v>
      </c>
      <c r="I36" s="100">
        <f>ROUND(12*1.36*(1/E36*G36)+K36,0)</f>
        <v>39048</v>
      </c>
      <c r="J36" s="109">
        <f>ROUND(12*(1/E36*G36),0)</f>
        <v>28030</v>
      </c>
      <c r="K36" s="113">
        <v>927</v>
      </c>
      <c r="L36" s="96"/>
    </row>
    <row r="37" spans="1:12" ht="33.950000000000003" customHeight="1" x14ac:dyDescent="0.2">
      <c r="A37" s="114" t="s">
        <v>107</v>
      </c>
      <c r="B37" s="115" t="s">
        <v>0</v>
      </c>
      <c r="C37" s="116" t="s">
        <v>63</v>
      </c>
      <c r="D37" s="117" t="s">
        <v>108</v>
      </c>
      <c r="E37" s="118"/>
      <c r="F37" s="119">
        <v>42.2</v>
      </c>
      <c r="G37" s="120">
        <v>0</v>
      </c>
      <c r="H37" s="47">
        <v>17256</v>
      </c>
      <c r="I37" s="121">
        <f>ROUND(12*1.36*(1/F37*H37)+K37,0)</f>
        <v>6673</v>
      </c>
      <c r="J37" s="122">
        <f>ROUND(12*(1/F37*H37),0)</f>
        <v>4907</v>
      </c>
      <c r="K37" s="123">
        <v>0</v>
      </c>
      <c r="L37" s="96"/>
    </row>
    <row r="38" spans="1:12" ht="33.950000000000003" customHeight="1" x14ac:dyDescent="0.2">
      <c r="A38" s="53" t="s">
        <v>107</v>
      </c>
      <c r="B38" s="80" t="s">
        <v>109</v>
      </c>
      <c r="C38" s="81" t="s">
        <v>63</v>
      </c>
      <c r="D38" s="91" t="s">
        <v>110</v>
      </c>
      <c r="E38" s="57"/>
      <c r="F38" s="57" t="s">
        <v>186</v>
      </c>
      <c r="G38" s="124">
        <v>0</v>
      </c>
      <c r="H38" s="59">
        <v>17256</v>
      </c>
      <c r="I38" s="92" t="s">
        <v>111</v>
      </c>
      <c r="J38" s="93" t="s">
        <v>111</v>
      </c>
      <c r="K38" s="95">
        <v>0</v>
      </c>
      <c r="L38" s="96"/>
    </row>
    <row r="39" spans="1:12" ht="33.950000000000003" customHeight="1" thickBot="1" x14ac:dyDescent="0.25">
      <c r="A39" s="65" t="s">
        <v>107</v>
      </c>
      <c r="B39" s="82" t="s">
        <v>63</v>
      </c>
      <c r="C39" s="83" t="s">
        <v>63</v>
      </c>
      <c r="D39" s="99" t="s">
        <v>112</v>
      </c>
      <c r="E39" s="125"/>
      <c r="F39" s="126">
        <v>72</v>
      </c>
      <c r="G39" s="70">
        <v>0</v>
      </c>
      <c r="H39" s="71">
        <v>17256</v>
      </c>
      <c r="I39" s="100">
        <f>ROUND(12*1.36*(1/F39*H39)+K39,0)</f>
        <v>3911</v>
      </c>
      <c r="J39" s="109">
        <f>ROUND(12*(1/F39*H39),0)</f>
        <v>2876</v>
      </c>
      <c r="K39" s="101">
        <v>0</v>
      </c>
      <c r="L39" s="96"/>
    </row>
    <row r="40" spans="1:12" ht="33.950000000000003" customHeight="1" thickBot="1" x14ac:dyDescent="0.25">
      <c r="A40" s="128" t="s">
        <v>113</v>
      </c>
      <c r="B40" s="129" t="s">
        <v>114</v>
      </c>
      <c r="C40" s="130" t="s">
        <v>63</v>
      </c>
      <c r="D40" s="131" t="s">
        <v>115</v>
      </c>
      <c r="E40" s="132">
        <v>3.5</v>
      </c>
      <c r="F40" s="133">
        <v>30</v>
      </c>
      <c r="G40" s="134">
        <v>33715</v>
      </c>
      <c r="H40" s="135">
        <v>17256</v>
      </c>
      <c r="I40" s="136">
        <f>ROUND(12*1.36*(1/E40*G40+1/F40*H40)+K40,0)</f>
        <v>167825</v>
      </c>
      <c r="J40" s="137">
        <f>ROUND(12*(1/E40*G40+1/F40*H40),0)</f>
        <v>122497</v>
      </c>
      <c r="K40" s="138">
        <v>1230</v>
      </c>
      <c r="L40" s="96"/>
    </row>
    <row r="41" spans="1:12" ht="33.950000000000003" customHeight="1" thickBot="1" x14ac:dyDescent="0.25">
      <c r="A41" s="128" t="s">
        <v>116</v>
      </c>
      <c r="B41" s="129" t="s">
        <v>117</v>
      </c>
      <c r="C41" s="130" t="s">
        <v>63</v>
      </c>
      <c r="D41" s="131" t="s">
        <v>118</v>
      </c>
      <c r="E41" s="132">
        <v>18.25</v>
      </c>
      <c r="F41" s="133">
        <v>64.400000000000006</v>
      </c>
      <c r="G41" s="134">
        <v>33309</v>
      </c>
      <c r="H41" s="135">
        <v>17256</v>
      </c>
      <c r="I41" s="136">
        <f>ROUND(12*1.36*(1/E41*G41+1/F41*H41)+K41,0)</f>
        <v>34159</v>
      </c>
      <c r="J41" s="137">
        <f t="shared" ref="J41:J43" si="0">ROUND(12*(1/E41*G41+1/F41*H41),0)</f>
        <v>25117</v>
      </c>
      <c r="K41" s="138">
        <v>0</v>
      </c>
      <c r="L41" s="96"/>
    </row>
    <row r="42" spans="1:12" ht="33.950000000000003" customHeight="1" thickBot="1" x14ac:dyDescent="0.25">
      <c r="A42" s="128" t="s">
        <v>119</v>
      </c>
      <c r="B42" s="129" t="s">
        <v>120</v>
      </c>
      <c r="C42" s="130" t="s">
        <v>63</v>
      </c>
      <c r="D42" s="131" t="s">
        <v>121</v>
      </c>
      <c r="E42" s="132">
        <v>4.25</v>
      </c>
      <c r="F42" s="133">
        <v>30</v>
      </c>
      <c r="G42" s="134">
        <v>33715</v>
      </c>
      <c r="H42" s="135">
        <v>17256</v>
      </c>
      <c r="I42" s="136">
        <f>ROUND(12*1.36*(1/E42*G42+1/F42*H42)+K42,0)</f>
        <v>140083</v>
      </c>
      <c r="J42" s="137">
        <f>ROUND(12*(1/E42*G42+1/F42*H42),0)</f>
        <v>102098</v>
      </c>
      <c r="K42" s="138">
        <v>1230</v>
      </c>
      <c r="L42" s="96"/>
    </row>
    <row r="43" spans="1:12" ht="33.950000000000003" customHeight="1" thickBot="1" x14ac:dyDescent="0.25">
      <c r="A43" s="139" t="s">
        <v>122</v>
      </c>
      <c r="B43" s="140" t="s">
        <v>123</v>
      </c>
      <c r="C43" s="141" t="s">
        <v>63</v>
      </c>
      <c r="D43" s="142" t="s">
        <v>124</v>
      </c>
      <c r="E43" s="143">
        <v>12.3</v>
      </c>
      <c r="F43" s="127">
        <v>50</v>
      </c>
      <c r="G43" s="134">
        <v>33309</v>
      </c>
      <c r="H43" s="135">
        <v>17256</v>
      </c>
      <c r="I43" s="121">
        <f>ROUND(12*1.36*(1/E43*G43+1/F43*H43)+K43,0)</f>
        <v>50755</v>
      </c>
      <c r="J43" s="122">
        <f t="shared" si="0"/>
        <v>36638</v>
      </c>
      <c r="K43" s="123">
        <v>927</v>
      </c>
      <c r="L43" s="96"/>
    </row>
    <row r="44" spans="1:12" ht="13.5" customHeight="1" thickBot="1" x14ac:dyDescent="0.25">
      <c r="A44" s="32" t="s">
        <v>125</v>
      </c>
      <c r="B44" s="33"/>
      <c r="C44" s="34" t="s">
        <v>117</v>
      </c>
      <c r="D44" s="35" t="s">
        <v>126</v>
      </c>
      <c r="E44" s="85"/>
      <c r="F44" s="85"/>
      <c r="G44" s="86"/>
      <c r="H44" s="86"/>
      <c r="I44" s="87"/>
      <c r="J44" s="87"/>
      <c r="K44" s="144"/>
      <c r="L44" s="145"/>
    </row>
    <row r="45" spans="1:12" ht="33.950000000000003" customHeight="1" x14ac:dyDescent="0.2">
      <c r="A45" s="41" t="s">
        <v>125</v>
      </c>
      <c r="B45" s="77" t="s">
        <v>25</v>
      </c>
      <c r="C45" s="78" t="s">
        <v>117</v>
      </c>
      <c r="D45" s="146" t="s">
        <v>127</v>
      </c>
      <c r="E45" s="104">
        <v>21.66</v>
      </c>
      <c r="F45" s="147">
        <v>150</v>
      </c>
      <c r="G45" s="46">
        <v>31408</v>
      </c>
      <c r="H45" s="47">
        <v>19117</v>
      </c>
      <c r="I45" s="106">
        <f>ROUND(12*1.36*(1/E45*G45+1/F45*H45)+K45,0)</f>
        <v>25779</v>
      </c>
      <c r="J45" s="107">
        <f t="shared" ref="J45:J49" si="1">ROUND(12*(1/E45*G45+1/F45*H45),0)</f>
        <v>18930</v>
      </c>
      <c r="K45" s="108">
        <v>34</v>
      </c>
      <c r="L45" s="96"/>
    </row>
    <row r="46" spans="1:12" ht="33.950000000000003" customHeight="1" x14ac:dyDescent="0.2">
      <c r="A46" s="53" t="s">
        <v>125</v>
      </c>
      <c r="B46" s="80" t="s">
        <v>27</v>
      </c>
      <c r="C46" s="81" t="s">
        <v>117</v>
      </c>
      <c r="D46" s="148" t="s">
        <v>128</v>
      </c>
      <c r="E46" s="149">
        <v>95.22</v>
      </c>
      <c r="F46" s="150">
        <v>435</v>
      </c>
      <c r="G46" s="58">
        <v>31408</v>
      </c>
      <c r="H46" s="59">
        <v>19117</v>
      </c>
      <c r="I46" s="121">
        <f>ROUND(12*1.36*(1/E46*G46+1/F46*H46)+K46,0)</f>
        <v>6134</v>
      </c>
      <c r="J46" s="122">
        <f t="shared" si="1"/>
        <v>4486</v>
      </c>
      <c r="K46" s="95">
        <v>34</v>
      </c>
      <c r="L46" s="96"/>
    </row>
    <row r="47" spans="1:12" ht="33.950000000000003" customHeight="1" x14ac:dyDescent="0.2">
      <c r="A47" s="53" t="s">
        <v>125</v>
      </c>
      <c r="B47" s="80" t="s">
        <v>32</v>
      </c>
      <c r="C47" s="81" t="s">
        <v>117</v>
      </c>
      <c r="D47" s="148" t="s">
        <v>129</v>
      </c>
      <c r="E47" s="149">
        <v>84</v>
      </c>
      <c r="F47" s="150">
        <v>430</v>
      </c>
      <c r="G47" s="58">
        <v>31408</v>
      </c>
      <c r="H47" s="59">
        <v>19117</v>
      </c>
      <c r="I47" s="121">
        <f>ROUND(12*1.36*(1/E47*G47+1/F47*H47)+K47,0)</f>
        <v>6862</v>
      </c>
      <c r="J47" s="122">
        <f t="shared" si="1"/>
        <v>5020</v>
      </c>
      <c r="K47" s="95">
        <v>34</v>
      </c>
      <c r="L47" s="96"/>
    </row>
    <row r="48" spans="1:12" ht="33.950000000000003" customHeight="1" x14ac:dyDescent="0.2">
      <c r="A48" s="53" t="s">
        <v>125</v>
      </c>
      <c r="B48" s="80" t="s">
        <v>36</v>
      </c>
      <c r="C48" s="81" t="s">
        <v>117</v>
      </c>
      <c r="D48" s="148" t="s">
        <v>130</v>
      </c>
      <c r="E48" s="149">
        <v>66</v>
      </c>
      <c r="F48" s="150">
        <v>435</v>
      </c>
      <c r="G48" s="58">
        <v>31408</v>
      </c>
      <c r="H48" s="59">
        <v>19117</v>
      </c>
      <c r="I48" s="121">
        <f>ROUND(12*1.36*(1/E48*G48+1/F48*H48)+K48,0)</f>
        <v>8518</v>
      </c>
      <c r="J48" s="122">
        <f t="shared" si="1"/>
        <v>6238</v>
      </c>
      <c r="K48" s="95">
        <v>34</v>
      </c>
      <c r="L48" s="96"/>
    </row>
    <row r="49" spans="1:12" ht="33.950000000000003" customHeight="1" thickBot="1" x14ac:dyDescent="0.25">
      <c r="A49" s="65" t="s">
        <v>125</v>
      </c>
      <c r="B49" s="82" t="s">
        <v>39</v>
      </c>
      <c r="C49" s="83" t="s">
        <v>117</v>
      </c>
      <c r="D49" s="151" t="s">
        <v>131</v>
      </c>
      <c r="E49" s="102">
        <v>48.53</v>
      </c>
      <c r="F49" s="152">
        <v>435</v>
      </c>
      <c r="G49" s="70">
        <v>31408</v>
      </c>
      <c r="H49" s="71">
        <v>19117</v>
      </c>
      <c r="I49" s="153">
        <f>ROUND(12*1.36*(1/E49*G49+1/F49*H49)+K49,0)</f>
        <v>11313</v>
      </c>
      <c r="J49" s="154">
        <f t="shared" si="1"/>
        <v>8294</v>
      </c>
      <c r="K49" s="101">
        <v>34</v>
      </c>
      <c r="L49" s="96"/>
    </row>
    <row r="50" spans="1:12" ht="33.950000000000003" customHeight="1" thickBot="1" x14ac:dyDescent="0.25">
      <c r="A50" s="128" t="s">
        <v>132</v>
      </c>
      <c r="B50" s="129" t="s">
        <v>36</v>
      </c>
      <c r="C50" s="130" t="s">
        <v>36</v>
      </c>
      <c r="D50" s="155" t="s">
        <v>133</v>
      </c>
      <c r="E50" s="156" t="s">
        <v>134</v>
      </c>
      <c r="F50" s="157"/>
      <c r="G50" s="134">
        <v>27088</v>
      </c>
      <c r="H50" s="135">
        <v>0</v>
      </c>
      <c r="I50" s="158" t="s">
        <v>135</v>
      </c>
      <c r="J50" s="159" t="s">
        <v>136</v>
      </c>
      <c r="K50" s="138">
        <v>90</v>
      </c>
      <c r="L50" s="96"/>
    </row>
    <row r="51" spans="1:12" ht="33.950000000000003" customHeight="1" thickBot="1" x14ac:dyDescent="0.25">
      <c r="A51" s="160" t="s">
        <v>137</v>
      </c>
      <c r="B51" s="161" t="s">
        <v>114</v>
      </c>
      <c r="C51" s="130" t="s">
        <v>114</v>
      </c>
      <c r="D51" s="155" t="s">
        <v>138</v>
      </c>
      <c r="E51" s="162">
        <v>86.8</v>
      </c>
      <c r="F51" s="157"/>
      <c r="G51" s="134">
        <v>27088</v>
      </c>
      <c r="H51" s="135">
        <v>0</v>
      </c>
      <c r="I51" s="134">
        <f>ROUND(12*1.36*(1/E51*G51)+K51,0)</f>
        <v>5166</v>
      </c>
      <c r="J51" s="134">
        <f>ROUND(12*(1/E51*G51),0)</f>
        <v>3745</v>
      </c>
      <c r="K51" s="138">
        <v>73</v>
      </c>
      <c r="L51" s="96"/>
    </row>
    <row r="52" spans="1:12" ht="33.950000000000003" customHeight="1" thickBot="1" x14ac:dyDescent="0.25">
      <c r="A52" s="163" t="s">
        <v>139</v>
      </c>
      <c r="B52" s="164" t="s">
        <v>32</v>
      </c>
      <c r="C52" s="165" t="s">
        <v>32</v>
      </c>
      <c r="D52" s="166" t="s">
        <v>140</v>
      </c>
      <c r="E52" s="167">
        <v>187</v>
      </c>
      <c r="F52" s="167">
        <v>465</v>
      </c>
      <c r="G52" s="75">
        <v>29888</v>
      </c>
      <c r="H52" s="168">
        <v>19243</v>
      </c>
      <c r="I52" s="121">
        <f>ROUND(12*1.36*(1/E52*G52+1/F52*H52)+K52,0)</f>
        <v>3336</v>
      </c>
      <c r="J52" s="122">
        <f t="shared" ref="J52" si="2">ROUND(12*(1/E52*G52+1/F52*H52),0)</f>
        <v>2415</v>
      </c>
      <c r="K52" s="168">
        <v>52</v>
      </c>
      <c r="L52" s="51"/>
    </row>
    <row r="53" spans="1:12" ht="13.5" customHeight="1" thickBot="1" x14ac:dyDescent="0.25">
      <c r="A53" s="32" t="s">
        <v>141</v>
      </c>
      <c r="B53" s="33"/>
      <c r="C53" s="34" t="s">
        <v>55</v>
      </c>
      <c r="D53" s="35" t="s">
        <v>142</v>
      </c>
      <c r="E53" s="85"/>
      <c r="F53" s="85"/>
      <c r="G53" s="86"/>
      <c r="H53" s="86"/>
      <c r="I53" s="87"/>
      <c r="J53" s="87"/>
      <c r="K53" s="144"/>
      <c r="L53" s="145"/>
    </row>
    <row r="54" spans="1:12" s="4" customFormat="1" ht="33.950000000000003" customHeight="1" x14ac:dyDescent="0.2">
      <c r="A54" s="103" t="s">
        <v>143</v>
      </c>
      <c r="B54" s="169" t="s">
        <v>25</v>
      </c>
      <c r="C54" s="43" t="s">
        <v>55</v>
      </c>
      <c r="D54" s="146" t="s">
        <v>144</v>
      </c>
      <c r="E54" s="170"/>
      <c r="F54" s="171">
        <v>22.57</v>
      </c>
      <c r="G54" s="46">
        <v>0</v>
      </c>
      <c r="H54" s="47">
        <v>17529</v>
      </c>
      <c r="I54" s="106">
        <f>ROUND(12*1.36*(1/F54*H54)+K54,0)</f>
        <v>12765</v>
      </c>
      <c r="J54" s="107">
        <f>ROUND(12*(1/F54*H54),0)</f>
        <v>9320</v>
      </c>
      <c r="K54" s="108">
        <v>90</v>
      </c>
      <c r="L54" s="96"/>
    </row>
    <row r="55" spans="1:12" s="4" customFormat="1" ht="33.950000000000003" customHeight="1" x14ac:dyDescent="0.2">
      <c r="A55" s="97" t="s">
        <v>143</v>
      </c>
      <c r="B55" s="172" t="s">
        <v>27</v>
      </c>
      <c r="C55" s="55" t="s">
        <v>55</v>
      </c>
      <c r="D55" s="148" t="s">
        <v>145</v>
      </c>
      <c r="E55" s="173"/>
      <c r="F55" s="173" t="s">
        <v>187</v>
      </c>
      <c r="G55" s="124">
        <v>0</v>
      </c>
      <c r="H55" s="59">
        <v>17529</v>
      </c>
      <c r="I55" s="174" t="s">
        <v>146</v>
      </c>
      <c r="J55" s="175" t="s">
        <v>146</v>
      </c>
      <c r="K55" s="95">
        <v>90</v>
      </c>
      <c r="L55" s="96"/>
    </row>
    <row r="56" spans="1:12" s="4" customFormat="1" ht="33.950000000000003" customHeight="1" thickBot="1" x14ac:dyDescent="0.25">
      <c r="A56" s="176" t="s">
        <v>143</v>
      </c>
      <c r="B56" s="177" t="s">
        <v>32</v>
      </c>
      <c r="C56" s="67" t="s">
        <v>55</v>
      </c>
      <c r="D56" s="151" t="s">
        <v>147</v>
      </c>
      <c r="E56" s="178"/>
      <c r="F56" s="179">
        <v>41.75</v>
      </c>
      <c r="G56" s="70">
        <v>0</v>
      </c>
      <c r="H56" s="71">
        <v>17529</v>
      </c>
      <c r="I56" s="153">
        <f>ROUND(12*1.36*(1/F56*H56)+K56,0)</f>
        <v>6942</v>
      </c>
      <c r="J56" s="154">
        <f t="shared" ref="J56:J61" si="3">ROUND(12*(1/F56*H56),0)</f>
        <v>5038</v>
      </c>
      <c r="K56" s="101">
        <v>90</v>
      </c>
      <c r="L56" s="96"/>
    </row>
    <row r="57" spans="1:12" s="4" customFormat="1" ht="33.950000000000003" customHeight="1" x14ac:dyDescent="0.2">
      <c r="A57" s="103" t="s">
        <v>148</v>
      </c>
      <c r="B57" s="169" t="s">
        <v>36</v>
      </c>
      <c r="C57" s="43" t="s">
        <v>55</v>
      </c>
      <c r="D57" s="146" t="s">
        <v>149</v>
      </c>
      <c r="E57" s="170" t="s">
        <v>354</v>
      </c>
      <c r="F57" s="171">
        <v>34</v>
      </c>
      <c r="G57" s="180">
        <v>0</v>
      </c>
      <c r="H57" s="47">
        <v>17529</v>
      </c>
      <c r="I57" s="106">
        <f>ROUND(12*1.36*(1/F57*H57)+K57,0)</f>
        <v>8504</v>
      </c>
      <c r="J57" s="107">
        <f t="shared" si="3"/>
        <v>6187</v>
      </c>
      <c r="K57" s="108">
        <v>90</v>
      </c>
      <c r="L57" s="96"/>
    </row>
    <row r="58" spans="1:12" s="4" customFormat="1" ht="33.950000000000003" customHeight="1" thickBot="1" x14ac:dyDescent="0.25">
      <c r="A58" s="176" t="s">
        <v>148</v>
      </c>
      <c r="B58" s="177" t="s">
        <v>39</v>
      </c>
      <c r="C58" s="67" t="s">
        <v>55</v>
      </c>
      <c r="D58" s="151" t="s">
        <v>150</v>
      </c>
      <c r="E58" s="178" t="s">
        <v>354</v>
      </c>
      <c r="F58" s="178" t="s">
        <v>151</v>
      </c>
      <c r="G58" s="181">
        <v>0</v>
      </c>
      <c r="H58" s="71">
        <v>17529</v>
      </c>
      <c r="I58" s="182" t="s">
        <v>152</v>
      </c>
      <c r="J58" s="183" t="s">
        <v>152</v>
      </c>
      <c r="K58" s="101">
        <v>90</v>
      </c>
      <c r="L58" s="96"/>
    </row>
    <row r="59" spans="1:12" s="4" customFormat="1" ht="33.950000000000003" customHeight="1" x14ac:dyDescent="0.2">
      <c r="A59" s="103" t="s">
        <v>153</v>
      </c>
      <c r="B59" s="169" t="s">
        <v>42</v>
      </c>
      <c r="C59" s="43" t="s">
        <v>55</v>
      </c>
      <c r="D59" s="146" t="s">
        <v>154</v>
      </c>
      <c r="E59" s="170" t="s">
        <v>354</v>
      </c>
      <c r="F59" s="184">
        <v>16</v>
      </c>
      <c r="G59" s="107">
        <v>0</v>
      </c>
      <c r="H59" s="47">
        <v>17529</v>
      </c>
      <c r="I59" s="106">
        <f>ROUND(12*1.36*(1/F59*H59)+K59,0)</f>
        <v>17970</v>
      </c>
      <c r="J59" s="107">
        <f t="shared" si="3"/>
        <v>13147</v>
      </c>
      <c r="K59" s="108">
        <v>90</v>
      </c>
      <c r="L59" s="96"/>
    </row>
    <row r="60" spans="1:12" s="4" customFormat="1" ht="33.950000000000003" customHeight="1" thickBot="1" x14ac:dyDescent="0.25">
      <c r="A60" s="176" t="s">
        <v>153</v>
      </c>
      <c r="B60" s="177" t="s">
        <v>45</v>
      </c>
      <c r="C60" s="67" t="s">
        <v>55</v>
      </c>
      <c r="D60" s="151" t="s">
        <v>155</v>
      </c>
      <c r="E60" s="178" t="s">
        <v>354</v>
      </c>
      <c r="F60" s="178" t="s">
        <v>156</v>
      </c>
      <c r="G60" s="181">
        <v>0</v>
      </c>
      <c r="H60" s="71">
        <v>17529</v>
      </c>
      <c r="I60" s="182" t="s">
        <v>157</v>
      </c>
      <c r="J60" s="183" t="s">
        <v>157</v>
      </c>
      <c r="K60" s="101">
        <v>90</v>
      </c>
      <c r="L60" s="96"/>
    </row>
    <row r="61" spans="1:12" s="4" customFormat="1" ht="33.950000000000003" customHeight="1" x14ac:dyDescent="0.2">
      <c r="A61" s="185" t="s">
        <v>158</v>
      </c>
      <c r="B61" s="186" t="s">
        <v>47</v>
      </c>
      <c r="C61" s="187" t="s">
        <v>55</v>
      </c>
      <c r="D61" s="188" t="s">
        <v>159</v>
      </c>
      <c r="E61" s="170" t="s">
        <v>354</v>
      </c>
      <c r="F61" s="190">
        <v>60</v>
      </c>
      <c r="G61" s="63">
        <v>0</v>
      </c>
      <c r="H61" s="47">
        <v>17529</v>
      </c>
      <c r="I61" s="121">
        <f>ROUND(12*1.36*(1/F61*H61)+K61,0)</f>
        <v>4858</v>
      </c>
      <c r="J61" s="122">
        <f t="shared" si="3"/>
        <v>3506</v>
      </c>
      <c r="K61" s="123">
        <v>90</v>
      </c>
      <c r="L61" s="96"/>
    </row>
    <row r="62" spans="1:12" s="4" customFormat="1" ht="33.950000000000003" customHeight="1" thickBot="1" x14ac:dyDescent="0.25">
      <c r="A62" s="176" t="s">
        <v>158</v>
      </c>
      <c r="B62" s="177" t="s">
        <v>52</v>
      </c>
      <c r="C62" s="67" t="s">
        <v>55</v>
      </c>
      <c r="D62" s="151" t="s">
        <v>160</v>
      </c>
      <c r="E62" s="178" t="s">
        <v>354</v>
      </c>
      <c r="F62" s="191" t="s">
        <v>161</v>
      </c>
      <c r="G62" s="181">
        <v>0</v>
      </c>
      <c r="H62" s="71">
        <v>17529</v>
      </c>
      <c r="I62" s="192" t="s">
        <v>162</v>
      </c>
      <c r="J62" s="193" t="s">
        <v>162</v>
      </c>
      <c r="K62" s="101">
        <v>90</v>
      </c>
      <c r="L62" s="96"/>
    </row>
    <row r="63" spans="1:12" s="4" customFormat="1" ht="15.75" customHeight="1" thickBot="1" x14ac:dyDescent="0.25">
      <c r="A63" s="194" t="s">
        <v>117</v>
      </c>
      <c r="B63" s="195"/>
      <c r="C63" s="196" t="s">
        <v>27</v>
      </c>
      <c r="D63" s="197" t="s">
        <v>163</v>
      </c>
      <c r="E63" s="85"/>
      <c r="F63" s="85"/>
      <c r="G63" s="198"/>
      <c r="H63" s="199"/>
      <c r="I63" s="200"/>
      <c r="J63" s="201"/>
      <c r="K63" s="144"/>
      <c r="L63" s="145"/>
    </row>
    <row r="64" spans="1:12" s="4" customFormat="1" ht="33.950000000000003" customHeight="1" x14ac:dyDescent="0.2">
      <c r="A64" s="103" t="s">
        <v>164</v>
      </c>
      <c r="B64" s="169" t="s">
        <v>25</v>
      </c>
      <c r="C64" s="43" t="s">
        <v>27</v>
      </c>
      <c r="D64" s="146" t="s">
        <v>165</v>
      </c>
      <c r="E64" s="184">
        <v>12</v>
      </c>
      <c r="F64" s="202">
        <v>30</v>
      </c>
      <c r="G64" s="46">
        <v>30415</v>
      </c>
      <c r="H64" s="47">
        <v>19117</v>
      </c>
      <c r="I64" s="106">
        <f>ROUND(12*1.36*(1/E64*G64+1/F64*H64)+K64,0)</f>
        <v>51983</v>
      </c>
      <c r="J64" s="107">
        <f t="shared" ref="J64:J66" si="4">ROUND(12*(1/E64*G64+1/F64*H64),0)</f>
        <v>38062</v>
      </c>
      <c r="K64" s="108">
        <v>219</v>
      </c>
      <c r="L64" s="96"/>
    </row>
    <row r="65" spans="1:12" s="4" customFormat="1" ht="33.950000000000003" customHeight="1" x14ac:dyDescent="0.2">
      <c r="A65" s="97" t="s">
        <v>164</v>
      </c>
      <c r="B65" s="172" t="s">
        <v>27</v>
      </c>
      <c r="C65" s="55" t="s">
        <v>27</v>
      </c>
      <c r="D65" s="148" t="s">
        <v>166</v>
      </c>
      <c r="E65" s="189" t="s">
        <v>167</v>
      </c>
      <c r="F65" s="203">
        <v>30</v>
      </c>
      <c r="G65" s="58">
        <v>30415</v>
      </c>
      <c r="H65" s="59">
        <v>19117</v>
      </c>
      <c r="I65" s="92" t="s">
        <v>168</v>
      </c>
      <c r="J65" s="93" t="s">
        <v>168</v>
      </c>
      <c r="K65" s="95">
        <v>219</v>
      </c>
      <c r="L65" s="96"/>
    </row>
    <row r="66" spans="1:12" s="4" customFormat="1" ht="33.950000000000003" customHeight="1" thickBot="1" x14ac:dyDescent="0.25">
      <c r="A66" s="176" t="s">
        <v>164</v>
      </c>
      <c r="B66" s="177" t="s">
        <v>32</v>
      </c>
      <c r="C66" s="67" t="s">
        <v>27</v>
      </c>
      <c r="D66" s="151" t="s">
        <v>169</v>
      </c>
      <c r="E66" s="204">
        <v>24</v>
      </c>
      <c r="F66" s="205">
        <v>30</v>
      </c>
      <c r="G66" s="70">
        <v>30415</v>
      </c>
      <c r="H66" s="71">
        <v>19117</v>
      </c>
      <c r="I66" s="153">
        <f>ROUND(12*1.36*(1/E66*G66+1/F66*H66)+K66,0)</f>
        <v>31301</v>
      </c>
      <c r="J66" s="154">
        <f t="shared" si="4"/>
        <v>22854</v>
      </c>
      <c r="K66" s="101">
        <v>219</v>
      </c>
      <c r="L66" s="96"/>
    </row>
    <row r="67" spans="1:12" s="4" customFormat="1" ht="33.950000000000003" customHeight="1" thickBot="1" x14ac:dyDescent="0.25">
      <c r="A67" s="185" t="s">
        <v>170</v>
      </c>
      <c r="B67" s="186" t="s">
        <v>36</v>
      </c>
      <c r="C67" s="187" t="s">
        <v>27</v>
      </c>
      <c r="D67" s="188" t="s">
        <v>171</v>
      </c>
      <c r="E67" s="189" t="s">
        <v>172</v>
      </c>
      <c r="F67" s="206">
        <v>32</v>
      </c>
      <c r="G67" s="63">
        <v>30415</v>
      </c>
      <c r="H67" s="64">
        <v>19117</v>
      </c>
      <c r="I67" s="207" t="s">
        <v>173</v>
      </c>
      <c r="J67" s="208" t="s">
        <v>173</v>
      </c>
      <c r="K67" s="123">
        <v>127</v>
      </c>
      <c r="L67" s="96"/>
    </row>
    <row r="68" spans="1:12" s="4" customFormat="1" ht="15.75" customHeight="1" thickBot="1" x14ac:dyDescent="0.25">
      <c r="A68" s="194" t="s">
        <v>120</v>
      </c>
      <c r="B68" s="195"/>
      <c r="C68" s="196" t="s">
        <v>52</v>
      </c>
      <c r="D68" s="197" t="s">
        <v>174</v>
      </c>
      <c r="E68" s="85"/>
      <c r="F68" s="85"/>
      <c r="G68" s="198"/>
      <c r="H68" s="199"/>
      <c r="I68" s="200"/>
      <c r="J68" s="201"/>
      <c r="K68" s="144"/>
      <c r="L68" s="145"/>
    </row>
    <row r="69" spans="1:12" s="4" customFormat="1" ht="33.950000000000003" customHeight="1" x14ac:dyDescent="0.2">
      <c r="A69" s="103" t="s">
        <v>175</v>
      </c>
      <c r="B69" s="169" t="s">
        <v>39</v>
      </c>
      <c r="C69" s="43" t="s">
        <v>52</v>
      </c>
      <c r="D69" s="146" t="s">
        <v>176</v>
      </c>
      <c r="E69" s="184">
        <v>5</v>
      </c>
      <c r="F69" s="184">
        <v>4.5</v>
      </c>
      <c r="G69" s="46">
        <v>30415</v>
      </c>
      <c r="H69" s="47">
        <v>19117</v>
      </c>
      <c r="I69" s="106">
        <f>ROUND(12*1.36*(1/E69*G69+1/F69*H69)+K69,0)</f>
        <v>169024</v>
      </c>
      <c r="J69" s="107">
        <f t="shared" ref="J69:J72" si="5">ROUND(12*(1/E69*G69+1/F69*H69),0)</f>
        <v>123975</v>
      </c>
      <c r="K69" s="108">
        <v>418</v>
      </c>
      <c r="L69" s="96"/>
    </row>
    <row r="70" spans="1:12" s="4" customFormat="1" ht="33.950000000000003" customHeight="1" thickBot="1" x14ac:dyDescent="0.25">
      <c r="A70" s="176" t="s">
        <v>177</v>
      </c>
      <c r="B70" s="177" t="s">
        <v>42</v>
      </c>
      <c r="C70" s="67" t="s">
        <v>52</v>
      </c>
      <c r="D70" s="151" t="s">
        <v>178</v>
      </c>
      <c r="E70" s="204">
        <v>9.2799999999999994</v>
      </c>
      <c r="F70" s="204">
        <v>13.76</v>
      </c>
      <c r="G70" s="109">
        <v>30415</v>
      </c>
      <c r="H70" s="101">
        <v>19117</v>
      </c>
      <c r="I70" s="153">
        <f>ROUND(12*1.36*(1/E70*G70+1/F70*H70)+K70,0)</f>
        <v>76580</v>
      </c>
      <c r="J70" s="154">
        <f t="shared" si="5"/>
        <v>56002</v>
      </c>
      <c r="K70" s="101">
        <v>418</v>
      </c>
      <c r="L70" s="96"/>
    </row>
    <row r="71" spans="1:12" ht="33.950000000000003" customHeight="1" thickBot="1" x14ac:dyDescent="0.25">
      <c r="A71" s="160" t="s">
        <v>179</v>
      </c>
      <c r="B71" s="161" t="s">
        <v>39</v>
      </c>
      <c r="C71" s="130" t="s">
        <v>39</v>
      </c>
      <c r="D71" s="155" t="s">
        <v>180</v>
      </c>
      <c r="E71" s="209">
        <v>1.86</v>
      </c>
      <c r="F71" s="209">
        <v>4.78</v>
      </c>
      <c r="G71" s="137">
        <v>31041</v>
      </c>
      <c r="H71" s="138">
        <v>20762</v>
      </c>
      <c r="I71" s="106">
        <f>ROUND(12*1.36*(1/E71*G71+1/F71*H71)+K71,0)</f>
        <v>344444</v>
      </c>
      <c r="J71" s="107">
        <f t="shared" si="5"/>
        <v>252387</v>
      </c>
      <c r="K71" s="138">
        <v>1198</v>
      </c>
      <c r="L71" s="96"/>
    </row>
    <row r="72" spans="1:12" ht="33.950000000000003" customHeight="1" thickBot="1" x14ac:dyDescent="0.25">
      <c r="A72" s="160" t="s">
        <v>181</v>
      </c>
      <c r="B72" s="161" t="s">
        <v>99</v>
      </c>
      <c r="C72" s="130" t="s">
        <v>99</v>
      </c>
      <c r="D72" s="155" t="s">
        <v>182</v>
      </c>
      <c r="E72" s="210">
        <v>245</v>
      </c>
      <c r="F72" s="210">
        <v>930</v>
      </c>
      <c r="G72" s="137">
        <v>32948</v>
      </c>
      <c r="H72" s="138">
        <v>21017</v>
      </c>
      <c r="I72" s="106">
        <f>ROUND(12*1.36*(1/E72*G72+1/F72*H72)+K72,0)</f>
        <v>2604</v>
      </c>
      <c r="J72" s="107">
        <f t="shared" si="5"/>
        <v>1885</v>
      </c>
      <c r="K72" s="138">
        <v>40</v>
      </c>
      <c r="L72" s="96"/>
    </row>
    <row r="73" spans="1:12" ht="33.950000000000003" customHeight="1" thickBot="1" x14ac:dyDescent="0.25">
      <c r="A73" s="160" t="s">
        <v>181</v>
      </c>
      <c r="B73" s="161" t="s">
        <v>102</v>
      </c>
      <c r="C73" s="130" t="s">
        <v>102</v>
      </c>
      <c r="D73" s="155" t="s">
        <v>183</v>
      </c>
      <c r="E73" s="210">
        <v>95</v>
      </c>
      <c r="F73" s="209"/>
      <c r="G73" s="137">
        <v>34125</v>
      </c>
      <c r="H73" s="138">
        <v>0</v>
      </c>
      <c r="I73" s="136">
        <f>ROUND(12*1.36*(1/E73*G73)+K73,0)</f>
        <v>5935</v>
      </c>
      <c r="J73" s="137">
        <f>ROUND(12*(1/E73*G73),0)</f>
        <v>4311</v>
      </c>
      <c r="K73" s="138">
        <v>73</v>
      </c>
      <c r="L73" s="96"/>
    </row>
  </sheetData>
  <autoFilter ref="A4:K73"/>
  <mergeCells count="1">
    <mergeCell ref="J2:K2"/>
  </mergeCells>
  <pageMargins left="0.39370078740157483" right="0.39370078740157483" top="0.59055118110236227" bottom="0.39370078740157483" header="0.19685039370078741" footer="0.11811023622047245"/>
  <pageSetup paperSize="9" scale="89" fitToHeight="9" orientation="landscape" r:id="rId1"/>
  <headerFooter alignWithMargins="0">
    <oddHeader>&amp;L&amp;12Krajský úřad Plzeňského kraje&amp;R1. 3. 2018</oddHeader>
    <oddFooter>Stránka &amp;P z &amp;N</oddFooter>
  </headerFooter>
  <rowBreaks count="3" manualBreakCount="3">
    <brk id="24" max="8" man="1"/>
    <brk id="39" max="8" man="1"/>
    <brk id="5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1"/>
  <sheetViews>
    <sheetView workbookViewId="0">
      <pane ySplit="12" topLeftCell="A607" activePane="bottomLeft" state="frozenSplit"/>
      <selection activeCell="J36" sqref="J36"/>
      <selection pane="bottomLeft" activeCell="A615" sqref="A615:XFD615"/>
    </sheetView>
  </sheetViews>
  <sheetFormatPr defaultRowHeight="12.75" x14ac:dyDescent="0.2"/>
  <cols>
    <col min="1" max="1" width="10" style="384" customWidth="1"/>
    <col min="2" max="2" width="9.5703125" style="384" customWidth="1"/>
    <col min="3" max="3" width="10.85546875" style="384" customWidth="1"/>
    <col min="4" max="4" width="13.42578125" style="384" customWidth="1"/>
    <col min="5" max="5" width="13.5703125" style="384" customWidth="1"/>
    <col min="6" max="6" width="12.85546875" style="384" customWidth="1"/>
    <col min="7" max="7" width="13.140625" style="384" customWidth="1"/>
    <col min="8" max="8" width="10.7109375" style="384" customWidth="1"/>
    <col min="9" max="9" width="16.140625" style="384" customWidth="1"/>
    <col min="10" max="16384" width="9.140625" style="384"/>
  </cols>
  <sheetData>
    <row r="1" spans="1:9" x14ac:dyDescent="0.2">
      <c r="H1" s="384" t="s">
        <v>320</v>
      </c>
    </row>
    <row r="2" spans="1:9" ht="4.5" customHeight="1" x14ac:dyDescent="0.2"/>
    <row r="3" spans="1:9" ht="20.25" x14ac:dyDescent="0.3">
      <c r="A3" s="385" t="s">
        <v>278</v>
      </c>
      <c r="C3" s="386"/>
      <c r="D3" s="386"/>
      <c r="E3" s="386"/>
      <c r="F3" s="387"/>
      <c r="G3" s="387"/>
      <c r="H3" s="388"/>
      <c r="I3" s="388"/>
    </row>
    <row r="4" spans="1:9" ht="15" x14ac:dyDescent="0.25">
      <c r="A4" s="389" t="s">
        <v>321</v>
      </c>
      <c r="B4" s="390"/>
      <c r="C4" s="390"/>
      <c r="D4" s="390"/>
      <c r="E4" s="390"/>
      <c r="F4" s="390"/>
      <c r="G4" s="390"/>
      <c r="I4" s="388"/>
    </row>
    <row r="5" spans="1:9" ht="5.25" customHeight="1" x14ac:dyDescent="0.25">
      <c r="A5" s="389"/>
      <c r="B5" s="390"/>
      <c r="C5" s="390"/>
      <c r="D5" s="390"/>
      <c r="E5" s="390"/>
      <c r="F5" s="390"/>
      <c r="G5" s="390"/>
      <c r="I5" s="388"/>
    </row>
    <row r="6" spans="1:9" ht="15.75" x14ac:dyDescent="0.25">
      <c r="A6" s="391"/>
      <c r="B6" s="392"/>
      <c r="C6" s="393" t="s">
        <v>8</v>
      </c>
      <c r="E6" s="394" t="s">
        <v>9</v>
      </c>
      <c r="I6" s="388"/>
    </row>
    <row r="7" spans="1:9" ht="15.75" x14ac:dyDescent="0.25">
      <c r="A7" s="395" t="s">
        <v>322</v>
      </c>
      <c r="B7" s="392"/>
      <c r="C7" s="396"/>
      <c r="D7" s="488"/>
      <c r="E7" s="396">
        <v>42.2</v>
      </c>
      <c r="I7" s="388"/>
    </row>
    <row r="8" spans="1:9" ht="15.75" x14ac:dyDescent="0.25">
      <c r="A8" s="395" t="s">
        <v>323</v>
      </c>
      <c r="B8" s="392"/>
      <c r="C8" s="396"/>
      <c r="D8" s="488"/>
      <c r="E8" s="532" t="s">
        <v>324</v>
      </c>
      <c r="I8" s="388"/>
    </row>
    <row r="9" spans="1:9" ht="15.75" x14ac:dyDescent="0.25">
      <c r="A9" s="395" t="s">
        <v>325</v>
      </c>
      <c r="B9" s="392"/>
      <c r="C9" s="396"/>
      <c r="D9" s="488"/>
      <c r="E9" s="396">
        <v>72</v>
      </c>
      <c r="I9" s="388"/>
    </row>
    <row r="10" spans="1:9" ht="6" customHeight="1" thickBot="1" x14ac:dyDescent="0.25">
      <c r="A10" s="722"/>
      <c r="B10" s="722"/>
      <c r="C10" s="398"/>
      <c r="D10" s="489"/>
      <c r="E10" s="399"/>
      <c r="F10" s="399"/>
      <c r="G10" s="399"/>
      <c r="I10" s="388"/>
    </row>
    <row r="11" spans="1:9" ht="15.75" x14ac:dyDescent="0.2">
      <c r="A11" s="400"/>
      <c r="B11" s="401" t="s">
        <v>1</v>
      </c>
      <c r="C11" s="402"/>
      <c r="D11" s="401" t="s">
        <v>2</v>
      </c>
      <c r="E11" s="402"/>
      <c r="F11" s="404" t="s">
        <v>3</v>
      </c>
      <c r="G11" s="533"/>
      <c r="H11" s="402"/>
    </row>
    <row r="12" spans="1:9" ht="45.75" thickBot="1" x14ac:dyDescent="0.25">
      <c r="A12" s="405" t="s">
        <v>275</v>
      </c>
      <c r="B12" s="406" t="s">
        <v>8</v>
      </c>
      <c r="C12" s="407" t="s">
        <v>9</v>
      </c>
      <c r="D12" s="408" t="s">
        <v>10</v>
      </c>
      <c r="E12" s="491" t="s">
        <v>276</v>
      </c>
      <c r="F12" s="409" t="s">
        <v>3</v>
      </c>
      <c r="G12" s="410" t="s">
        <v>13</v>
      </c>
      <c r="H12" s="411" t="s">
        <v>14</v>
      </c>
    </row>
    <row r="13" spans="1:9" x14ac:dyDescent="0.2">
      <c r="A13" s="497" t="s">
        <v>326</v>
      </c>
      <c r="B13" s="425"/>
      <c r="C13" s="429">
        <v>42.2</v>
      </c>
      <c r="D13" s="534"/>
      <c r="E13" s="496">
        <v>17256</v>
      </c>
      <c r="F13" s="415">
        <f>ROUND(12*1.36*(1/C13*E13)+H13,0)</f>
        <v>6673</v>
      </c>
      <c r="G13" s="417">
        <f t="shared" ref="G13:G76" si="0">ROUND(12*(1/C13*E13),0)</f>
        <v>4907</v>
      </c>
      <c r="H13" s="535"/>
    </row>
    <row r="14" spans="1:9" x14ac:dyDescent="0.2">
      <c r="A14" s="497">
        <v>153</v>
      </c>
      <c r="B14" s="425"/>
      <c r="C14" s="429">
        <f>ROUND((-0.0000491*POWER(A14,2)+0.0818939*A14+34)*0.928,2)</f>
        <v>42.11</v>
      </c>
      <c r="D14" s="536"/>
      <c r="E14" s="421">
        <v>17256</v>
      </c>
      <c r="F14" s="420">
        <f t="shared" ref="F14:F77" si="1">ROUND(12*1.36*(1/C14*E14)+H14,0)</f>
        <v>6688</v>
      </c>
      <c r="G14" s="500">
        <f t="shared" si="0"/>
        <v>4917</v>
      </c>
      <c r="H14" s="537"/>
    </row>
    <row r="15" spans="1:9" x14ac:dyDescent="0.2">
      <c r="A15" s="497">
        <v>154</v>
      </c>
      <c r="B15" s="425"/>
      <c r="C15" s="429">
        <f t="shared" ref="C15:C78" si="2">ROUND((-0.0000491*POWER(A15,2)+0.0818939*A15+34)*0.928,2)</f>
        <v>42.18</v>
      </c>
      <c r="D15" s="536"/>
      <c r="E15" s="421">
        <v>17256</v>
      </c>
      <c r="F15" s="420">
        <f t="shared" si="1"/>
        <v>6677</v>
      </c>
      <c r="G15" s="500">
        <f t="shared" si="0"/>
        <v>4909</v>
      </c>
      <c r="H15" s="537"/>
    </row>
    <row r="16" spans="1:9" x14ac:dyDescent="0.2">
      <c r="A16" s="497">
        <v>155</v>
      </c>
      <c r="B16" s="425"/>
      <c r="C16" s="429">
        <f t="shared" si="2"/>
        <v>42.24</v>
      </c>
      <c r="D16" s="536"/>
      <c r="E16" s="421">
        <v>17256</v>
      </c>
      <c r="F16" s="420">
        <f t="shared" si="1"/>
        <v>6667</v>
      </c>
      <c r="G16" s="500">
        <f t="shared" si="0"/>
        <v>4902</v>
      </c>
      <c r="H16" s="537"/>
    </row>
    <row r="17" spans="1:8" x14ac:dyDescent="0.2">
      <c r="A17" s="497">
        <v>156</v>
      </c>
      <c r="B17" s="425"/>
      <c r="C17" s="429">
        <f t="shared" si="2"/>
        <v>42.3</v>
      </c>
      <c r="D17" s="536"/>
      <c r="E17" s="421">
        <v>17256</v>
      </c>
      <c r="F17" s="420">
        <f t="shared" si="1"/>
        <v>6658</v>
      </c>
      <c r="G17" s="500">
        <f t="shared" si="0"/>
        <v>4895</v>
      </c>
      <c r="H17" s="537"/>
    </row>
    <row r="18" spans="1:8" x14ac:dyDescent="0.2">
      <c r="A18" s="497">
        <v>157</v>
      </c>
      <c r="B18" s="425"/>
      <c r="C18" s="429">
        <f t="shared" si="2"/>
        <v>42.36</v>
      </c>
      <c r="D18" s="536"/>
      <c r="E18" s="421">
        <v>17256</v>
      </c>
      <c r="F18" s="420">
        <f t="shared" si="1"/>
        <v>6648</v>
      </c>
      <c r="G18" s="500">
        <f t="shared" si="0"/>
        <v>4888</v>
      </c>
      <c r="H18" s="537"/>
    </row>
    <row r="19" spans="1:8" x14ac:dyDescent="0.2">
      <c r="A19" s="497">
        <v>158</v>
      </c>
      <c r="B19" s="425"/>
      <c r="C19" s="429">
        <f t="shared" si="2"/>
        <v>42.42</v>
      </c>
      <c r="D19" s="536"/>
      <c r="E19" s="421">
        <v>17256</v>
      </c>
      <c r="F19" s="420">
        <f t="shared" si="1"/>
        <v>6639</v>
      </c>
      <c r="G19" s="500">
        <f t="shared" si="0"/>
        <v>4881</v>
      </c>
      <c r="H19" s="537"/>
    </row>
    <row r="20" spans="1:8" x14ac:dyDescent="0.2">
      <c r="A20" s="497">
        <v>159</v>
      </c>
      <c r="B20" s="425"/>
      <c r="C20" s="429">
        <f t="shared" si="2"/>
        <v>42.48</v>
      </c>
      <c r="D20" s="536"/>
      <c r="E20" s="421">
        <v>17256</v>
      </c>
      <c r="F20" s="420">
        <f t="shared" si="1"/>
        <v>6629</v>
      </c>
      <c r="G20" s="500">
        <f t="shared" si="0"/>
        <v>4875</v>
      </c>
      <c r="H20" s="537"/>
    </row>
    <row r="21" spans="1:8" x14ac:dyDescent="0.2">
      <c r="A21" s="497">
        <v>160</v>
      </c>
      <c r="B21" s="425"/>
      <c r="C21" s="429">
        <f t="shared" si="2"/>
        <v>42.55</v>
      </c>
      <c r="D21" s="536"/>
      <c r="E21" s="421">
        <v>17256</v>
      </c>
      <c r="F21" s="420">
        <f t="shared" si="1"/>
        <v>6619</v>
      </c>
      <c r="G21" s="500">
        <f t="shared" si="0"/>
        <v>4867</v>
      </c>
      <c r="H21" s="537"/>
    </row>
    <row r="22" spans="1:8" x14ac:dyDescent="0.2">
      <c r="A22" s="497">
        <v>161</v>
      </c>
      <c r="B22" s="425"/>
      <c r="C22" s="429">
        <f t="shared" si="2"/>
        <v>42.61</v>
      </c>
      <c r="D22" s="536"/>
      <c r="E22" s="421">
        <v>17256</v>
      </c>
      <c r="F22" s="420">
        <f t="shared" si="1"/>
        <v>6609</v>
      </c>
      <c r="G22" s="500">
        <f t="shared" si="0"/>
        <v>4860</v>
      </c>
      <c r="H22" s="537"/>
    </row>
    <row r="23" spans="1:8" x14ac:dyDescent="0.2">
      <c r="A23" s="497">
        <v>162</v>
      </c>
      <c r="B23" s="425"/>
      <c r="C23" s="429">
        <f t="shared" si="2"/>
        <v>42.67</v>
      </c>
      <c r="D23" s="536"/>
      <c r="E23" s="421">
        <v>17256</v>
      </c>
      <c r="F23" s="420">
        <f t="shared" si="1"/>
        <v>6600</v>
      </c>
      <c r="G23" s="500">
        <f t="shared" si="0"/>
        <v>4853</v>
      </c>
      <c r="H23" s="537"/>
    </row>
    <row r="24" spans="1:8" x14ac:dyDescent="0.2">
      <c r="A24" s="497">
        <v>163</v>
      </c>
      <c r="B24" s="425"/>
      <c r="C24" s="429">
        <f t="shared" si="2"/>
        <v>42.73</v>
      </c>
      <c r="D24" s="536"/>
      <c r="E24" s="421">
        <v>17256</v>
      </c>
      <c r="F24" s="420">
        <f t="shared" si="1"/>
        <v>6591</v>
      </c>
      <c r="G24" s="500">
        <f t="shared" si="0"/>
        <v>4846</v>
      </c>
      <c r="H24" s="537"/>
    </row>
    <row r="25" spans="1:8" x14ac:dyDescent="0.2">
      <c r="A25" s="497">
        <v>164</v>
      </c>
      <c r="B25" s="425"/>
      <c r="C25" s="429">
        <f t="shared" si="2"/>
        <v>42.79</v>
      </c>
      <c r="D25" s="536"/>
      <c r="E25" s="421">
        <v>17256</v>
      </c>
      <c r="F25" s="420">
        <f t="shared" si="1"/>
        <v>6581</v>
      </c>
      <c r="G25" s="500">
        <f t="shared" si="0"/>
        <v>4839</v>
      </c>
      <c r="H25" s="537"/>
    </row>
    <row r="26" spans="1:8" x14ac:dyDescent="0.2">
      <c r="A26" s="497">
        <v>165</v>
      </c>
      <c r="B26" s="425"/>
      <c r="C26" s="429">
        <f t="shared" si="2"/>
        <v>42.85</v>
      </c>
      <c r="D26" s="536"/>
      <c r="E26" s="421">
        <v>17256</v>
      </c>
      <c r="F26" s="420">
        <f t="shared" si="1"/>
        <v>6572</v>
      </c>
      <c r="G26" s="500">
        <f t="shared" si="0"/>
        <v>4832</v>
      </c>
      <c r="H26" s="537"/>
    </row>
    <row r="27" spans="1:8" x14ac:dyDescent="0.2">
      <c r="A27" s="497">
        <v>166</v>
      </c>
      <c r="B27" s="425"/>
      <c r="C27" s="429">
        <f t="shared" si="2"/>
        <v>42.91</v>
      </c>
      <c r="D27" s="536"/>
      <c r="E27" s="421">
        <v>17256</v>
      </c>
      <c r="F27" s="420">
        <f t="shared" si="1"/>
        <v>6563</v>
      </c>
      <c r="G27" s="500">
        <f t="shared" si="0"/>
        <v>4826</v>
      </c>
      <c r="H27" s="537"/>
    </row>
    <row r="28" spans="1:8" x14ac:dyDescent="0.2">
      <c r="A28" s="497">
        <v>167</v>
      </c>
      <c r="B28" s="425"/>
      <c r="C28" s="429">
        <f t="shared" si="2"/>
        <v>42.97</v>
      </c>
      <c r="D28" s="536"/>
      <c r="E28" s="421">
        <v>17256</v>
      </c>
      <c r="F28" s="420">
        <f t="shared" si="1"/>
        <v>6554</v>
      </c>
      <c r="G28" s="500">
        <f t="shared" si="0"/>
        <v>4819</v>
      </c>
      <c r="H28" s="537"/>
    </row>
    <row r="29" spans="1:8" x14ac:dyDescent="0.2">
      <c r="A29" s="497">
        <v>168</v>
      </c>
      <c r="B29" s="425"/>
      <c r="C29" s="429">
        <f t="shared" si="2"/>
        <v>43.03</v>
      </c>
      <c r="D29" s="536"/>
      <c r="E29" s="421">
        <v>17256</v>
      </c>
      <c r="F29" s="420">
        <f t="shared" si="1"/>
        <v>6545</v>
      </c>
      <c r="G29" s="500">
        <f t="shared" si="0"/>
        <v>4812</v>
      </c>
      <c r="H29" s="537"/>
    </row>
    <row r="30" spans="1:8" x14ac:dyDescent="0.2">
      <c r="A30" s="497">
        <v>169</v>
      </c>
      <c r="B30" s="425"/>
      <c r="C30" s="429">
        <f t="shared" si="2"/>
        <v>43.09</v>
      </c>
      <c r="D30" s="536"/>
      <c r="E30" s="421">
        <v>17256</v>
      </c>
      <c r="F30" s="420">
        <f t="shared" si="1"/>
        <v>6536</v>
      </c>
      <c r="G30" s="500">
        <f t="shared" si="0"/>
        <v>4806</v>
      </c>
      <c r="H30" s="537"/>
    </row>
    <row r="31" spans="1:8" x14ac:dyDescent="0.2">
      <c r="A31" s="497">
        <v>170</v>
      </c>
      <c r="B31" s="425"/>
      <c r="C31" s="429">
        <f t="shared" si="2"/>
        <v>43.15</v>
      </c>
      <c r="D31" s="536"/>
      <c r="E31" s="421">
        <v>17256</v>
      </c>
      <c r="F31" s="420">
        <f t="shared" si="1"/>
        <v>6526</v>
      </c>
      <c r="G31" s="500">
        <f t="shared" si="0"/>
        <v>4799</v>
      </c>
      <c r="H31" s="537"/>
    </row>
    <row r="32" spans="1:8" x14ac:dyDescent="0.2">
      <c r="A32" s="497">
        <v>171</v>
      </c>
      <c r="B32" s="425"/>
      <c r="C32" s="429">
        <f t="shared" si="2"/>
        <v>43.22</v>
      </c>
      <c r="D32" s="536"/>
      <c r="E32" s="421">
        <v>17256</v>
      </c>
      <c r="F32" s="420">
        <f t="shared" si="1"/>
        <v>6516</v>
      </c>
      <c r="G32" s="500">
        <f t="shared" si="0"/>
        <v>4791</v>
      </c>
      <c r="H32" s="537"/>
    </row>
    <row r="33" spans="1:8" x14ac:dyDescent="0.2">
      <c r="A33" s="497">
        <v>172</v>
      </c>
      <c r="B33" s="425"/>
      <c r="C33" s="429">
        <f t="shared" si="2"/>
        <v>43.28</v>
      </c>
      <c r="D33" s="536"/>
      <c r="E33" s="421">
        <v>17256</v>
      </c>
      <c r="F33" s="420">
        <f t="shared" si="1"/>
        <v>6507</v>
      </c>
      <c r="G33" s="500">
        <f t="shared" si="0"/>
        <v>4784</v>
      </c>
      <c r="H33" s="537"/>
    </row>
    <row r="34" spans="1:8" x14ac:dyDescent="0.2">
      <c r="A34" s="497">
        <v>173</v>
      </c>
      <c r="B34" s="425"/>
      <c r="C34" s="429">
        <f t="shared" si="2"/>
        <v>43.34</v>
      </c>
      <c r="D34" s="536"/>
      <c r="E34" s="421">
        <v>17256</v>
      </c>
      <c r="F34" s="420">
        <f t="shared" si="1"/>
        <v>6498</v>
      </c>
      <c r="G34" s="500">
        <f t="shared" si="0"/>
        <v>4778</v>
      </c>
      <c r="H34" s="537"/>
    </row>
    <row r="35" spans="1:8" x14ac:dyDescent="0.2">
      <c r="A35" s="497">
        <v>174</v>
      </c>
      <c r="B35" s="425"/>
      <c r="C35" s="429">
        <f t="shared" si="2"/>
        <v>43.4</v>
      </c>
      <c r="D35" s="536"/>
      <c r="E35" s="421">
        <v>17256</v>
      </c>
      <c r="F35" s="420">
        <f t="shared" si="1"/>
        <v>6489</v>
      </c>
      <c r="G35" s="500">
        <f t="shared" si="0"/>
        <v>4771</v>
      </c>
      <c r="H35" s="537"/>
    </row>
    <row r="36" spans="1:8" x14ac:dyDescent="0.2">
      <c r="A36" s="497">
        <v>175</v>
      </c>
      <c r="B36" s="425"/>
      <c r="C36" s="429">
        <f t="shared" si="2"/>
        <v>43.46</v>
      </c>
      <c r="D36" s="536"/>
      <c r="E36" s="421">
        <v>17256</v>
      </c>
      <c r="F36" s="420">
        <f t="shared" si="1"/>
        <v>6480</v>
      </c>
      <c r="G36" s="500">
        <f t="shared" si="0"/>
        <v>4765</v>
      </c>
      <c r="H36" s="537"/>
    </row>
    <row r="37" spans="1:8" x14ac:dyDescent="0.2">
      <c r="A37" s="497">
        <v>176</v>
      </c>
      <c r="B37" s="425"/>
      <c r="C37" s="429">
        <f t="shared" si="2"/>
        <v>43.52</v>
      </c>
      <c r="D37" s="536"/>
      <c r="E37" s="421">
        <v>17256</v>
      </c>
      <c r="F37" s="420">
        <f t="shared" si="1"/>
        <v>6471</v>
      </c>
      <c r="G37" s="500">
        <f t="shared" si="0"/>
        <v>4758</v>
      </c>
      <c r="H37" s="537"/>
    </row>
    <row r="38" spans="1:8" x14ac:dyDescent="0.2">
      <c r="A38" s="497">
        <v>177</v>
      </c>
      <c r="B38" s="425"/>
      <c r="C38" s="429">
        <f t="shared" si="2"/>
        <v>43.58</v>
      </c>
      <c r="D38" s="536"/>
      <c r="E38" s="421">
        <v>17256</v>
      </c>
      <c r="F38" s="420">
        <f t="shared" si="1"/>
        <v>6462</v>
      </c>
      <c r="G38" s="500">
        <f t="shared" si="0"/>
        <v>4752</v>
      </c>
      <c r="H38" s="537"/>
    </row>
    <row r="39" spans="1:8" x14ac:dyDescent="0.2">
      <c r="A39" s="497">
        <v>178</v>
      </c>
      <c r="B39" s="425"/>
      <c r="C39" s="429">
        <f t="shared" si="2"/>
        <v>43.64</v>
      </c>
      <c r="D39" s="536"/>
      <c r="E39" s="421">
        <v>17256</v>
      </c>
      <c r="F39" s="420">
        <f t="shared" si="1"/>
        <v>6453</v>
      </c>
      <c r="G39" s="500">
        <f t="shared" si="0"/>
        <v>4745</v>
      </c>
      <c r="H39" s="537"/>
    </row>
    <row r="40" spans="1:8" x14ac:dyDescent="0.2">
      <c r="A40" s="497">
        <v>179</v>
      </c>
      <c r="B40" s="425"/>
      <c r="C40" s="429">
        <f t="shared" si="2"/>
        <v>43.7</v>
      </c>
      <c r="D40" s="536"/>
      <c r="E40" s="421">
        <v>17256</v>
      </c>
      <c r="F40" s="420">
        <f t="shared" si="1"/>
        <v>6444</v>
      </c>
      <c r="G40" s="500">
        <f t="shared" si="0"/>
        <v>4738</v>
      </c>
      <c r="H40" s="537"/>
    </row>
    <row r="41" spans="1:8" x14ac:dyDescent="0.2">
      <c r="A41" s="497">
        <v>180</v>
      </c>
      <c r="B41" s="425"/>
      <c r="C41" s="429">
        <f t="shared" si="2"/>
        <v>43.76</v>
      </c>
      <c r="D41" s="536"/>
      <c r="E41" s="421">
        <v>17256</v>
      </c>
      <c r="F41" s="420">
        <f t="shared" si="1"/>
        <v>6436</v>
      </c>
      <c r="G41" s="500">
        <f t="shared" si="0"/>
        <v>4732</v>
      </c>
      <c r="H41" s="537"/>
    </row>
    <row r="42" spans="1:8" x14ac:dyDescent="0.2">
      <c r="A42" s="497">
        <v>181</v>
      </c>
      <c r="B42" s="425"/>
      <c r="C42" s="429">
        <f t="shared" si="2"/>
        <v>43.81</v>
      </c>
      <c r="D42" s="536"/>
      <c r="E42" s="421">
        <v>17256</v>
      </c>
      <c r="F42" s="420">
        <f t="shared" si="1"/>
        <v>6428</v>
      </c>
      <c r="G42" s="500">
        <f t="shared" si="0"/>
        <v>4727</v>
      </c>
      <c r="H42" s="537"/>
    </row>
    <row r="43" spans="1:8" x14ac:dyDescent="0.2">
      <c r="A43" s="497">
        <v>182</v>
      </c>
      <c r="B43" s="425"/>
      <c r="C43" s="429">
        <f t="shared" si="2"/>
        <v>43.87</v>
      </c>
      <c r="D43" s="536"/>
      <c r="E43" s="421">
        <v>17256</v>
      </c>
      <c r="F43" s="420">
        <f t="shared" si="1"/>
        <v>6419</v>
      </c>
      <c r="G43" s="500">
        <f t="shared" si="0"/>
        <v>4720</v>
      </c>
      <c r="H43" s="537"/>
    </row>
    <row r="44" spans="1:8" x14ac:dyDescent="0.2">
      <c r="A44" s="497">
        <v>183</v>
      </c>
      <c r="B44" s="425"/>
      <c r="C44" s="429">
        <f t="shared" si="2"/>
        <v>43.93</v>
      </c>
      <c r="D44" s="536"/>
      <c r="E44" s="421">
        <v>17256</v>
      </c>
      <c r="F44" s="420">
        <f t="shared" si="1"/>
        <v>6411</v>
      </c>
      <c r="G44" s="500">
        <f t="shared" si="0"/>
        <v>4714</v>
      </c>
      <c r="H44" s="537"/>
    </row>
    <row r="45" spans="1:8" x14ac:dyDescent="0.2">
      <c r="A45" s="497">
        <v>184</v>
      </c>
      <c r="B45" s="425"/>
      <c r="C45" s="429">
        <f t="shared" si="2"/>
        <v>43.99</v>
      </c>
      <c r="D45" s="536"/>
      <c r="E45" s="421">
        <v>17256</v>
      </c>
      <c r="F45" s="420">
        <f t="shared" si="1"/>
        <v>6402</v>
      </c>
      <c r="G45" s="500">
        <f t="shared" si="0"/>
        <v>4707</v>
      </c>
      <c r="H45" s="537"/>
    </row>
    <row r="46" spans="1:8" x14ac:dyDescent="0.2">
      <c r="A46" s="497">
        <v>185</v>
      </c>
      <c r="B46" s="425"/>
      <c r="C46" s="429">
        <f t="shared" si="2"/>
        <v>44.05</v>
      </c>
      <c r="D46" s="536"/>
      <c r="E46" s="421">
        <v>17256</v>
      </c>
      <c r="F46" s="420">
        <f t="shared" si="1"/>
        <v>6393</v>
      </c>
      <c r="G46" s="500">
        <f t="shared" si="0"/>
        <v>4701</v>
      </c>
      <c r="H46" s="537"/>
    </row>
    <row r="47" spans="1:8" x14ac:dyDescent="0.2">
      <c r="A47" s="497">
        <v>186</v>
      </c>
      <c r="B47" s="425"/>
      <c r="C47" s="429">
        <f t="shared" si="2"/>
        <v>44.11</v>
      </c>
      <c r="D47" s="536"/>
      <c r="E47" s="421">
        <v>17256</v>
      </c>
      <c r="F47" s="420">
        <f t="shared" si="1"/>
        <v>6384</v>
      </c>
      <c r="G47" s="500">
        <f t="shared" si="0"/>
        <v>4694</v>
      </c>
      <c r="H47" s="537"/>
    </row>
    <row r="48" spans="1:8" x14ac:dyDescent="0.2">
      <c r="A48" s="497">
        <v>187</v>
      </c>
      <c r="B48" s="425"/>
      <c r="C48" s="429">
        <f t="shared" si="2"/>
        <v>44.17</v>
      </c>
      <c r="D48" s="536"/>
      <c r="E48" s="421">
        <v>17256</v>
      </c>
      <c r="F48" s="420">
        <f t="shared" si="1"/>
        <v>6376</v>
      </c>
      <c r="G48" s="500">
        <f t="shared" si="0"/>
        <v>4688</v>
      </c>
      <c r="H48" s="537"/>
    </row>
    <row r="49" spans="1:8" x14ac:dyDescent="0.2">
      <c r="A49" s="497">
        <v>188</v>
      </c>
      <c r="B49" s="425"/>
      <c r="C49" s="429">
        <f t="shared" si="2"/>
        <v>44.23</v>
      </c>
      <c r="D49" s="536"/>
      <c r="E49" s="421">
        <v>17256</v>
      </c>
      <c r="F49" s="420">
        <f t="shared" si="1"/>
        <v>6367</v>
      </c>
      <c r="G49" s="500">
        <f t="shared" si="0"/>
        <v>4682</v>
      </c>
      <c r="H49" s="537"/>
    </row>
    <row r="50" spans="1:8" x14ac:dyDescent="0.2">
      <c r="A50" s="497">
        <v>189</v>
      </c>
      <c r="B50" s="425"/>
      <c r="C50" s="429">
        <f t="shared" si="2"/>
        <v>44.29</v>
      </c>
      <c r="D50" s="536"/>
      <c r="E50" s="421">
        <v>17256</v>
      </c>
      <c r="F50" s="420">
        <f t="shared" si="1"/>
        <v>6358</v>
      </c>
      <c r="G50" s="500">
        <f t="shared" si="0"/>
        <v>4675</v>
      </c>
      <c r="H50" s="537"/>
    </row>
    <row r="51" spans="1:8" x14ac:dyDescent="0.2">
      <c r="A51" s="497">
        <v>190</v>
      </c>
      <c r="B51" s="425"/>
      <c r="C51" s="429">
        <f t="shared" si="2"/>
        <v>44.35</v>
      </c>
      <c r="D51" s="536"/>
      <c r="E51" s="421">
        <v>17256</v>
      </c>
      <c r="F51" s="420">
        <f t="shared" si="1"/>
        <v>6350</v>
      </c>
      <c r="G51" s="500">
        <f t="shared" si="0"/>
        <v>4669</v>
      </c>
      <c r="H51" s="537"/>
    </row>
    <row r="52" spans="1:8" x14ac:dyDescent="0.2">
      <c r="A52" s="497">
        <v>191</v>
      </c>
      <c r="B52" s="425"/>
      <c r="C52" s="429">
        <f t="shared" si="2"/>
        <v>44.41</v>
      </c>
      <c r="D52" s="536"/>
      <c r="E52" s="421">
        <v>17256</v>
      </c>
      <c r="F52" s="420">
        <f t="shared" si="1"/>
        <v>6341</v>
      </c>
      <c r="G52" s="500">
        <f t="shared" si="0"/>
        <v>4663</v>
      </c>
      <c r="H52" s="537"/>
    </row>
    <row r="53" spans="1:8" x14ac:dyDescent="0.2">
      <c r="A53" s="497">
        <v>192</v>
      </c>
      <c r="B53" s="425"/>
      <c r="C53" s="429">
        <f t="shared" si="2"/>
        <v>44.46</v>
      </c>
      <c r="D53" s="536"/>
      <c r="E53" s="421">
        <v>17256</v>
      </c>
      <c r="F53" s="420">
        <f t="shared" si="1"/>
        <v>6334</v>
      </c>
      <c r="G53" s="500">
        <f t="shared" si="0"/>
        <v>4657</v>
      </c>
      <c r="H53" s="537"/>
    </row>
    <row r="54" spans="1:8" x14ac:dyDescent="0.2">
      <c r="A54" s="497">
        <v>193</v>
      </c>
      <c r="B54" s="425"/>
      <c r="C54" s="429">
        <f t="shared" si="2"/>
        <v>44.52</v>
      </c>
      <c r="D54" s="536"/>
      <c r="E54" s="421">
        <v>17256</v>
      </c>
      <c r="F54" s="420">
        <f t="shared" si="1"/>
        <v>6326</v>
      </c>
      <c r="G54" s="500">
        <f t="shared" si="0"/>
        <v>4651</v>
      </c>
      <c r="H54" s="537"/>
    </row>
    <row r="55" spans="1:8" x14ac:dyDescent="0.2">
      <c r="A55" s="497">
        <v>194</v>
      </c>
      <c r="B55" s="425"/>
      <c r="C55" s="429">
        <f t="shared" si="2"/>
        <v>44.58</v>
      </c>
      <c r="D55" s="536"/>
      <c r="E55" s="421">
        <v>17256</v>
      </c>
      <c r="F55" s="420">
        <f t="shared" si="1"/>
        <v>6317</v>
      </c>
      <c r="G55" s="500">
        <f t="shared" si="0"/>
        <v>4645</v>
      </c>
      <c r="H55" s="537"/>
    </row>
    <row r="56" spans="1:8" x14ac:dyDescent="0.2">
      <c r="A56" s="497">
        <v>195</v>
      </c>
      <c r="B56" s="425"/>
      <c r="C56" s="429">
        <f t="shared" si="2"/>
        <v>44.64</v>
      </c>
      <c r="D56" s="536"/>
      <c r="E56" s="421">
        <v>17256</v>
      </c>
      <c r="F56" s="420">
        <f t="shared" si="1"/>
        <v>6309</v>
      </c>
      <c r="G56" s="500">
        <f t="shared" si="0"/>
        <v>4639</v>
      </c>
      <c r="H56" s="537"/>
    </row>
    <row r="57" spans="1:8" x14ac:dyDescent="0.2">
      <c r="A57" s="497">
        <v>196</v>
      </c>
      <c r="B57" s="425"/>
      <c r="C57" s="429">
        <f t="shared" si="2"/>
        <v>44.7</v>
      </c>
      <c r="D57" s="536"/>
      <c r="E57" s="421">
        <v>17256</v>
      </c>
      <c r="F57" s="420">
        <f t="shared" si="1"/>
        <v>6300</v>
      </c>
      <c r="G57" s="500">
        <f t="shared" si="0"/>
        <v>4632</v>
      </c>
      <c r="H57" s="537"/>
    </row>
    <row r="58" spans="1:8" x14ac:dyDescent="0.2">
      <c r="A58" s="497">
        <v>197</v>
      </c>
      <c r="B58" s="425"/>
      <c r="C58" s="429">
        <f t="shared" si="2"/>
        <v>44.76</v>
      </c>
      <c r="D58" s="536"/>
      <c r="E58" s="421">
        <v>17256</v>
      </c>
      <c r="F58" s="420">
        <f t="shared" si="1"/>
        <v>6292</v>
      </c>
      <c r="G58" s="500">
        <f t="shared" si="0"/>
        <v>4626</v>
      </c>
      <c r="H58" s="537"/>
    </row>
    <row r="59" spans="1:8" x14ac:dyDescent="0.2">
      <c r="A59" s="497">
        <v>198</v>
      </c>
      <c r="B59" s="425"/>
      <c r="C59" s="429">
        <f t="shared" si="2"/>
        <v>44.81</v>
      </c>
      <c r="D59" s="536"/>
      <c r="E59" s="421">
        <v>17256</v>
      </c>
      <c r="F59" s="420">
        <f t="shared" si="1"/>
        <v>6285</v>
      </c>
      <c r="G59" s="500">
        <f t="shared" si="0"/>
        <v>4621</v>
      </c>
      <c r="H59" s="537"/>
    </row>
    <row r="60" spans="1:8" x14ac:dyDescent="0.2">
      <c r="A60" s="497">
        <v>199</v>
      </c>
      <c r="B60" s="425"/>
      <c r="C60" s="429">
        <f t="shared" si="2"/>
        <v>44.87</v>
      </c>
      <c r="D60" s="536"/>
      <c r="E60" s="421">
        <v>17256</v>
      </c>
      <c r="F60" s="420">
        <f t="shared" si="1"/>
        <v>6276</v>
      </c>
      <c r="G60" s="500">
        <f t="shared" si="0"/>
        <v>4615</v>
      </c>
      <c r="H60" s="537"/>
    </row>
    <row r="61" spans="1:8" x14ac:dyDescent="0.2">
      <c r="A61" s="497">
        <v>200</v>
      </c>
      <c r="B61" s="425"/>
      <c r="C61" s="429">
        <f t="shared" si="2"/>
        <v>44.93</v>
      </c>
      <c r="D61" s="536"/>
      <c r="E61" s="421">
        <v>17256</v>
      </c>
      <c r="F61" s="420">
        <f t="shared" si="1"/>
        <v>6268</v>
      </c>
      <c r="G61" s="500">
        <f t="shared" si="0"/>
        <v>4609</v>
      </c>
      <c r="H61" s="537"/>
    </row>
    <row r="62" spans="1:8" x14ac:dyDescent="0.2">
      <c r="A62" s="497">
        <v>201</v>
      </c>
      <c r="B62" s="425"/>
      <c r="C62" s="429">
        <f t="shared" si="2"/>
        <v>44.99</v>
      </c>
      <c r="D62" s="536"/>
      <c r="E62" s="421">
        <v>17256</v>
      </c>
      <c r="F62" s="420">
        <f t="shared" si="1"/>
        <v>6260</v>
      </c>
      <c r="G62" s="500">
        <f t="shared" si="0"/>
        <v>4603</v>
      </c>
      <c r="H62" s="537"/>
    </row>
    <row r="63" spans="1:8" x14ac:dyDescent="0.2">
      <c r="A63" s="497">
        <v>202</v>
      </c>
      <c r="B63" s="425"/>
      <c r="C63" s="429">
        <f t="shared" si="2"/>
        <v>45.04</v>
      </c>
      <c r="D63" s="536"/>
      <c r="E63" s="421">
        <v>17256</v>
      </c>
      <c r="F63" s="420">
        <f t="shared" si="1"/>
        <v>6253</v>
      </c>
      <c r="G63" s="500">
        <f t="shared" si="0"/>
        <v>4598</v>
      </c>
      <c r="H63" s="537"/>
    </row>
    <row r="64" spans="1:8" x14ac:dyDescent="0.2">
      <c r="A64" s="497">
        <v>203</v>
      </c>
      <c r="B64" s="425"/>
      <c r="C64" s="429">
        <f t="shared" si="2"/>
        <v>45.1</v>
      </c>
      <c r="D64" s="536"/>
      <c r="E64" s="421">
        <v>17256</v>
      </c>
      <c r="F64" s="420">
        <f t="shared" si="1"/>
        <v>6244</v>
      </c>
      <c r="G64" s="500">
        <f t="shared" si="0"/>
        <v>4591</v>
      </c>
      <c r="H64" s="537"/>
    </row>
    <row r="65" spans="1:8" x14ac:dyDescent="0.2">
      <c r="A65" s="497">
        <v>204</v>
      </c>
      <c r="B65" s="425"/>
      <c r="C65" s="429">
        <f t="shared" si="2"/>
        <v>45.16</v>
      </c>
      <c r="D65" s="536"/>
      <c r="E65" s="421">
        <v>17256</v>
      </c>
      <c r="F65" s="420">
        <f t="shared" si="1"/>
        <v>6236</v>
      </c>
      <c r="G65" s="500">
        <f t="shared" si="0"/>
        <v>4585</v>
      </c>
      <c r="H65" s="537"/>
    </row>
    <row r="66" spans="1:8" x14ac:dyDescent="0.2">
      <c r="A66" s="497">
        <v>205</v>
      </c>
      <c r="B66" s="425"/>
      <c r="C66" s="429">
        <f t="shared" si="2"/>
        <v>45.22</v>
      </c>
      <c r="D66" s="536"/>
      <c r="E66" s="421">
        <v>17256</v>
      </c>
      <c r="F66" s="420">
        <f t="shared" si="1"/>
        <v>6228</v>
      </c>
      <c r="G66" s="500">
        <f t="shared" si="0"/>
        <v>4579</v>
      </c>
      <c r="H66" s="537"/>
    </row>
    <row r="67" spans="1:8" x14ac:dyDescent="0.2">
      <c r="A67" s="497">
        <v>206</v>
      </c>
      <c r="B67" s="425"/>
      <c r="C67" s="429">
        <f t="shared" si="2"/>
        <v>45.27</v>
      </c>
      <c r="D67" s="536"/>
      <c r="E67" s="421">
        <v>17256</v>
      </c>
      <c r="F67" s="420">
        <f t="shared" si="1"/>
        <v>6221</v>
      </c>
      <c r="G67" s="500">
        <f t="shared" si="0"/>
        <v>4574</v>
      </c>
      <c r="H67" s="537"/>
    </row>
    <row r="68" spans="1:8" x14ac:dyDescent="0.2">
      <c r="A68" s="497">
        <v>207</v>
      </c>
      <c r="B68" s="425"/>
      <c r="C68" s="429">
        <f t="shared" si="2"/>
        <v>45.33</v>
      </c>
      <c r="D68" s="536"/>
      <c r="E68" s="421">
        <v>17256</v>
      </c>
      <c r="F68" s="420">
        <f t="shared" si="1"/>
        <v>6213</v>
      </c>
      <c r="G68" s="500">
        <f t="shared" si="0"/>
        <v>4568</v>
      </c>
      <c r="H68" s="537"/>
    </row>
    <row r="69" spans="1:8" x14ac:dyDescent="0.2">
      <c r="A69" s="497">
        <v>208</v>
      </c>
      <c r="B69" s="425"/>
      <c r="C69" s="429">
        <f t="shared" si="2"/>
        <v>45.39</v>
      </c>
      <c r="D69" s="536"/>
      <c r="E69" s="421">
        <v>17256</v>
      </c>
      <c r="F69" s="420">
        <f t="shared" si="1"/>
        <v>6204</v>
      </c>
      <c r="G69" s="500">
        <f t="shared" si="0"/>
        <v>4562</v>
      </c>
      <c r="H69" s="537"/>
    </row>
    <row r="70" spans="1:8" x14ac:dyDescent="0.2">
      <c r="A70" s="497">
        <v>209</v>
      </c>
      <c r="B70" s="425"/>
      <c r="C70" s="429">
        <f t="shared" si="2"/>
        <v>45.45</v>
      </c>
      <c r="D70" s="536"/>
      <c r="E70" s="421">
        <v>17256</v>
      </c>
      <c r="F70" s="420">
        <f t="shared" si="1"/>
        <v>6196</v>
      </c>
      <c r="G70" s="500">
        <f t="shared" si="0"/>
        <v>4556</v>
      </c>
      <c r="H70" s="537"/>
    </row>
    <row r="71" spans="1:8" x14ac:dyDescent="0.2">
      <c r="A71" s="497">
        <v>210</v>
      </c>
      <c r="B71" s="425"/>
      <c r="C71" s="429">
        <f t="shared" si="2"/>
        <v>45.5</v>
      </c>
      <c r="D71" s="536"/>
      <c r="E71" s="421">
        <v>17256</v>
      </c>
      <c r="F71" s="420">
        <f t="shared" si="1"/>
        <v>6189</v>
      </c>
      <c r="G71" s="500">
        <f t="shared" si="0"/>
        <v>4551</v>
      </c>
      <c r="H71" s="537"/>
    </row>
    <row r="72" spans="1:8" x14ac:dyDescent="0.2">
      <c r="A72" s="497">
        <v>211</v>
      </c>
      <c r="B72" s="425"/>
      <c r="C72" s="429">
        <f t="shared" si="2"/>
        <v>45.56</v>
      </c>
      <c r="D72" s="536"/>
      <c r="E72" s="421">
        <v>17256</v>
      </c>
      <c r="F72" s="420">
        <f t="shared" si="1"/>
        <v>6181</v>
      </c>
      <c r="G72" s="500">
        <f t="shared" si="0"/>
        <v>4545</v>
      </c>
      <c r="H72" s="537"/>
    </row>
    <row r="73" spans="1:8" x14ac:dyDescent="0.2">
      <c r="A73" s="497">
        <v>212</v>
      </c>
      <c r="B73" s="425"/>
      <c r="C73" s="429">
        <f t="shared" si="2"/>
        <v>45.62</v>
      </c>
      <c r="D73" s="536"/>
      <c r="E73" s="421">
        <v>17256</v>
      </c>
      <c r="F73" s="420">
        <f t="shared" si="1"/>
        <v>6173</v>
      </c>
      <c r="G73" s="500">
        <f t="shared" si="0"/>
        <v>4539</v>
      </c>
      <c r="H73" s="537"/>
    </row>
    <row r="74" spans="1:8" x14ac:dyDescent="0.2">
      <c r="A74" s="497">
        <v>213</v>
      </c>
      <c r="B74" s="425"/>
      <c r="C74" s="429">
        <f t="shared" si="2"/>
        <v>45.67</v>
      </c>
      <c r="D74" s="536"/>
      <c r="E74" s="421">
        <v>17256</v>
      </c>
      <c r="F74" s="420">
        <f t="shared" si="1"/>
        <v>6166</v>
      </c>
      <c r="G74" s="500">
        <f t="shared" si="0"/>
        <v>4534</v>
      </c>
      <c r="H74" s="537"/>
    </row>
    <row r="75" spans="1:8" x14ac:dyDescent="0.2">
      <c r="A75" s="497">
        <v>214</v>
      </c>
      <c r="B75" s="425"/>
      <c r="C75" s="429">
        <f t="shared" si="2"/>
        <v>45.73</v>
      </c>
      <c r="D75" s="536"/>
      <c r="E75" s="421">
        <v>17256</v>
      </c>
      <c r="F75" s="420">
        <f t="shared" si="1"/>
        <v>6158</v>
      </c>
      <c r="G75" s="500">
        <f t="shared" si="0"/>
        <v>4528</v>
      </c>
      <c r="H75" s="537"/>
    </row>
    <row r="76" spans="1:8" x14ac:dyDescent="0.2">
      <c r="A76" s="497">
        <v>215</v>
      </c>
      <c r="B76" s="425"/>
      <c r="C76" s="429">
        <f t="shared" si="2"/>
        <v>45.79</v>
      </c>
      <c r="D76" s="536"/>
      <c r="E76" s="421">
        <v>17256</v>
      </c>
      <c r="F76" s="420">
        <f t="shared" si="1"/>
        <v>6150</v>
      </c>
      <c r="G76" s="500">
        <f t="shared" si="0"/>
        <v>4522</v>
      </c>
      <c r="H76" s="537"/>
    </row>
    <row r="77" spans="1:8" x14ac:dyDescent="0.2">
      <c r="A77" s="497">
        <v>216</v>
      </c>
      <c r="B77" s="425"/>
      <c r="C77" s="429">
        <f t="shared" si="2"/>
        <v>45.84</v>
      </c>
      <c r="D77" s="536"/>
      <c r="E77" s="421">
        <v>17256</v>
      </c>
      <c r="F77" s="420">
        <f t="shared" si="1"/>
        <v>6143</v>
      </c>
      <c r="G77" s="500">
        <f t="shared" ref="G77:G140" si="3">ROUND(12*(1/C77*E77),0)</f>
        <v>4517</v>
      </c>
      <c r="H77" s="537"/>
    </row>
    <row r="78" spans="1:8" x14ac:dyDescent="0.2">
      <c r="A78" s="497">
        <v>217</v>
      </c>
      <c r="B78" s="425"/>
      <c r="C78" s="429">
        <f t="shared" si="2"/>
        <v>45.9</v>
      </c>
      <c r="D78" s="536"/>
      <c r="E78" s="421">
        <v>17256</v>
      </c>
      <c r="F78" s="420">
        <f t="shared" ref="F78:F141" si="4">ROUND(12*1.36*(1/C78*E78)+H78,0)</f>
        <v>6135</v>
      </c>
      <c r="G78" s="500">
        <f t="shared" si="3"/>
        <v>4511</v>
      </c>
      <c r="H78" s="537"/>
    </row>
    <row r="79" spans="1:8" x14ac:dyDescent="0.2">
      <c r="A79" s="497">
        <v>218</v>
      </c>
      <c r="B79" s="425"/>
      <c r="C79" s="429">
        <f t="shared" ref="C79:C142" si="5">ROUND((-0.0000491*POWER(A79,2)+0.0818939*A79+34)*0.928,2)</f>
        <v>45.95</v>
      </c>
      <c r="D79" s="536"/>
      <c r="E79" s="421">
        <v>17256</v>
      </c>
      <c r="F79" s="420">
        <f t="shared" si="4"/>
        <v>6129</v>
      </c>
      <c r="G79" s="500">
        <f t="shared" si="3"/>
        <v>4506</v>
      </c>
      <c r="H79" s="537"/>
    </row>
    <row r="80" spans="1:8" x14ac:dyDescent="0.2">
      <c r="A80" s="497">
        <v>219</v>
      </c>
      <c r="B80" s="425"/>
      <c r="C80" s="429">
        <f t="shared" si="5"/>
        <v>46.01</v>
      </c>
      <c r="D80" s="536"/>
      <c r="E80" s="421">
        <v>17256</v>
      </c>
      <c r="F80" s="420">
        <f t="shared" si="4"/>
        <v>6121</v>
      </c>
      <c r="G80" s="500">
        <f t="shared" si="3"/>
        <v>4501</v>
      </c>
      <c r="H80" s="537"/>
    </row>
    <row r="81" spans="1:8" x14ac:dyDescent="0.2">
      <c r="A81" s="497">
        <v>220</v>
      </c>
      <c r="B81" s="425"/>
      <c r="C81" s="429">
        <f t="shared" si="5"/>
        <v>46.07</v>
      </c>
      <c r="D81" s="536"/>
      <c r="E81" s="421">
        <v>17256</v>
      </c>
      <c r="F81" s="420">
        <f t="shared" si="4"/>
        <v>6113</v>
      </c>
      <c r="G81" s="500">
        <f t="shared" si="3"/>
        <v>4495</v>
      </c>
      <c r="H81" s="537"/>
    </row>
    <row r="82" spans="1:8" x14ac:dyDescent="0.2">
      <c r="A82" s="497">
        <v>221</v>
      </c>
      <c r="B82" s="425"/>
      <c r="C82" s="429">
        <f t="shared" si="5"/>
        <v>46.12</v>
      </c>
      <c r="D82" s="536"/>
      <c r="E82" s="421">
        <v>17256</v>
      </c>
      <c r="F82" s="420">
        <f t="shared" si="4"/>
        <v>6106</v>
      </c>
      <c r="G82" s="500">
        <f t="shared" si="3"/>
        <v>4490</v>
      </c>
      <c r="H82" s="537"/>
    </row>
    <row r="83" spans="1:8" x14ac:dyDescent="0.2">
      <c r="A83" s="497">
        <v>222</v>
      </c>
      <c r="B83" s="425"/>
      <c r="C83" s="429">
        <f t="shared" si="5"/>
        <v>46.18</v>
      </c>
      <c r="D83" s="536"/>
      <c r="E83" s="421">
        <v>17256</v>
      </c>
      <c r="F83" s="420">
        <f t="shared" si="4"/>
        <v>6098</v>
      </c>
      <c r="G83" s="500">
        <f t="shared" si="3"/>
        <v>4484</v>
      </c>
      <c r="H83" s="537"/>
    </row>
    <row r="84" spans="1:8" x14ac:dyDescent="0.2">
      <c r="A84" s="497">
        <v>223</v>
      </c>
      <c r="B84" s="425"/>
      <c r="C84" s="429">
        <f t="shared" si="5"/>
        <v>46.23</v>
      </c>
      <c r="D84" s="536"/>
      <c r="E84" s="421">
        <v>17256</v>
      </c>
      <c r="F84" s="420">
        <f t="shared" si="4"/>
        <v>6092</v>
      </c>
      <c r="G84" s="500">
        <f t="shared" si="3"/>
        <v>4479</v>
      </c>
      <c r="H84" s="537"/>
    </row>
    <row r="85" spans="1:8" x14ac:dyDescent="0.2">
      <c r="A85" s="497">
        <v>224</v>
      </c>
      <c r="B85" s="425"/>
      <c r="C85" s="429">
        <f t="shared" si="5"/>
        <v>46.29</v>
      </c>
      <c r="D85" s="536"/>
      <c r="E85" s="421">
        <v>17256</v>
      </c>
      <c r="F85" s="420">
        <f t="shared" si="4"/>
        <v>6084</v>
      </c>
      <c r="G85" s="500">
        <f t="shared" si="3"/>
        <v>4473</v>
      </c>
      <c r="H85" s="537"/>
    </row>
    <row r="86" spans="1:8" x14ac:dyDescent="0.2">
      <c r="A86" s="497">
        <v>225</v>
      </c>
      <c r="B86" s="425"/>
      <c r="C86" s="429">
        <f t="shared" si="5"/>
        <v>46.34</v>
      </c>
      <c r="D86" s="536"/>
      <c r="E86" s="421">
        <v>17256</v>
      </c>
      <c r="F86" s="420">
        <f t="shared" si="4"/>
        <v>6077</v>
      </c>
      <c r="G86" s="500">
        <f t="shared" si="3"/>
        <v>4469</v>
      </c>
      <c r="H86" s="537"/>
    </row>
    <row r="87" spans="1:8" x14ac:dyDescent="0.2">
      <c r="A87" s="497">
        <v>226</v>
      </c>
      <c r="B87" s="425"/>
      <c r="C87" s="429">
        <f t="shared" si="5"/>
        <v>46.4</v>
      </c>
      <c r="D87" s="536"/>
      <c r="E87" s="421">
        <v>17256</v>
      </c>
      <c r="F87" s="420">
        <f t="shared" si="4"/>
        <v>6069</v>
      </c>
      <c r="G87" s="500">
        <f t="shared" si="3"/>
        <v>4463</v>
      </c>
      <c r="H87" s="537"/>
    </row>
    <row r="88" spans="1:8" x14ac:dyDescent="0.2">
      <c r="A88" s="497">
        <v>227</v>
      </c>
      <c r="B88" s="425"/>
      <c r="C88" s="429">
        <f t="shared" si="5"/>
        <v>46.46</v>
      </c>
      <c r="D88" s="536"/>
      <c r="E88" s="421">
        <v>17256</v>
      </c>
      <c r="F88" s="420">
        <f t="shared" si="4"/>
        <v>6062</v>
      </c>
      <c r="G88" s="500">
        <f t="shared" si="3"/>
        <v>4457</v>
      </c>
      <c r="H88" s="537"/>
    </row>
    <row r="89" spans="1:8" x14ac:dyDescent="0.2">
      <c r="A89" s="497">
        <v>228</v>
      </c>
      <c r="B89" s="425"/>
      <c r="C89" s="429">
        <f t="shared" si="5"/>
        <v>46.51</v>
      </c>
      <c r="D89" s="536"/>
      <c r="E89" s="421">
        <v>17256</v>
      </c>
      <c r="F89" s="420">
        <f t="shared" si="4"/>
        <v>6055</v>
      </c>
      <c r="G89" s="500">
        <f t="shared" si="3"/>
        <v>4452</v>
      </c>
      <c r="H89" s="537"/>
    </row>
    <row r="90" spans="1:8" x14ac:dyDescent="0.2">
      <c r="A90" s="497">
        <v>229</v>
      </c>
      <c r="B90" s="425"/>
      <c r="C90" s="429">
        <f t="shared" si="5"/>
        <v>46.57</v>
      </c>
      <c r="D90" s="536"/>
      <c r="E90" s="421">
        <v>17256</v>
      </c>
      <c r="F90" s="420">
        <f t="shared" si="4"/>
        <v>6047</v>
      </c>
      <c r="G90" s="500">
        <f t="shared" si="3"/>
        <v>4446</v>
      </c>
      <c r="H90" s="537"/>
    </row>
    <row r="91" spans="1:8" x14ac:dyDescent="0.2">
      <c r="A91" s="497">
        <v>230</v>
      </c>
      <c r="B91" s="425"/>
      <c r="C91" s="429">
        <f t="shared" si="5"/>
        <v>46.62</v>
      </c>
      <c r="D91" s="536"/>
      <c r="E91" s="421">
        <v>17256</v>
      </c>
      <c r="F91" s="420">
        <f t="shared" si="4"/>
        <v>6041</v>
      </c>
      <c r="G91" s="500">
        <f t="shared" si="3"/>
        <v>4442</v>
      </c>
      <c r="H91" s="537"/>
    </row>
    <row r="92" spans="1:8" x14ac:dyDescent="0.2">
      <c r="A92" s="497">
        <v>231</v>
      </c>
      <c r="B92" s="425"/>
      <c r="C92" s="429">
        <f t="shared" si="5"/>
        <v>46.68</v>
      </c>
      <c r="D92" s="536"/>
      <c r="E92" s="421">
        <v>17256</v>
      </c>
      <c r="F92" s="420">
        <f t="shared" si="4"/>
        <v>6033</v>
      </c>
      <c r="G92" s="500">
        <f t="shared" si="3"/>
        <v>4436</v>
      </c>
      <c r="H92" s="537"/>
    </row>
    <row r="93" spans="1:8" x14ac:dyDescent="0.2">
      <c r="A93" s="497">
        <v>232</v>
      </c>
      <c r="B93" s="425"/>
      <c r="C93" s="429">
        <f t="shared" si="5"/>
        <v>46.73</v>
      </c>
      <c r="D93" s="536"/>
      <c r="E93" s="421">
        <v>17256</v>
      </c>
      <c r="F93" s="420">
        <f t="shared" si="4"/>
        <v>6026</v>
      </c>
      <c r="G93" s="500">
        <f t="shared" si="3"/>
        <v>4431</v>
      </c>
      <c r="H93" s="537"/>
    </row>
    <row r="94" spans="1:8" x14ac:dyDescent="0.2">
      <c r="A94" s="497">
        <v>233</v>
      </c>
      <c r="B94" s="425"/>
      <c r="C94" s="429">
        <f t="shared" si="5"/>
        <v>46.79</v>
      </c>
      <c r="D94" s="536"/>
      <c r="E94" s="421">
        <v>17256</v>
      </c>
      <c r="F94" s="420">
        <f t="shared" si="4"/>
        <v>6019</v>
      </c>
      <c r="G94" s="500">
        <f t="shared" si="3"/>
        <v>4426</v>
      </c>
      <c r="H94" s="537"/>
    </row>
    <row r="95" spans="1:8" x14ac:dyDescent="0.2">
      <c r="A95" s="497">
        <v>234</v>
      </c>
      <c r="B95" s="425"/>
      <c r="C95" s="429">
        <f t="shared" si="5"/>
        <v>46.84</v>
      </c>
      <c r="D95" s="536"/>
      <c r="E95" s="421">
        <v>17256</v>
      </c>
      <c r="F95" s="420">
        <f t="shared" si="4"/>
        <v>6012</v>
      </c>
      <c r="G95" s="500">
        <f t="shared" si="3"/>
        <v>4421</v>
      </c>
      <c r="H95" s="537"/>
    </row>
    <row r="96" spans="1:8" x14ac:dyDescent="0.2">
      <c r="A96" s="497">
        <v>235</v>
      </c>
      <c r="B96" s="425"/>
      <c r="C96" s="429">
        <f t="shared" si="5"/>
        <v>46.9</v>
      </c>
      <c r="D96" s="536"/>
      <c r="E96" s="421">
        <v>17256</v>
      </c>
      <c r="F96" s="420">
        <f t="shared" si="4"/>
        <v>6005</v>
      </c>
      <c r="G96" s="500">
        <f t="shared" si="3"/>
        <v>4415</v>
      </c>
      <c r="H96" s="537"/>
    </row>
    <row r="97" spans="1:8" x14ac:dyDescent="0.2">
      <c r="A97" s="497">
        <v>236</v>
      </c>
      <c r="B97" s="425"/>
      <c r="C97" s="429">
        <f t="shared" si="5"/>
        <v>46.95</v>
      </c>
      <c r="D97" s="536"/>
      <c r="E97" s="421">
        <v>17256</v>
      </c>
      <c r="F97" s="420">
        <f t="shared" si="4"/>
        <v>5998</v>
      </c>
      <c r="G97" s="500">
        <f t="shared" si="3"/>
        <v>4410</v>
      </c>
      <c r="H97" s="537"/>
    </row>
    <row r="98" spans="1:8" x14ac:dyDescent="0.2">
      <c r="A98" s="497">
        <v>237</v>
      </c>
      <c r="B98" s="425"/>
      <c r="C98" s="429">
        <f t="shared" si="5"/>
        <v>47</v>
      </c>
      <c r="D98" s="536"/>
      <c r="E98" s="421">
        <v>17256</v>
      </c>
      <c r="F98" s="420">
        <f t="shared" si="4"/>
        <v>5992</v>
      </c>
      <c r="G98" s="500">
        <f t="shared" si="3"/>
        <v>4406</v>
      </c>
      <c r="H98" s="537"/>
    </row>
    <row r="99" spans="1:8" x14ac:dyDescent="0.2">
      <c r="A99" s="497">
        <v>238</v>
      </c>
      <c r="B99" s="425"/>
      <c r="C99" s="429">
        <f t="shared" si="5"/>
        <v>47.06</v>
      </c>
      <c r="D99" s="536"/>
      <c r="E99" s="421">
        <v>17256</v>
      </c>
      <c r="F99" s="420">
        <f t="shared" si="4"/>
        <v>5984</v>
      </c>
      <c r="G99" s="500">
        <f t="shared" si="3"/>
        <v>4400</v>
      </c>
      <c r="H99" s="537"/>
    </row>
    <row r="100" spans="1:8" x14ac:dyDescent="0.2">
      <c r="A100" s="497">
        <v>239</v>
      </c>
      <c r="B100" s="425"/>
      <c r="C100" s="429">
        <f t="shared" si="5"/>
        <v>47.11</v>
      </c>
      <c r="D100" s="536"/>
      <c r="E100" s="421">
        <v>17256</v>
      </c>
      <c r="F100" s="420">
        <f t="shared" si="4"/>
        <v>5978</v>
      </c>
      <c r="G100" s="500">
        <f t="shared" si="3"/>
        <v>4395</v>
      </c>
      <c r="H100" s="537"/>
    </row>
    <row r="101" spans="1:8" x14ac:dyDescent="0.2">
      <c r="A101" s="497">
        <v>240</v>
      </c>
      <c r="B101" s="425"/>
      <c r="C101" s="429">
        <f t="shared" si="5"/>
        <v>47.17</v>
      </c>
      <c r="D101" s="536"/>
      <c r="E101" s="421">
        <v>17256</v>
      </c>
      <c r="F101" s="420">
        <f t="shared" si="4"/>
        <v>5970</v>
      </c>
      <c r="G101" s="500">
        <f t="shared" si="3"/>
        <v>4390</v>
      </c>
      <c r="H101" s="537"/>
    </row>
    <row r="102" spans="1:8" x14ac:dyDescent="0.2">
      <c r="A102" s="497">
        <v>241</v>
      </c>
      <c r="B102" s="425"/>
      <c r="C102" s="429">
        <f t="shared" si="5"/>
        <v>47.22</v>
      </c>
      <c r="D102" s="536"/>
      <c r="E102" s="421">
        <v>17256</v>
      </c>
      <c r="F102" s="420">
        <f t="shared" si="4"/>
        <v>5964</v>
      </c>
      <c r="G102" s="500">
        <f t="shared" si="3"/>
        <v>4385</v>
      </c>
      <c r="H102" s="537"/>
    </row>
    <row r="103" spans="1:8" x14ac:dyDescent="0.2">
      <c r="A103" s="497">
        <v>242</v>
      </c>
      <c r="B103" s="425"/>
      <c r="C103" s="429">
        <f t="shared" si="5"/>
        <v>47.27</v>
      </c>
      <c r="D103" s="536"/>
      <c r="E103" s="421">
        <v>17256</v>
      </c>
      <c r="F103" s="420">
        <f t="shared" si="4"/>
        <v>5958</v>
      </c>
      <c r="G103" s="500">
        <f t="shared" si="3"/>
        <v>4381</v>
      </c>
      <c r="H103" s="537"/>
    </row>
    <row r="104" spans="1:8" x14ac:dyDescent="0.2">
      <c r="A104" s="497">
        <v>243</v>
      </c>
      <c r="B104" s="425"/>
      <c r="C104" s="429">
        <f t="shared" si="5"/>
        <v>47.33</v>
      </c>
      <c r="D104" s="536"/>
      <c r="E104" s="421">
        <v>17256</v>
      </c>
      <c r="F104" s="420">
        <f t="shared" si="4"/>
        <v>5950</v>
      </c>
      <c r="G104" s="500">
        <f t="shared" si="3"/>
        <v>4375</v>
      </c>
      <c r="H104" s="537"/>
    </row>
    <row r="105" spans="1:8" x14ac:dyDescent="0.2">
      <c r="A105" s="497">
        <v>244</v>
      </c>
      <c r="B105" s="425"/>
      <c r="C105" s="429">
        <f t="shared" si="5"/>
        <v>47.38</v>
      </c>
      <c r="D105" s="536"/>
      <c r="E105" s="421">
        <v>17256</v>
      </c>
      <c r="F105" s="420">
        <f t="shared" si="4"/>
        <v>5944</v>
      </c>
      <c r="G105" s="500">
        <f t="shared" si="3"/>
        <v>4370</v>
      </c>
      <c r="H105" s="537"/>
    </row>
    <row r="106" spans="1:8" x14ac:dyDescent="0.2">
      <c r="A106" s="497">
        <v>245</v>
      </c>
      <c r="B106" s="425"/>
      <c r="C106" s="429">
        <f t="shared" si="5"/>
        <v>47.44</v>
      </c>
      <c r="D106" s="536"/>
      <c r="E106" s="421">
        <v>17256</v>
      </c>
      <c r="F106" s="420">
        <f t="shared" si="4"/>
        <v>5936</v>
      </c>
      <c r="G106" s="500">
        <f t="shared" si="3"/>
        <v>4365</v>
      </c>
      <c r="H106" s="537"/>
    </row>
    <row r="107" spans="1:8" x14ac:dyDescent="0.2">
      <c r="A107" s="497">
        <v>246</v>
      </c>
      <c r="B107" s="425"/>
      <c r="C107" s="429">
        <f t="shared" si="5"/>
        <v>47.49</v>
      </c>
      <c r="D107" s="536"/>
      <c r="E107" s="421">
        <v>17256</v>
      </c>
      <c r="F107" s="420">
        <f t="shared" si="4"/>
        <v>5930</v>
      </c>
      <c r="G107" s="500">
        <f t="shared" si="3"/>
        <v>4360</v>
      </c>
      <c r="H107" s="537"/>
    </row>
    <row r="108" spans="1:8" x14ac:dyDescent="0.2">
      <c r="A108" s="497">
        <v>247</v>
      </c>
      <c r="B108" s="425"/>
      <c r="C108" s="429">
        <f t="shared" si="5"/>
        <v>47.54</v>
      </c>
      <c r="D108" s="536"/>
      <c r="E108" s="421">
        <v>17256</v>
      </c>
      <c r="F108" s="420">
        <f t="shared" si="4"/>
        <v>5924</v>
      </c>
      <c r="G108" s="500">
        <f t="shared" si="3"/>
        <v>4356</v>
      </c>
      <c r="H108" s="537"/>
    </row>
    <row r="109" spans="1:8" x14ac:dyDescent="0.2">
      <c r="A109" s="497">
        <v>248</v>
      </c>
      <c r="B109" s="425"/>
      <c r="C109" s="429">
        <f t="shared" si="5"/>
        <v>47.6</v>
      </c>
      <c r="D109" s="536"/>
      <c r="E109" s="421">
        <v>17256</v>
      </c>
      <c r="F109" s="420">
        <f t="shared" si="4"/>
        <v>5916</v>
      </c>
      <c r="G109" s="500">
        <f t="shared" si="3"/>
        <v>4350</v>
      </c>
      <c r="H109" s="537"/>
    </row>
    <row r="110" spans="1:8" x14ac:dyDescent="0.2">
      <c r="A110" s="497">
        <v>249</v>
      </c>
      <c r="B110" s="425"/>
      <c r="C110" s="429">
        <f t="shared" si="5"/>
        <v>47.65</v>
      </c>
      <c r="D110" s="536"/>
      <c r="E110" s="421">
        <v>17256</v>
      </c>
      <c r="F110" s="420">
        <f t="shared" si="4"/>
        <v>5910</v>
      </c>
      <c r="G110" s="500">
        <f t="shared" si="3"/>
        <v>4346</v>
      </c>
      <c r="H110" s="537"/>
    </row>
    <row r="111" spans="1:8" x14ac:dyDescent="0.2">
      <c r="A111" s="497">
        <v>250</v>
      </c>
      <c r="B111" s="425"/>
      <c r="C111" s="429">
        <f t="shared" si="5"/>
        <v>47.7</v>
      </c>
      <c r="D111" s="536"/>
      <c r="E111" s="421">
        <v>17256</v>
      </c>
      <c r="F111" s="420">
        <f t="shared" si="4"/>
        <v>5904</v>
      </c>
      <c r="G111" s="500">
        <f t="shared" si="3"/>
        <v>4341</v>
      </c>
      <c r="H111" s="537"/>
    </row>
    <row r="112" spans="1:8" x14ac:dyDescent="0.2">
      <c r="A112" s="497">
        <v>251</v>
      </c>
      <c r="B112" s="425"/>
      <c r="C112" s="429">
        <f t="shared" si="5"/>
        <v>47.76</v>
      </c>
      <c r="D112" s="536"/>
      <c r="E112" s="421">
        <v>17256</v>
      </c>
      <c r="F112" s="420">
        <f t="shared" si="4"/>
        <v>5897</v>
      </c>
      <c r="G112" s="500">
        <f t="shared" si="3"/>
        <v>4336</v>
      </c>
      <c r="H112" s="537"/>
    </row>
    <row r="113" spans="1:8" x14ac:dyDescent="0.2">
      <c r="A113" s="497">
        <v>252</v>
      </c>
      <c r="B113" s="425"/>
      <c r="C113" s="429">
        <f t="shared" si="5"/>
        <v>47.81</v>
      </c>
      <c r="D113" s="536"/>
      <c r="E113" s="421">
        <v>17256</v>
      </c>
      <c r="F113" s="420">
        <f t="shared" si="4"/>
        <v>5890</v>
      </c>
      <c r="G113" s="500">
        <f t="shared" si="3"/>
        <v>4331</v>
      </c>
      <c r="H113" s="537"/>
    </row>
    <row r="114" spans="1:8" x14ac:dyDescent="0.2">
      <c r="A114" s="497">
        <v>253</v>
      </c>
      <c r="B114" s="425"/>
      <c r="C114" s="429">
        <f t="shared" si="5"/>
        <v>47.86</v>
      </c>
      <c r="D114" s="536"/>
      <c r="E114" s="421">
        <v>17256</v>
      </c>
      <c r="F114" s="420">
        <f t="shared" si="4"/>
        <v>5884</v>
      </c>
      <c r="G114" s="500">
        <f t="shared" si="3"/>
        <v>4327</v>
      </c>
      <c r="H114" s="537"/>
    </row>
    <row r="115" spans="1:8" x14ac:dyDescent="0.2">
      <c r="A115" s="497">
        <v>254</v>
      </c>
      <c r="B115" s="425"/>
      <c r="C115" s="429">
        <f t="shared" si="5"/>
        <v>47.92</v>
      </c>
      <c r="D115" s="536"/>
      <c r="E115" s="421">
        <v>17256</v>
      </c>
      <c r="F115" s="420">
        <f t="shared" si="4"/>
        <v>5877</v>
      </c>
      <c r="G115" s="500">
        <f t="shared" si="3"/>
        <v>4321</v>
      </c>
      <c r="H115" s="537"/>
    </row>
    <row r="116" spans="1:8" x14ac:dyDescent="0.2">
      <c r="A116" s="497">
        <v>255</v>
      </c>
      <c r="B116" s="425"/>
      <c r="C116" s="429">
        <f t="shared" si="5"/>
        <v>47.97</v>
      </c>
      <c r="D116" s="536"/>
      <c r="E116" s="421">
        <v>17256</v>
      </c>
      <c r="F116" s="420">
        <f t="shared" si="4"/>
        <v>5871</v>
      </c>
      <c r="G116" s="500">
        <f t="shared" si="3"/>
        <v>4317</v>
      </c>
      <c r="H116" s="537"/>
    </row>
    <row r="117" spans="1:8" x14ac:dyDescent="0.2">
      <c r="A117" s="497">
        <v>256</v>
      </c>
      <c r="B117" s="425"/>
      <c r="C117" s="429">
        <f t="shared" si="5"/>
        <v>48.02</v>
      </c>
      <c r="D117" s="536"/>
      <c r="E117" s="421">
        <v>17256</v>
      </c>
      <c r="F117" s="420">
        <f t="shared" si="4"/>
        <v>5865</v>
      </c>
      <c r="G117" s="500">
        <f t="shared" si="3"/>
        <v>4312</v>
      </c>
      <c r="H117" s="537"/>
    </row>
    <row r="118" spans="1:8" x14ac:dyDescent="0.2">
      <c r="A118" s="497">
        <v>257</v>
      </c>
      <c r="B118" s="425"/>
      <c r="C118" s="429">
        <f t="shared" si="5"/>
        <v>48.07</v>
      </c>
      <c r="D118" s="536"/>
      <c r="E118" s="421">
        <v>17256</v>
      </c>
      <c r="F118" s="420">
        <f t="shared" si="4"/>
        <v>5858</v>
      </c>
      <c r="G118" s="500">
        <f t="shared" si="3"/>
        <v>4308</v>
      </c>
      <c r="H118" s="537"/>
    </row>
    <row r="119" spans="1:8" x14ac:dyDescent="0.2">
      <c r="A119" s="497">
        <v>258</v>
      </c>
      <c r="B119" s="425"/>
      <c r="C119" s="429">
        <f t="shared" si="5"/>
        <v>48.13</v>
      </c>
      <c r="D119" s="536"/>
      <c r="E119" s="421">
        <v>17256</v>
      </c>
      <c r="F119" s="420">
        <f t="shared" si="4"/>
        <v>5851</v>
      </c>
      <c r="G119" s="500">
        <f t="shared" si="3"/>
        <v>4302</v>
      </c>
      <c r="H119" s="537"/>
    </row>
    <row r="120" spans="1:8" x14ac:dyDescent="0.2">
      <c r="A120" s="497">
        <v>259</v>
      </c>
      <c r="B120" s="425"/>
      <c r="C120" s="429">
        <f t="shared" si="5"/>
        <v>48.18</v>
      </c>
      <c r="D120" s="536"/>
      <c r="E120" s="421">
        <v>17256</v>
      </c>
      <c r="F120" s="420">
        <f t="shared" si="4"/>
        <v>5845</v>
      </c>
      <c r="G120" s="500">
        <f t="shared" si="3"/>
        <v>4298</v>
      </c>
      <c r="H120" s="537"/>
    </row>
    <row r="121" spans="1:8" x14ac:dyDescent="0.2">
      <c r="A121" s="497">
        <v>260</v>
      </c>
      <c r="B121" s="425"/>
      <c r="C121" s="429">
        <f t="shared" si="5"/>
        <v>48.23</v>
      </c>
      <c r="D121" s="536"/>
      <c r="E121" s="421">
        <v>17256</v>
      </c>
      <c r="F121" s="420">
        <f t="shared" si="4"/>
        <v>5839</v>
      </c>
      <c r="G121" s="500">
        <f t="shared" si="3"/>
        <v>4293</v>
      </c>
      <c r="H121" s="537"/>
    </row>
    <row r="122" spans="1:8" x14ac:dyDescent="0.2">
      <c r="A122" s="497">
        <v>261</v>
      </c>
      <c r="B122" s="425"/>
      <c r="C122" s="429">
        <f t="shared" si="5"/>
        <v>48.28</v>
      </c>
      <c r="D122" s="536"/>
      <c r="E122" s="421">
        <v>17256</v>
      </c>
      <c r="F122" s="420">
        <f t="shared" si="4"/>
        <v>5833</v>
      </c>
      <c r="G122" s="500">
        <f t="shared" si="3"/>
        <v>4289</v>
      </c>
      <c r="H122" s="537"/>
    </row>
    <row r="123" spans="1:8" x14ac:dyDescent="0.2">
      <c r="A123" s="497">
        <v>262</v>
      </c>
      <c r="B123" s="425"/>
      <c r="C123" s="429">
        <f t="shared" si="5"/>
        <v>48.34</v>
      </c>
      <c r="D123" s="536"/>
      <c r="E123" s="421">
        <v>17256</v>
      </c>
      <c r="F123" s="420">
        <f t="shared" si="4"/>
        <v>5826</v>
      </c>
      <c r="G123" s="500">
        <f t="shared" si="3"/>
        <v>4284</v>
      </c>
      <c r="H123" s="537"/>
    </row>
    <row r="124" spans="1:8" x14ac:dyDescent="0.2">
      <c r="A124" s="497">
        <v>263</v>
      </c>
      <c r="B124" s="425"/>
      <c r="C124" s="429">
        <f t="shared" si="5"/>
        <v>48.39</v>
      </c>
      <c r="D124" s="536"/>
      <c r="E124" s="421">
        <v>17256</v>
      </c>
      <c r="F124" s="420">
        <f t="shared" si="4"/>
        <v>5820</v>
      </c>
      <c r="G124" s="500">
        <f t="shared" si="3"/>
        <v>4279</v>
      </c>
      <c r="H124" s="537"/>
    </row>
    <row r="125" spans="1:8" x14ac:dyDescent="0.2">
      <c r="A125" s="497">
        <v>264</v>
      </c>
      <c r="B125" s="425"/>
      <c r="C125" s="429">
        <f t="shared" si="5"/>
        <v>48.44</v>
      </c>
      <c r="D125" s="536"/>
      <c r="E125" s="421">
        <v>17256</v>
      </c>
      <c r="F125" s="420">
        <f t="shared" si="4"/>
        <v>5814</v>
      </c>
      <c r="G125" s="500">
        <f t="shared" si="3"/>
        <v>4275</v>
      </c>
      <c r="H125" s="537"/>
    </row>
    <row r="126" spans="1:8" x14ac:dyDescent="0.2">
      <c r="A126" s="497">
        <v>265</v>
      </c>
      <c r="B126" s="425"/>
      <c r="C126" s="429">
        <f t="shared" si="5"/>
        <v>48.49</v>
      </c>
      <c r="D126" s="536"/>
      <c r="E126" s="421">
        <v>17256</v>
      </c>
      <c r="F126" s="420">
        <f t="shared" si="4"/>
        <v>5808</v>
      </c>
      <c r="G126" s="500">
        <f t="shared" si="3"/>
        <v>4270</v>
      </c>
      <c r="H126" s="537"/>
    </row>
    <row r="127" spans="1:8" x14ac:dyDescent="0.2">
      <c r="A127" s="497">
        <v>266</v>
      </c>
      <c r="B127" s="425"/>
      <c r="C127" s="429">
        <f t="shared" si="5"/>
        <v>48.54</v>
      </c>
      <c r="D127" s="536"/>
      <c r="E127" s="421">
        <v>17256</v>
      </c>
      <c r="F127" s="420">
        <f t="shared" si="4"/>
        <v>5802</v>
      </c>
      <c r="G127" s="500">
        <f t="shared" si="3"/>
        <v>4266</v>
      </c>
      <c r="H127" s="537"/>
    </row>
    <row r="128" spans="1:8" x14ac:dyDescent="0.2">
      <c r="A128" s="497">
        <v>267</v>
      </c>
      <c r="B128" s="425"/>
      <c r="C128" s="429">
        <f t="shared" si="5"/>
        <v>48.6</v>
      </c>
      <c r="D128" s="536"/>
      <c r="E128" s="421">
        <v>17256</v>
      </c>
      <c r="F128" s="420">
        <f t="shared" si="4"/>
        <v>5795</v>
      </c>
      <c r="G128" s="500">
        <f t="shared" si="3"/>
        <v>4261</v>
      </c>
      <c r="H128" s="537"/>
    </row>
    <row r="129" spans="1:8" x14ac:dyDescent="0.2">
      <c r="A129" s="497">
        <v>268</v>
      </c>
      <c r="B129" s="425"/>
      <c r="C129" s="429">
        <f t="shared" si="5"/>
        <v>48.65</v>
      </c>
      <c r="D129" s="536"/>
      <c r="E129" s="421">
        <v>17256</v>
      </c>
      <c r="F129" s="420">
        <f t="shared" si="4"/>
        <v>5789</v>
      </c>
      <c r="G129" s="500">
        <f t="shared" si="3"/>
        <v>4256</v>
      </c>
      <c r="H129" s="537"/>
    </row>
    <row r="130" spans="1:8" x14ac:dyDescent="0.2">
      <c r="A130" s="497">
        <v>269</v>
      </c>
      <c r="B130" s="425"/>
      <c r="C130" s="429">
        <f t="shared" si="5"/>
        <v>48.7</v>
      </c>
      <c r="D130" s="536"/>
      <c r="E130" s="421">
        <v>17256</v>
      </c>
      <c r="F130" s="420">
        <f t="shared" si="4"/>
        <v>5783</v>
      </c>
      <c r="G130" s="500">
        <f t="shared" si="3"/>
        <v>4252</v>
      </c>
      <c r="H130" s="537"/>
    </row>
    <row r="131" spans="1:8" x14ac:dyDescent="0.2">
      <c r="A131" s="497">
        <v>270</v>
      </c>
      <c r="B131" s="425"/>
      <c r="C131" s="429">
        <f t="shared" si="5"/>
        <v>48.75</v>
      </c>
      <c r="D131" s="536"/>
      <c r="E131" s="421">
        <v>17256</v>
      </c>
      <c r="F131" s="420">
        <f t="shared" si="4"/>
        <v>5777</v>
      </c>
      <c r="G131" s="500">
        <f t="shared" si="3"/>
        <v>4248</v>
      </c>
      <c r="H131" s="537"/>
    </row>
    <row r="132" spans="1:8" x14ac:dyDescent="0.2">
      <c r="A132" s="497">
        <v>271</v>
      </c>
      <c r="B132" s="425"/>
      <c r="C132" s="429">
        <f t="shared" si="5"/>
        <v>48.8</v>
      </c>
      <c r="D132" s="536"/>
      <c r="E132" s="421">
        <v>17256</v>
      </c>
      <c r="F132" s="420">
        <f t="shared" si="4"/>
        <v>5771</v>
      </c>
      <c r="G132" s="500">
        <f t="shared" si="3"/>
        <v>4243</v>
      </c>
      <c r="H132" s="537"/>
    </row>
    <row r="133" spans="1:8" x14ac:dyDescent="0.2">
      <c r="A133" s="497">
        <v>272</v>
      </c>
      <c r="B133" s="425"/>
      <c r="C133" s="429">
        <f t="shared" si="5"/>
        <v>48.85</v>
      </c>
      <c r="D133" s="536"/>
      <c r="E133" s="421">
        <v>17256</v>
      </c>
      <c r="F133" s="420">
        <f t="shared" si="4"/>
        <v>5765</v>
      </c>
      <c r="G133" s="500">
        <f t="shared" si="3"/>
        <v>4239</v>
      </c>
      <c r="H133" s="537"/>
    </row>
    <row r="134" spans="1:8" x14ac:dyDescent="0.2">
      <c r="A134" s="497">
        <v>273</v>
      </c>
      <c r="B134" s="425"/>
      <c r="C134" s="429">
        <f t="shared" si="5"/>
        <v>48.9</v>
      </c>
      <c r="D134" s="536"/>
      <c r="E134" s="421">
        <v>17256</v>
      </c>
      <c r="F134" s="420">
        <f t="shared" si="4"/>
        <v>5759</v>
      </c>
      <c r="G134" s="500">
        <f t="shared" si="3"/>
        <v>4235</v>
      </c>
      <c r="H134" s="537"/>
    </row>
    <row r="135" spans="1:8" x14ac:dyDescent="0.2">
      <c r="A135" s="497">
        <v>274</v>
      </c>
      <c r="B135" s="425"/>
      <c r="C135" s="429">
        <f t="shared" si="5"/>
        <v>48.95</v>
      </c>
      <c r="D135" s="536"/>
      <c r="E135" s="421">
        <v>17256</v>
      </c>
      <c r="F135" s="420">
        <f t="shared" si="4"/>
        <v>5753</v>
      </c>
      <c r="G135" s="500">
        <f t="shared" si="3"/>
        <v>4230</v>
      </c>
      <c r="H135" s="537"/>
    </row>
    <row r="136" spans="1:8" x14ac:dyDescent="0.2">
      <c r="A136" s="497">
        <v>275</v>
      </c>
      <c r="B136" s="425"/>
      <c r="C136" s="429">
        <f t="shared" si="5"/>
        <v>49.01</v>
      </c>
      <c r="D136" s="536"/>
      <c r="E136" s="421">
        <v>17256</v>
      </c>
      <c r="F136" s="420">
        <f t="shared" si="4"/>
        <v>5746</v>
      </c>
      <c r="G136" s="500">
        <f t="shared" si="3"/>
        <v>4225</v>
      </c>
      <c r="H136" s="537"/>
    </row>
    <row r="137" spans="1:8" x14ac:dyDescent="0.2">
      <c r="A137" s="497">
        <v>276</v>
      </c>
      <c r="B137" s="425"/>
      <c r="C137" s="429">
        <f t="shared" si="5"/>
        <v>49.06</v>
      </c>
      <c r="D137" s="536"/>
      <c r="E137" s="421">
        <v>17256</v>
      </c>
      <c r="F137" s="420">
        <f t="shared" si="4"/>
        <v>5740</v>
      </c>
      <c r="G137" s="500">
        <f t="shared" si="3"/>
        <v>4221</v>
      </c>
      <c r="H137" s="537"/>
    </row>
    <row r="138" spans="1:8" x14ac:dyDescent="0.2">
      <c r="A138" s="497">
        <v>277</v>
      </c>
      <c r="B138" s="425"/>
      <c r="C138" s="429">
        <f t="shared" si="5"/>
        <v>49.11</v>
      </c>
      <c r="D138" s="536"/>
      <c r="E138" s="421">
        <v>17256</v>
      </c>
      <c r="F138" s="420">
        <f t="shared" si="4"/>
        <v>5734</v>
      </c>
      <c r="G138" s="500">
        <f t="shared" si="3"/>
        <v>4216</v>
      </c>
      <c r="H138" s="537"/>
    </row>
    <row r="139" spans="1:8" x14ac:dyDescent="0.2">
      <c r="A139" s="497">
        <v>278</v>
      </c>
      <c r="B139" s="425"/>
      <c r="C139" s="429">
        <f t="shared" si="5"/>
        <v>49.16</v>
      </c>
      <c r="D139" s="536"/>
      <c r="E139" s="421">
        <v>17256</v>
      </c>
      <c r="F139" s="420">
        <f t="shared" si="4"/>
        <v>5729</v>
      </c>
      <c r="G139" s="500">
        <f t="shared" si="3"/>
        <v>4212</v>
      </c>
      <c r="H139" s="537"/>
    </row>
    <row r="140" spans="1:8" x14ac:dyDescent="0.2">
      <c r="A140" s="497">
        <v>279</v>
      </c>
      <c r="B140" s="425"/>
      <c r="C140" s="429">
        <f t="shared" si="5"/>
        <v>49.21</v>
      </c>
      <c r="D140" s="536"/>
      <c r="E140" s="421">
        <v>17256</v>
      </c>
      <c r="F140" s="420">
        <f t="shared" si="4"/>
        <v>5723</v>
      </c>
      <c r="G140" s="500">
        <f t="shared" si="3"/>
        <v>4208</v>
      </c>
      <c r="H140" s="537"/>
    </row>
    <row r="141" spans="1:8" x14ac:dyDescent="0.2">
      <c r="A141" s="497">
        <v>280</v>
      </c>
      <c r="B141" s="425"/>
      <c r="C141" s="429">
        <f t="shared" si="5"/>
        <v>49.26</v>
      </c>
      <c r="D141" s="536"/>
      <c r="E141" s="421">
        <v>17256</v>
      </c>
      <c r="F141" s="420">
        <f t="shared" si="4"/>
        <v>5717</v>
      </c>
      <c r="G141" s="500">
        <f t="shared" ref="G141:G204" si="6">ROUND(12*(1/C141*E141),0)</f>
        <v>4204</v>
      </c>
      <c r="H141" s="537"/>
    </row>
    <row r="142" spans="1:8" x14ac:dyDescent="0.2">
      <c r="A142" s="497">
        <v>281</v>
      </c>
      <c r="B142" s="425"/>
      <c r="C142" s="429">
        <f t="shared" si="5"/>
        <v>49.31</v>
      </c>
      <c r="D142" s="536"/>
      <c r="E142" s="421">
        <v>17256</v>
      </c>
      <c r="F142" s="420">
        <f t="shared" ref="F142:F205" si="7">ROUND(12*1.36*(1/C142*E142)+H142,0)</f>
        <v>5711</v>
      </c>
      <c r="G142" s="500">
        <f t="shared" si="6"/>
        <v>4199</v>
      </c>
      <c r="H142" s="537"/>
    </row>
    <row r="143" spans="1:8" x14ac:dyDescent="0.2">
      <c r="A143" s="497">
        <v>282</v>
      </c>
      <c r="B143" s="425"/>
      <c r="C143" s="429">
        <f t="shared" ref="C143:C206" si="8">ROUND((-0.0000491*POWER(A143,2)+0.0818939*A143+34)*0.928,2)</f>
        <v>49.36</v>
      </c>
      <c r="D143" s="536"/>
      <c r="E143" s="421">
        <v>17256</v>
      </c>
      <c r="F143" s="420">
        <f t="shared" si="7"/>
        <v>5705</v>
      </c>
      <c r="G143" s="500">
        <f t="shared" si="6"/>
        <v>4195</v>
      </c>
      <c r="H143" s="537"/>
    </row>
    <row r="144" spans="1:8" x14ac:dyDescent="0.2">
      <c r="A144" s="497">
        <v>283</v>
      </c>
      <c r="B144" s="425"/>
      <c r="C144" s="429">
        <f t="shared" si="8"/>
        <v>49.41</v>
      </c>
      <c r="D144" s="536"/>
      <c r="E144" s="421">
        <v>17256</v>
      </c>
      <c r="F144" s="420">
        <f t="shared" si="7"/>
        <v>5700</v>
      </c>
      <c r="G144" s="500">
        <f t="shared" si="6"/>
        <v>4191</v>
      </c>
      <c r="H144" s="537"/>
    </row>
    <row r="145" spans="1:8" x14ac:dyDescent="0.2">
      <c r="A145" s="497">
        <v>284</v>
      </c>
      <c r="B145" s="425"/>
      <c r="C145" s="429">
        <f t="shared" si="8"/>
        <v>49.46</v>
      </c>
      <c r="D145" s="536"/>
      <c r="E145" s="421">
        <v>17256</v>
      </c>
      <c r="F145" s="420">
        <f t="shared" si="7"/>
        <v>5694</v>
      </c>
      <c r="G145" s="500">
        <f t="shared" si="6"/>
        <v>4187</v>
      </c>
      <c r="H145" s="537"/>
    </row>
    <row r="146" spans="1:8" x14ac:dyDescent="0.2">
      <c r="A146" s="497">
        <v>285</v>
      </c>
      <c r="B146" s="425"/>
      <c r="C146" s="429">
        <f t="shared" si="8"/>
        <v>49.51</v>
      </c>
      <c r="D146" s="536"/>
      <c r="E146" s="421">
        <v>17256</v>
      </c>
      <c r="F146" s="420">
        <f t="shared" si="7"/>
        <v>5688</v>
      </c>
      <c r="G146" s="500">
        <f t="shared" si="6"/>
        <v>4182</v>
      </c>
      <c r="H146" s="537"/>
    </row>
    <row r="147" spans="1:8" x14ac:dyDescent="0.2">
      <c r="A147" s="497">
        <v>286</v>
      </c>
      <c r="B147" s="425"/>
      <c r="C147" s="429">
        <f t="shared" si="8"/>
        <v>49.56</v>
      </c>
      <c r="D147" s="536"/>
      <c r="E147" s="421">
        <v>17256</v>
      </c>
      <c r="F147" s="420">
        <f t="shared" si="7"/>
        <v>5682</v>
      </c>
      <c r="G147" s="500">
        <f t="shared" si="6"/>
        <v>4178</v>
      </c>
      <c r="H147" s="537"/>
    </row>
    <row r="148" spans="1:8" x14ac:dyDescent="0.2">
      <c r="A148" s="497">
        <v>287</v>
      </c>
      <c r="B148" s="425"/>
      <c r="C148" s="429">
        <f t="shared" si="8"/>
        <v>49.61</v>
      </c>
      <c r="D148" s="536"/>
      <c r="E148" s="421">
        <v>17256</v>
      </c>
      <c r="F148" s="420">
        <f t="shared" si="7"/>
        <v>5677</v>
      </c>
      <c r="G148" s="500">
        <f t="shared" si="6"/>
        <v>4174</v>
      </c>
      <c r="H148" s="537"/>
    </row>
    <row r="149" spans="1:8" x14ac:dyDescent="0.2">
      <c r="A149" s="497">
        <v>288</v>
      </c>
      <c r="B149" s="425"/>
      <c r="C149" s="429">
        <f t="shared" si="8"/>
        <v>49.66</v>
      </c>
      <c r="D149" s="536"/>
      <c r="E149" s="421">
        <v>17256</v>
      </c>
      <c r="F149" s="420">
        <f t="shared" si="7"/>
        <v>5671</v>
      </c>
      <c r="G149" s="500">
        <f t="shared" si="6"/>
        <v>4170</v>
      </c>
      <c r="H149" s="537"/>
    </row>
    <row r="150" spans="1:8" x14ac:dyDescent="0.2">
      <c r="A150" s="497">
        <v>289</v>
      </c>
      <c r="B150" s="425"/>
      <c r="C150" s="429">
        <f t="shared" si="8"/>
        <v>49.71</v>
      </c>
      <c r="D150" s="536"/>
      <c r="E150" s="421">
        <v>17256</v>
      </c>
      <c r="F150" s="420">
        <f t="shared" si="7"/>
        <v>5665</v>
      </c>
      <c r="G150" s="500">
        <f t="shared" si="6"/>
        <v>4166</v>
      </c>
      <c r="H150" s="537"/>
    </row>
    <row r="151" spans="1:8" x14ac:dyDescent="0.2">
      <c r="A151" s="497">
        <v>290</v>
      </c>
      <c r="B151" s="425"/>
      <c r="C151" s="429">
        <f t="shared" si="8"/>
        <v>49.76</v>
      </c>
      <c r="D151" s="536"/>
      <c r="E151" s="421">
        <v>17256</v>
      </c>
      <c r="F151" s="420">
        <f t="shared" si="7"/>
        <v>5660</v>
      </c>
      <c r="G151" s="500">
        <f t="shared" si="6"/>
        <v>4161</v>
      </c>
      <c r="H151" s="537"/>
    </row>
    <row r="152" spans="1:8" x14ac:dyDescent="0.2">
      <c r="A152" s="497">
        <v>291</v>
      </c>
      <c r="B152" s="425"/>
      <c r="C152" s="429">
        <f t="shared" si="8"/>
        <v>49.81</v>
      </c>
      <c r="D152" s="536"/>
      <c r="E152" s="421">
        <v>17256</v>
      </c>
      <c r="F152" s="420">
        <f t="shared" si="7"/>
        <v>5654</v>
      </c>
      <c r="G152" s="500">
        <f t="shared" si="6"/>
        <v>4157</v>
      </c>
      <c r="H152" s="537"/>
    </row>
    <row r="153" spans="1:8" x14ac:dyDescent="0.2">
      <c r="A153" s="497">
        <v>292</v>
      </c>
      <c r="B153" s="425"/>
      <c r="C153" s="429">
        <f t="shared" si="8"/>
        <v>49.86</v>
      </c>
      <c r="D153" s="536"/>
      <c r="E153" s="421">
        <v>17256</v>
      </c>
      <c r="F153" s="420">
        <f t="shared" si="7"/>
        <v>5648</v>
      </c>
      <c r="G153" s="500">
        <f t="shared" si="6"/>
        <v>4153</v>
      </c>
      <c r="H153" s="537"/>
    </row>
    <row r="154" spans="1:8" x14ac:dyDescent="0.2">
      <c r="A154" s="497">
        <v>293</v>
      </c>
      <c r="B154" s="425"/>
      <c r="C154" s="429">
        <f t="shared" si="8"/>
        <v>49.91</v>
      </c>
      <c r="D154" s="536"/>
      <c r="E154" s="421">
        <v>17256</v>
      </c>
      <c r="F154" s="420">
        <f t="shared" si="7"/>
        <v>5643</v>
      </c>
      <c r="G154" s="500">
        <f t="shared" si="6"/>
        <v>4149</v>
      </c>
      <c r="H154" s="537"/>
    </row>
    <row r="155" spans="1:8" x14ac:dyDescent="0.2">
      <c r="A155" s="497">
        <v>294</v>
      </c>
      <c r="B155" s="425"/>
      <c r="C155" s="429">
        <f t="shared" si="8"/>
        <v>49.96</v>
      </c>
      <c r="D155" s="536"/>
      <c r="E155" s="421">
        <v>17256</v>
      </c>
      <c r="F155" s="420">
        <f t="shared" si="7"/>
        <v>5637</v>
      </c>
      <c r="G155" s="500">
        <f t="shared" si="6"/>
        <v>4145</v>
      </c>
      <c r="H155" s="537"/>
    </row>
    <row r="156" spans="1:8" x14ac:dyDescent="0.2">
      <c r="A156" s="497">
        <v>295</v>
      </c>
      <c r="B156" s="425"/>
      <c r="C156" s="429">
        <f t="shared" si="8"/>
        <v>50.01</v>
      </c>
      <c r="D156" s="536"/>
      <c r="E156" s="421">
        <v>17256</v>
      </c>
      <c r="F156" s="420">
        <f t="shared" si="7"/>
        <v>5631</v>
      </c>
      <c r="G156" s="500">
        <f t="shared" si="6"/>
        <v>4141</v>
      </c>
      <c r="H156" s="537"/>
    </row>
    <row r="157" spans="1:8" x14ac:dyDescent="0.2">
      <c r="A157" s="497">
        <v>296</v>
      </c>
      <c r="B157" s="425"/>
      <c r="C157" s="429">
        <f t="shared" si="8"/>
        <v>50.06</v>
      </c>
      <c r="D157" s="536"/>
      <c r="E157" s="421">
        <v>17256</v>
      </c>
      <c r="F157" s="420">
        <f t="shared" si="7"/>
        <v>5626</v>
      </c>
      <c r="G157" s="500">
        <f t="shared" si="6"/>
        <v>4136</v>
      </c>
      <c r="H157" s="537"/>
    </row>
    <row r="158" spans="1:8" x14ac:dyDescent="0.2">
      <c r="A158" s="497">
        <v>297</v>
      </c>
      <c r="B158" s="425"/>
      <c r="C158" s="429">
        <f t="shared" si="8"/>
        <v>50.1</v>
      </c>
      <c r="D158" s="536"/>
      <c r="E158" s="421">
        <v>17256</v>
      </c>
      <c r="F158" s="420">
        <f t="shared" si="7"/>
        <v>5621</v>
      </c>
      <c r="G158" s="500">
        <f t="shared" si="6"/>
        <v>4133</v>
      </c>
      <c r="H158" s="537"/>
    </row>
    <row r="159" spans="1:8" x14ac:dyDescent="0.2">
      <c r="A159" s="497">
        <v>298</v>
      </c>
      <c r="B159" s="425"/>
      <c r="C159" s="429">
        <f t="shared" si="8"/>
        <v>50.15</v>
      </c>
      <c r="D159" s="536"/>
      <c r="E159" s="421">
        <v>17256</v>
      </c>
      <c r="F159" s="420">
        <f t="shared" si="7"/>
        <v>5616</v>
      </c>
      <c r="G159" s="500">
        <f t="shared" si="6"/>
        <v>4129</v>
      </c>
      <c r="H159" s="537"/>
    </row>
    <row r="160" spans="1:8" x14ac:dyDescent="0.2">
      <c r="A160" s="497">
        <v>299</v>
      </c>
      <c r="B160" s="425"/>
      <c r="C160" s="429">
        <f t="shared" si="8"/>
        <v>50.2</v>
      </c>
      <c r="D160" s="536"/>
      <c r="E160" s="421">
        <v>17256</v>
      </c>
      <c r="F160" s="420">
        <f t="shared" si="7"/>
        <v>5610</v>
      </c>
      <c r="G160" s="500">
        <f t="shared" si="6"/>
        <v>4125</v>
      </c>
      <c r="H160" s="537"/>
    </row>
    <row r="161" spans="1:8" x14ac:dyDescent="0.2">
      <c r="A161" s="497">
        <v>300</v>
      </c>
      <c r="B161" s="425"/>
      <c r="C161" s="429">
        <f t="shared" si="8"/>
        <v>50.25</v>
      </c>
      <c r="D161" s="536"/>
      <c r="E161" s="421">
        <v>17256</v>
      </c>
      <c r="F161" s="420">
        <f t="shared" si="7"/>
        <v>5604</v>
      </c>
      <c r="G161" s="500">
        <f t="shared" si="6"/>
        <v>4121</v>
      </c>
      <c r="H161" s="537"/>
    </row>
    <row r="162" spans="1:8" x14ac:dyDescent="0.2">
      <c r="A162" s="497">
        <v>301</v>
      </c>
      <c r="B162" s="425"/>
      <c r="C162" s="429">
        <f t="shared" si="8"/>
        <v>50.3</v>
      </c>
      <c r="D162" s="536"/>
      <c r="E162" s="421">
        <v>17256</v>
      </c>
      <c r="F162" s="420">
        <f t="shared" si="7"/>
        <v>5599</v>
      </c>
      <c r="G162" s="500">
        <f t="shared" si="6"/>
        <v>4117</v>
      </c>
      <c r="H162" s="537"/>
    </row>
    <row r="163" spans="1:8" x14ac:dyDescent="0.2">
      <c r="A163" s="497">
        <v>302</v>
      </c>
      <c r="B163" s="425"/>
      <c r="C163" s="429">
        <f t="shared" si="8"/>
        <v>50.35</v>
      </c>
      <c r="D163" s="536"/>
      <c r="E163" s="421">
        <v>17256</v>
      </c>
      <c r="F163" s="420">
        <f t="shared" si="7"/>
        <v>5593</v>
      </c>
      <c r="G163" s="500">
        <f t="shared" si="6"/>
        <v>4113</v>
      </c>
      <c r="H163" s="537"/>
    </row>
    <row r="164" spans="1:8" x14ac:dyDescent="0.2">
      <c r="A164" s="497">
        <v>303</v>
      </c>
      <c r="B164" s="425"/>
      <c r="C164" s="429">
        <f t="shared" si="8"/>
        <v>50.4</v>
      </c>
      <c r="D164" s="536"/>
      <c r="E164" s="421">
        <v>17256</v>
      </c>
      <c r="F164" s="420">
        <f t="shared" si="7"/>
        <v>5588</v>
      </c>
      <c r="G164" s="500">
        <f t="shared" si="6"/>
        <v>4109</v>
      </c>
      <c r="H164" s="537"/>
    </row>
    <row r="165" spans="1:8" x14ac:dyDescent="0.2">
      <c r="A165" s="497">
        <v>304</v>
      </c>
      <c r="B165" s="425"/>
      <c r="C165" s="429">
        <f t="shared" si="8"/>
        <v>50.44</v>
      </c>
      <c r="D165" s="536"/>
      <c r="E165" s="421">
        <v>17256</v>
      </c>
      <c r="F165" s="420">
        <f t="shared" si="7"/>
        <v>5583</v>
      </c>
      <c r="G165" s="500">
        <f t="shared" si="6"/>
        <v>4105</v>
      </c>
      <c r="H165" s="537"/>
    </row>
    <row r="166" spans="1:8" x14ac:dyDescent="0.2">
      <c r="A166" s="497">
        <v>305</v>
      </c>
      <c r="B166" s="425"/>
      <c r="C166" s="429">
        <f t="shared" si="8"/>
        <v>50.49</v>
      </c>
      <c r="D166" s="536"/>
      <c r="E166" s="421">
        <v>17256</v>
      </c>
      <c r="F166" s="420">
        <f t="shared" si="7"/>
        <v>5578</v>
      </c>
      <c r="G166" s="500">
        <f t="shared" si="6"/>
        <v>4101</v>
      </c>
      <c r="H166" s="537"/>
    </row>
    <row r="167" spans="1:8" x14ac:dyDescent="0.2">
      <c r="A167" s="497">
        <v>306</v>
      </c>
      <c r="B167" s="425"/>
      <c r="C167" s="429">
        <f t="shared" si="8"/>
        <v>50.54</v>
      </c>
      <c r="D167" s="536"/>
      <c r="E167" s="421">
        <v>17256</v>
      </c>
      <c r="F167" s="420">
        <f t="shared" si="7"/>
        <v>5572</v>
      </c>
      <c r="G167" s="500">
        <f t="shared" si="6"/>
        <v>4097</v>
      </c>
      <c r="H167" s="537"/>
    </row>
    <row r="168" spans="1:8" x14ac:dyDescent="0.2">
      <c r="A168" s="497">
        <v>307</v>
      </c>
      <c r="B168" s="425"/>
      <c r="C168" s="429">
        <f t="shared" si="8"/>
        <v>50.59</v>
      </c>
      <c r="D168" s="536"/>
      <c r="E168" s="421">
        <v>17256</v>
      </c>
      <c r="F168" s="420">
        <f t="shared" si="7"/>
        <v>5567</v>
      </c>
      <c r="G168" s="500">
        <f t="shared" si="6"/>
        <v>4093</v>
      </c>
      <c r="H168" s="537"/>
    </row>
    <row r="169" spans="1:8" x14ac:dyDescent="0.2">
      <c r="A169" s="497">
        <v>308</v>
      </c>
      <c r="B169" s="425"/>
      <c r="C169" s="429">
        <f t="shared" si="8"/>
        <v>50.64</v>
      </c>
      <c r="D169" s="536"/>
      <c r="E169" s="421">
        <v>17256</v>
      </c>
      <c r="F169" s="420">
        <f t="shared" si="7"/>
        <v>5561</v>
      </c>
      <c r="G169" s="500">
        <f t="shared" si="6"/>
        <v>4089</v>
      </c>
      <c r="H169" s="537"/>
    </row>
    <row r="170" spans="1:8" x14ac:dyDescent="0.2">
      <c r="A170" s="497">
        <v>309</v>
      </c>
      <c r="B170" s="425"/>
      <c r="C170" s="429">
        <f t="shared" si="8"/>
        <v>50.68</v>
      </c>
      <c r="D170" s="536"/>
      <c r="E170" s="421">
        <v>17256</v>
      </c>
      <c r="F170" s="420">
        <f t="shared" si="7"/>
        <v>5557</v>
      </c>
      <c r="G170" s="500">
        <f t="shared" si="6"/>
        <v>4086</v>
      </c>
      <c r="H170" s="537"/>
    </row>
    <row r="171" spans="1:8" x14ac:dyDescent="0.2">
      <c r="A171" s="497">
        <v>310</v>
      </c>
      <c r="B171" s="425"/>
      <c r="C171" s="429">
        <f t="shared" si="8"/>
        <v>50.73</v>
      </c>
      <c r="D171" s="536"/>
      <c r="E171" s="421">
        <v>17256</v>
      </c>
      <c r="F171" s="420">
        <f t="shared" si="7"/>
        <v>5551</v>
      </c>
      <c r="G171" s="500">
        <f t="shared" si="6"/>
        <v>4082</v>
      </c>
      <c r="H171" s="537"/>
    </row>
    <row r="172" spans="1:8" x14ac:dyDescent="0.2">
      <c r="A172" s="497">
        <v>311</v>
      </c>
      <c r="B172" s="425"/>
      <c r="C172" s="429">
        <f t="shared" si="8"/>
        <v>50.78</v>
      </c>
      <c r="D172" s="536"/>
      <c r="E172" s="421">
        <v>17256</v>
      </c>
      <c r="F172" s="420">
        <f t="shared" si="7"/>
        <v>5546</v>
      </c>
      <c r="G172" s="500">
        <f t="shared" si="6"/>
        <v>4078</v>
      </c>
      <c r="H172" s="537"/>
    </row>
    <row r="173" spans="1:8" x14ac:dyDescent="0.2">
      <c r="A173" s="497">
        <v>312</v>
      </c>
      <c r="B173" s="425"/>
      <c r="C173" s="429">
        <f t="shared" si="8"/>
        <v>50.83</v>
      </c>
      <c r="D173" s="536"/>
      <c r="E173" s="421">
        <v>17256</v>
      </c>
      <c r="F173" s="420">
        <f t="shared" si="7"/>
        <v>5540</v>
      </c>
      <c r="G173" s="500">
        <f t="shared" si="6"/>
        <v>4074</v>
      </c>
      <c r="H173" s="537"/>
    </row>
    <row r="174" spans="1:8" x14ac:dyDescent="0.2">
      <c r="A174" s="497">
        <v>313</v>
      </c>
      <c r="B174" s="425"/>
      <c r="C174" s="429">
        <f t="shared" si="8"/>
        <v>50.88</v>
      </c>
      <c r="D174" s="536"/>
      <c r="E174" s="421">
        <v>17256</v>
      </c>
      <c r="F174" s="420">
        <f t="shared" si="7"/>
        <v>5535</v>
      </c>
      <c r="G174" s="500">
        <f t="shared" si="6"/>
        <v>4070</v>
      </c>
      <c r="H174" s="537"/>
    </row>
    <row r="175" spans="1:8" x14ac:dyDescent="0.2">
      <c r="A175" s="497">
        <v>314</v>
      </c>
      <c r="B175" s="425"/>
      <c r="C175" s="429">
        <f t="shared" si="8"/>
        <v>50.92</v>
      </c>
      <c r="D175" s="536"/>
      <c r="E175" s="421">
        <v>17256</v>
      </c>
      <c r="F175" s="420">
        <f t="shared" si="7"/>
        <v>5531</v>
      </c>
      <c r="G175" s="500">
        <f t="shared" si="6"/>
        <v>4067</v>
      </c>
      <c r="H175" s="537"/>
    </row>
    <row r="176" spans="1:8" x14ac:dyDescent="0.2">
      <c r="A176" s="497">
        <v>315</v>
      </c>
      <c r="B176" s="425"/>
      <c r="C176" s="429">
        <f t="shared" si="8"/>
        <v>50.97</v>
      </c>
      <c r="D176" s="536"/>
      <c r="E176" s="421">
        <v>17256</v>
      </c>
      <c r="F176" s="420">
        <f t="shared" si="7"/>
        <v>5525</v>
      </c>
      <c r="G176" s="500">
        <f t="shared" si="6"/>
        <v>4063</v>
      </c>
      <c r="H176" s="537"/>
    </row>
    <row r="177" spans="1:8" x14ac:dyDescent="0.2">
      <c r="A177" s="497">
        <v>316</v>
      </c>
      <c r="B177" s="425"/>
      <c r="C177" s="429">
        <f t="shared" si="8"/>
        <v>51.02</v>
      </c>
      <c r="D177" s="536"/>
      <c r="E177" s="421">
        <v>17256</v>
      </c>
      <c r="F177" s="420">
        <f t="shared" si="7"/>
        <v>5520</v>
      </c>
      <c r="G177" s="500">
        <f t="shared" si="6"/>
        <v>4059</v>
      </c>
      <c r="H177" s="537"/>
    </row>
    <row r="178" spans="1:8" x14ac:dyDescent="0.2">
      <c r="A178" s="497">
        <v>317</v>
      </c>
      <c r="B178" s="425"/>
      <c r="C178" s="429">
        <f t="shared" si="8"/>
        <v>51.06</v>
      </c>
      <c r="D178" s="536"/>
      <c r="E178" s="421">
        <v>17256</v>
      </c>
      <c r="F178" s="420">
        <f t="shared" si="7"/>
        <v>5515</v>
      </c>
      <c r="G178" s="500">
        <f t="shared" si="6"/>
        <v>4055</v>
      </c>
      <c r="H178" s="537"/>
    </row>
    <row r="179" spans="1:8" x14ac:dyDescent="0.2">
      <c r="A179" s="497">
        <v>318</v>
      </c>
      <c r="B179" s="425"/>
      <c r="C179" s="429">
        <f t="shared" si="8"/>
        <v>51.11</v>
      </c>
      <c r="D179" s="536"/>
      <c r="E179" s="421">
        <v>17256</v>
      </c>
      <c r="F179" s="420">
        <f t="shared" si="7"/>
        <v>5510</v>
      </c>
      <c r="G179" s="500">
        <f t="shared" si="6"/>
        <v>4051</v>
      </c>
      <c r="H179" s="537"/>
    </row>
    <row r="180" spans="1:8" x14ac:dyDescent="0.2">
      <c r="A180" s="497">
        <v>319</v>
      </c>
      <c r="B180" s="425"/>
      <c r="C180" s="429">
        <f t="shared" si="8"/>
        <v>51.16</v>
      </c>
      <c r="D180" s="536"/>
      <c r="E180" s="421">
        <v>17256</v>
      </c>
      <c r="F180" s="420">
        <f t="shared" si="7"/>
        <v>5505</v>
      </c>
      <c r="G180" s="500">
        <f t="shared" si="6"/>
        <v>4048</v>
      </c>
      <c r="H180" s="537"/>
    </row>
    <row r="181" spans="1:8" x14ac:dyDescent="0.2">
      <c r="A181" s="497">
        <v>320</v>
      </c>
      <c r="B181" s="425"/>
      <c r="C181" s="429">
        <f t="shared" si="8"/>
        <v>51.21</v>
      </c>
      <c r="D181" s="536"/>
      <c r="E181" s="421">
        <v>17256</v>
      </c>
      <c r="F181" s="420">
        <f t="shared" si="7"/>
        <v>5499</v>
      </c>
      <c r="G181" s="500">
        <f t="shared" si="6"/>
        <v>4044</v>
      </c>
      <c r="H181" s="537"/>
    </row>
    <row r="182" spans="1:8" x14ac:dyDescent="0.2">
      <c r="A182" s="497">
        <v>321</v>
      </c>
      <c r="B182" s="425"/>
      <c r="C182" s="429">
        <f t="shared" si="8"/>
        <v>51.25</v>
      </c>
      <c r="D182" s="536"/>
      <c r="E182" s="421">
        <v>17256</v>
      </c>
      <c r="F182" s="420">
        <f t="shared" si="7"/>
        <v>5495</v>
      </c>
      <c r="G182" s="500">
        <f t="shared" si="6"/>
        <v>4040</v>
      </c>
      <c r="H182" s="537"/>
    </row>
    <row r="183" spans="1:8" x14ac:dyDescent="0.2">
      <c r="A183" s="497">
        <v>322</v>
      </c>
      <c r="B183" s="425"/>
      <c r="C183" s="429">
        <f t="shared" si="8"/>
        <v>51.3</v>
      </c>
      <c r="D183" s="536"/>
      <c r="E183" s="421">
        <v>17256</v>
      </c>
      <c r="F183" s="420">
        <f t="shared" si="7"/>
        <v>5490</v>
      </c>
      <c r="G183" s="500">
        <f t="shared" si="6"/>
        <v>4036</v>
      </c>
      <c r="H183" s="537"/>
    </row>
    <row r="184" spans="1:8" x14ac:dyDescent="0.2">
      <c r="A184" s="497">
        <v>323</v>
      </c>
      <c r="B184" s="425"/>
      <c r="C184" s="429">
        <f t="shared" si="8"/>
        <v>51.35</v>
      </c>
      <c r="D184" s="536"/>
      <c r="E184" s="421">
        <v>17256</v>
      </c>
      <c r="F184" s="420">
        <f t="shared" si="7"/>
        <v>5484</v>
      </c>
      <c r="G184" s="500">
        <f t="shared" si="6"/>
        <v>4033</v>
      </c>
      <c r="H184" s="537"/>
    </row>
    <row r="185" spans="1:8" x14ac:dyDescent="0.2">
      <c r="A185" s="497">
        <v>324</v>
      </c>
      <c r="B185" s="425"/>
      <c r="C185" s="429">
        <f t="shared" si="8"/>
        <v>51.39</v>
      </c>
      <c r="D185" s="536"/>
      <c r="E185" s="421">
        <v>17256</v>
      </c>
      <c r="F185" s="420">
        <f t="shared" si="7"/>
        <v>5480</v>
      </c>
      <c r="G185" s="500">
        <f t="shared" si="6"/>
        <v>4029</v>
      </c>
      <c r="H185" s="537"/>
    </row>
    <row r="186" spans="1:8" x14ac:dyDescent="0.2">
      <c r="A186" s="497">
        <v>325</v>
      </c>
      <c r="B186" s="425"/>
      <c r="C186" s="429">
        <f t="shared" si="8"/>
        <v>51.44</v>
      </c>
      <c r="D186" s="536"/>
      <c r="E186" s="421">
        <v>17256</v>
      </c>
      <c r="F186" s="420">
        <f t="shared" si="7"/>
        <v>5475</v>
      </c>
      <c r="G186" s="500">
        <f t="shared" si="6"/>
        <v>4026</v>
      </c>
      <c r="H186" s="537"/>
    </row>
    <row r="187" spans="1:8" x14ac:dyDescent="0.2">
      <c r="A187" s="497">
        <v>326</v>
      </c>
      <c r="B187" s="425"/>
      <c r="C187" s="429">
        <f t="shared" si="8"/>
        <v>51.48</v>
      </c>
      <c r="D187" s="536"/>
      <c r="E187" s="421">
        <v>17256</v>
      </c>
      <c r="F187" s="420">
        <f t="shared" si="7"/>
        <v>5470</v>
      </c>
      <c r="G187" s="500">
        <f t="shared" si="6"/>
        <v>4022</v>
      </c>
      <c r="H187" s="537"/>
    </row>
    <row r="188" spans="1:8" x14ac:dyDescent="0.2">
      <c r="A188" s="497">
        <v>327</v>
      </c>
      <c r="B188" s="425"/>
      <c r="C188" s="429">
        <f t="shared" si="8"/>
        <v>51.53</v>
      </c>
      <c r="D188" s="536"/>
      <c r="E188" s="421">
        <v>17256</v>
      </c>
      <c r="F188" s="420">
        <f t="shared" si="7"/>
        <v>5465</v>
      </c>
      <c r="G188" s="500">
        <f t="shared" si="6"/>
        <v>4018</v>
      </c>
      <c r="H188" s="537"/>
    </row>
    <row r="189" spans="1:8" x14ac:dyDescent="0.2">
      <c r="A189" s="497">
        <v>328</v>
      </c>
      <c r="B189" s="425"/>
      <c r="C189" s="429">
        <f t="shared" si="8"/>
        <v>51.58</v>
      </c>
      <c r="D189" s="536"/>
      <c r="E189" s="421">
        <v>17256</v>
      </c>
      <c r="F189" s="420">
        <f t="shared" si="7"/>
        <v>5460</v>
      </c>
      <c r="G189" s="500">
        <f t="shared" si="6"/>
        <v>4015</v>
      </c>
      <c r="H189" s="537"/>
    </row>
    <row r="190" spans="1:8" x14ac:dyDescent="0.2">
      <c r="A190" s="497">
        <v>329</v>
      </c>
      <c r="B190" s="425"/>
      <c r="C190" s="429">
        <f t="shared" si="8"/>
        <v>51.62</v>
      </c>
      <c r="D190" s="536"/>
      <c r="E190" s="421">
        <v>17256</v>
      </c>
      <c r="F190" s="420">
        <f t="shared" si="7"/>
        <v>5456</v>
      </c>
      <c r="G190" s="500">
        <f t="shared" si="6"/>
        <v>4011</v>
      </c>
      <c r="H190" s="537"/>
    </row>
    <row r="191" spans="1:8" x14ac:dyDescent="0.2">
      <c r="A191" s="497">
        <v>330</v>
      </c>
      <c r="B191" s="425"/>
      <c r="C191" s="429">
        <f t="shared" si="8"/>
        <v>51.67</v>
      </c>
      <c r="D191" s="536"/>
      <c r="E191" s="421">
        <v>17256</v>
      </c>
      <c r="F191" s="420">
        <f t="shared" si="7"/>
        <v>5450</v>
      </c>
      <c r="G191" s="500">
        <f t="shared" si="6"/>
        <v>4008</v>
      </c>
      <c r="H191" s="537"/>
    </row>
    <row r="192" spans="1:8" x14ac:dyDescent="0.2">
      <c r="A192" s="497">
        <v>331</v>
      </c>
      <c r="B192" s="425"/>
      <c r="C192" s="429">
        <f t="shared" si="8"/>
        <v>51.72</v>
      </c>
      <c r="D192" s="536"/>
      <c r="E192" s="421">
        <v>17256</v>
      </c>
      <c r="F192" s="420">
        <f t="shared" si="7"/>
        <v>5445</v>
      </c>
      <c r="G192" s="500">
        <f t="shared" si="6"/>
        <v>4004</v>
      </c>
      <c r="H192" s="537"/>
    </row>
    <row r="193" spans="1:8" x14ac:dyDescent="0.2">
      <c r="A193" s="497">
        <v>332</v>
      </c>
      <c r="B193" s="425"/>
      <c r="C193" s="429">
        <f t="shared" si="8"/>
        <v>51.76</v>
      </c>
      <c r="D193" s="536"/>
      <c r="E193" s="421">
        <v>17256</v>
      </c>
      <c r="F193" s="420">
        <f t="shared" si="7"/>
        <v>5441</v>
      </c>
      <c r="G193" s="500">
        <f t="shared" si="6"/>
        <v>4001</v>
      </c>
      <c r="H193" s="537"/>
    </row>
    <row r="194" spans="1:8" x14ac:dyDescent="0.2">
      <c r="A194" s="497">
        <v>333</v>
      </c>
      <c r="B194" s="425"/>
      <c r="C194" s="429">
        <f t="shared" si="8"/>
        <v>51.81</v>
      </c>
      <c r="D194" s="536"/>
      <c r="E194" s="421">
        <v>17256</v>
      </c>
      <c r="F194" s="420">
        <f t="shared" si="7"/>
        <v>5436</v>
      </c>
      <c r="G194" s="500">
        <f t="shared" si="6"/>
        <v>3997</v>
      </c>
      <c r="H194" s="537"/>
    </row>
    <row r="195" spans="1:8" x14ac:dyDescent="0.2">
      <c r="A195" s="497">
        <v>334</v>
      </c>
      <c r="B195" s="425"/>
      <c r="C195" s="429">
        <f t="shared" si="8"/>
        <v>51.85</v>
      </c>
      <c r="D195" s="536"/>
      <c r="E195" s="421">
        <v>17256</v>
      </c>
      <c r="F195" s="420">
        <f t="shared" si="7"/>
        <v>5431</v>
      </c>
      <c r="G195" s="500">
        <f t="shared" si="6"/>
        <v>3994</v>
      </c>
      <c r="H195" s="537"/>
    </row>
    <row r="196" spans="1:8" x14ac:dyDescent="0.2">
      <c r="A196" s="497">
        <v>335</v>
      </c>
      <c r="B196" s="425"/>
      <c r="C196" s="429">
        <f t="shared" si="8"/>
        <v>51.9</v>
      </c>
      <c r="D196" s="536"/>
      <c r="E196" s="421">
        <v>17256</v>
      </c>
      <c r="F196" s="420">
        <f t="shared" si="7"/>
        <v>5426</v>
      </c>
      <c r="G196" s="500">
        <f t="shared" si="6"/>
        <v>3990</v>
      </c>
      <c r="H196" s="537"/>
    </row>
    <row r="197" spans="1:8" x14ac:dyDescent="0.2">
      <c r="A197" s="497">
        <v>336</v>
      </c>
      <c r="B197" s="425"/>
      <c r="C197" s="429">
        <f t="shared" si="8"/>
        <v>51.94</v>
      </c>
      <c r="D197" s="536"/>
      <c r="E197" s="421">
        <v>17256</v>
      </c>
      <c r="F197" s="420">
        <f t="shared" si="7"/>
        <v>5422</v>
      </c>
      <c r="G197" s="500">
        <f t="shared" si="6"/>
        <v>3987</v>
      </c>
      <c r="H197" s="537"/>
    </row>
    <row r="198" spans="1:8" x14ac:dyDescent="0.2">
      <c r="A198" s="497">
        <v>337</v>
      </c>
      <c r="B198" s="425"/>
      <c r="C198" s="429">
        <f t="shared" si="8"/>
        <v>51.99</v>
      </c>
      <c r="D198" s="536"/>
      <c r="E198" s="421">
        <v>17256</v>
      </c>
      <c r="F198" s="420">
        <f t="shared" si="7"/>
        <v>5417</v>
      </c>
      <c r="G198" s="500">
        <f t="shared" si="6"/>
        <v>3983</v>
      </c>
      <c r="H198" s="537"/>
    </row>
    <row r="199" spans="1:8" x14ac:dyDescent="0.2">
      <c r="A199" s="497">
        <v>338</v>
      </c>
      <c r="B199" s="425"/>
      <c r="C199" s="429">
        <f t="shared" si="8"/>
        <v>52.03</v>
      </c>
      <c r="D199" s="536"/>
      <c r="E199" s="421">
        <v>17256</v>
      </c>
      <c r="F199" s="420">
        <f t="shared" si="7"/>
        <v>5413</v>
      </c>
      <c r="G199" s="500">
        <f t="shared" si="6"/>
        <v>3980</v>
      </c>
      <c r="H199" s="537"/>
    </row>
    <row r="200" spans="1:8" x14ac:dyDescent="0.2">
      <c r="A200" s="497">
        <v>339</v>
      </c>
      <c r="B200" s="425"/>
      <c r="C200" s="429">
        <f t="shared" si="8"/>
        <v>52.08</v>
      </c>
      <c r="D200" s="536"/>
      <c r="E200" s="421">
        <v>17256</v>
      </c>
      <c r="F200" s="420">
        <f t="shared" si="7"/>
        <v>5407</v>
      </c>
      <c r="G200" s="500">
        <f t="shared" si="6"/>
        <v>3976</v>
      </c>
      <c r="H200" s="537"/>
    </row>
    <row r="201" spans="1:8" x14ac:dyDescent="0.2">
      <c r="A201" s="497">
        <v>340</v>
      </c>
      <c r="B201" s="425"/>
      <c r="C201" s="429">
        <f t="shared" si="8"/>
        <v>52.12</v>
      </c>
      <c r="D201" s="536"/>
      <c r="E201" s="421">
        <v>17256</v>
      </c>
      <c r="F201" s="420">
        <f t="shared" si="7"/>
        <v>5403</v>
      </c>
      <c r="G201" s="500">
        <f t="shared" si="6"/>
        <v>3973</v>
      </c>
      <c r="H201" s="537"/>
    </row>
    <row r="202" spans="1:8" x14ac:dyDescent="0.2">
      <c r="A202" s="497">
        <v>341</v>
      </c>
      <c r="B202" s="425"/>
      <c r="C202" s="429">
        <f t="shared" si="8"/>
        <v>52.17</v>
      </c>
      <c r="D202" s="536"/>
      <c r="E202" s="421">
        <v>17256</v>
      </c>
      <c r="F202" s="420">
        <f t="shared" si="7"/>
        <v>5398</v>
      </c>
      <c r="G202" s="500">
        <f t="shared" si="6"/>
        <v>3969</v>
      </c>
      <c r="H202" s="537"/>
    </row>
    <row r="203" spans="1:8" x14ac:dyDescent="0.2">
      <c r="A203" s="497">
        <v>342</v>
      </c>
      <c r="B203" s="425"/>
      <c r="C203" s="429">
        <f t="shared" si="8"/>
        <v>52.21</v>
      </c>
      <c r="D203" s="536"/>
      <c r="E203" s="421">
        <v>17256</v>
      </c>
      <c r="F203" s="420">
        <f t="shared" si="7"/>
        <v>5394</v>
      </c>
      <c r="G203" s="500">
        <f t="shared" si="6"/>
        <v>3966</v>
      </c>
      <c r="H203" s="537"/>
    </row>
    <row r="204" spans="1:8" x14ac:dyDescent="0.2">
      <c r="A204" s="497">
        <v>343</v>
      </c>
      <c r="B204" s="425"/>
      <c r="C204" s="429">
        <f t="shared" si="8"/>
        <v>52.26</v>
      </c>
      <c r="D204" s="536"/>
      <c r="E204" s="421">
        <v>17256</v>
      </c>
      <c r="F204" s="420">
        <f t="shared" si="7"/>
        <v>5389</v>
      </c>
      <c r="G204" s="500">
        <f t="shared" si="6"/>
        <v>3962</v>
      </c>
      <c r="H204" s="537"/>
    </row>
    <row r="205" spans="1:8" x14ac:dyDescent="0.2">
      <c r="A205" s="497">
        <v>344</v>
      </c>
      <c r="B205" s="425"/>
      <c r="C205" s="429">
        <f t="shared" si="8"/>
        <v>52.3</v>
      </c>
      <c r="D205" s="536"/>
      <c r="E205" s="421">
        <v>17256</v>
      </c>
      <c r="F205" s="420">
        <f t="shared" si="7"/>
        <v>5385</v>
      </c>
      <c r="G205" s="500">
        <f t="shared" ref="G205:G268" si="9">ROUND(12*(1/C205*E205),0)</f>
        <v>3959</v>
      </c>
      <c r="H205" s="537"/>
    </row>
    <row r="206" spans="1:8" x14ac:dyDescent="0.2">
      <c r="A206" s="497">
        <v>345</v>
      </c>
      <c r="B206" s="425"/>
      <c r="C206" s="429">
        <f t="shared" si="8"/>
        <v>52.35</v>
      </c>
      <c r="D206" s="536"/>
      <c r="E206" s="421">
        <v>17256</v>
      </c>
      <c r="F206" s="420">
        <f t="shared" ref="F206:F269" si="10">ROUND(12*1.36*(1/C206*E206)+H206,0)</f>
        <v>5380</v>
      </c>
      <c r="G206" s="500">
        <f t="shared" si="9"/>
        <v>3956</v>
      </c>
      <c r="H206" s="537"/>
    </row>
    <row r="207" spans="1:8" x14ac:dyDescent="0.2">
      <c r="A207" s="497">
        <v>346</v>
      </c>
      <c r="B207" s="425"/>
      <c r="C207" s="429">
        <f t="shared" ref="C207:C270" si="11">ROUND((-0.0000491*POWER(A207,2)+0.0818939*A207+34)*0.928,2)</f>
        <v>52.39</v>
      </c>
      <c r="D207" s="536"/>
      <c r="E207" s="421">
        <v>17256</v>
      </c>
      <c r="F207" s="420">
        <f t="shared" si="10"/>
        <v>5375</v>
      </c>
      <c r="G207" s="500">
        <f t="shared" si="9"/>
        <v>3953</v>
      </c>
      <c r="H207" s="537"/>
    </row>
    <row r="208" spans="1:8" x14ac:dyDescent="0.2">
      <c r="A208" s="497">
        <v>347</v>
      </c>
      <c r="B208" s="425"/>
      <c r="C208" s="429">
        <f t="shared" si="11"/>
        <v>52.44</v>
      </c>
      <c r="D208" s="536"/>
      <c r="E208" s="421">
        <v>17256</v>
      </c>
      <c r="F208" s="420">
        <f t="shared" si="10"/>
        <v>5370</v>
      </c>
      <c r="G208" s="500">
        <f t="shared" si="9"/>
        <v>3949</v>
      </c>
      <c r="H208" s="537"/>
    </row>
    <row r="209" spans="1:8" x14ac:dyDescent="0.2">
      <c r="A209" s="497">
        <v>348</v>
      </c>
      <c r="B209" s="425"/>
      <c r="C209" s="429">
        <f t="shared" si="11"/>
        <v>52.48</v>
      </c>
      <c r="D209" s="536"/>
      <c r="E209" s="421">
        <v>17256</v>
      </c>
      <c r="F209" s="420">
        <f t="shared" si="10"/>
        <v>5366</v>
      </c>
      <c r="G209" s="500">
        <f t="shared" si="9"/>
        <v>3946</v>
      </c>
      <c r="H209" s="537"/>
    </row>
    <row r="210" spans="1:8" x14ac:dyDescent="0.2">
      <c r="A210" s="497">
        <v>349</v>
      </c>
      <c r="B210" s="425"/>
      <c r="C210" s="429">
        <f t="shared" si="11"/>
        <v>52.53</v>
      </c>
      <c r="D210" s="536"/>
      <c r="E210" s="421">
        <v>17256</v>
      </c>
      <c r="F210" s="420">
        <f t="shared" si="10"/>
        <v>5361</v>
      </c>
      <c r="G210" s="500">
        <f t="shared" si="9"/>
        <v>3942</v>
      </c>
      <c r="H210" s="537"/>
    </row>
    <row r="211" spans="1:8" x14ac:dyDescent="0.2">
      <c r="A211" s="497">
        <v>350</v>
      </c>
      <c r="B211" s="425"/>
      <c r="C211" s="429">
        <f t="shared" si="11"/>
        <v>52.57</v>
      </c>
      <c r="D211" s="536"/>
      <c r="E211" s="421">
        <v>17256</v>
      </c>
      <c r="F211" s="420">
        <f t="shared" si="10"/>
        <v>5357</v>
      </c>
      <c r="G211" s="500">
        <f t="shared" si="9"/>
        <v>3939</v>
      </c>
      <c r="H211" s="537"/>
    </row>
    <row r="212" spans="1:8" x14ac:dyDescent="0.2">
      <c r="A212" s="497">
        <v>351</v>
      </c>
      <c r="B212" s="425"/>
      <c r="C212" s="429">
        <f t="shared" si="11"/>
        <v>52.61</v>
      </c>
      <c r="D212" s="536"/>
      <c r="E212" s="421">
        <v>17256</v>
      </c>
      <c r="F212" s="420">
        <f t="shared" si="10"/>
        <v>5353</v>
      </c>
      <c r="G212" s="500">
        <f t="shared" si="9"/>
        <v>3936</v>
      </c>
      <c r="H212" s="537"/>
    </row>
    <row r="213" spans="1:8" x14ac:dyDescent="0.2">
      <c r="A213" s="497">
        <v>352</v>
      </c>
      <c r="B213" s="425"/>
      <c r="C213" s="429">
        <f t="shared" si="11"/>
        <v>52.66</v>
      </c>
      <c r="D213" s="536"/>
      <c r="E213" s="421">
        <v>17256</v>
      </c>
      <c r="F213" s="420">
        <f t="shared" si="10"/>
        <v>5348</v>
      </c>
      <c r="G213" s="500">
        <f t="shared" si="9"/>
        <v>3932</v>
      </c>
      <c r="H213" s="537"/>
    </row>
    <row r="214" spans="1:8" x14ac:dyDescent="0.2">
      <c r="A214" s="497">
        <v>353</v>
      </c>
      <c r="B214" s="425"/>
      <c r="C214" s="429">
        <f t="shared" si="11"/>
        <v>52.7</v>
      </c>
      <c r="D214" s="536"/>
      <c r="E214" s="421">
        <v>17256</v>
      </c>
      <c r="F214" s="420">
        <f t="shared" si="10"/>
        <v>5344</v>
      </c>
      <c r="G214" s="500">
        <f t="shared" si="9"/>
        <v>3929</v>
      </c>
      <c r="H214" s="537"/>
    </row>
    <row r="215" spans="1:8" x14ac:dyDescent="0.2">
      <c r="A215" s="497">
        <v>354</v>
      </c>
      <c r="B215" s="425"/>
      <c r="C215" s="429">
        <f t="shared" si="11"/>
        <v>52.75</v>
      </c>
      <c r="D215" s="536"/>
      <c r="E215" s="421">
        <v>17256</v>
      </c>
      <c r="F215" s="420">
        <f t="shared" si="10"/>
        <v>5339</v>
      </c>
      <c r="G215" s="500">
        <f t="shared" si="9"/>
        <v>3926</v>
      </c>
      <c r="H215" s="537"/>
    </row>
    <row r="216" spans="1:8" x14ac:dyDescent="0.2">
      <c r="A216" s="497">
        <v>355</v>
      </c>
      <c r="B216" s="425"/>
      <c r="C216" s="429">
        <f t="shared" si="11"/>
        <v>52.79</v>
      </c>
      <c r="D216" s="536"/>
      <c r="E216" s="421">
        <v>17256</v>
      </c>
      <c r="F216" s="420">
        <f t="shared" si="10"/>
        <v>5335</v>
      </c>
      <c r="G216" s="500">
        <f t="shared" si="9"/>
        <v>3923</v>
      </c>
      <c r="H216" s="537"/>
    </row>
    <row r="217" spans="1:8" x14ac:dyDescent="0.2">
      <c r="A217" s="497">
        <v>356</v>
      </c>
      <c r="B217" s="425"/>
      <c r="C217" s="429">
        <f t="shared" si="11"/>
        <v>52.83</v>
      </c>
      <c r="D217" s="536"/>
      <c r="E217" s="421">
        <v>17256</v>
      </c>
      <c r="F217" s="420">
        <f t="shared" si="10"/>
        <v>5331</v>
      </c>
      <c r="G217" s="500">
        <f t="shared" si="9"/>
        <v>3920</v>
      </c>
      <c r="H217" s="537"/>
    </row>
    <row r="218" spans="1:8" x14ac:dyDescent="0.2">
      <c r="A218" s="497">
        <v>357</v>
      </c>
      <c r="B218" s="425"/>
      <c r="C218" s="429">
        <f t="shared" si="11"/>
        <v>52.88</v>
      </c>
      <c r="D218" s="536"/>
      <c r="E218" s="421">
        <v>17256</v>
      </c>
      <c r="F218" s="420">
        <f t="shared" si="10"/>
        <v>5326</v>
      </c>
      <c r="G218" s="500">
        <f t="shared" si="9"/>
        <v>3916</v>
      </c>
      <c r="H218" s="537"/>
    </row>
    <row r="219" spans="1:8" x14ac:dyDescent="0.2">
      <c r="A219" s="497">
        <v>358</v>
      </c>
      <c r="B219" s="425"/>
      <c r="C219" s="429">
        <f t="shared" si="11"/>
        <v>52.92</v>
      </c>
      <c r="D219" s="536"/>
      <c r="E219" s="421">
        <v>17256</v>
      </c>
      <c r="F219" s="420">
        <f t="shared" si="10"/>
        <v>5322</v>
      </c>
      <c r="G219" s="500">
        <f t="shared" si="9"/>
        <v>3913</v>
      </c>
      <c r="H219" s="537"/>
    </row>
    <row r="220" spans="1:8" x14ac:dyDescent="0.2">
      <c r="A220" s="497">
        <v>359</v>
      </c>
      <c r="B220" s="425"/>
      <c r="C220" s="429">
        <f t="shared" si="11"/>
        <v>52.96</v>
      </c>
      <c r="D220" s="536"/>
      <c r="E220" s="421">
        <v>17256</v>
      </c>
      <c r="F220" s="420">
        <f t="shared" si="10"/>
        <v>5318</v>
      </c>
      <c r="G220" s="500">
        <f t="shared" si="9"/>
        <v>3910</v>
      </c>
      <c r="H220" s="537"/>
    </row>
    <row r="221" spans="1:8" x14ac:dyDescent="0.2">
      <c r="A221" s="497">
        <v>360</v>
      </c>
      <c r="B221" s="425"/>
      <c r="C221" s="429">
        <f t="shared" si="11"/>
        <v>53.01</v>
      </c>
      <c r="D221" s="536"/>
      <c r="E221" s="421">
        <v>17256</v>
      </c>
      <c r="F221" s="420">
        <f t="shared" si="10"/>
        <v>5313</v>
      </c>
      <c r="G221" s="500">
        <f t="shared" si="9"/>
        <v>3906</v>
      </c>
      <c r="H221" s="537"/>
    </row>
    <row r="222" spans="1:8" x14ac:dyDescent="0.2">
      <c r="A222" s="497">
        <v>361</v>
      </c>
      <c r="B222" s="425"/>
      <c r="C222" s="429">
        <f t="shared" si="11"/>
        <v>53.05</v>
      </c>
      <c r="D222" s="536"/>
      <c r="E222" s="421">
        <v>17256</v>
      </c>
      <c r="F222" s="420">
        <f t="shared" si="10"/>
        <v>5309</v>
      </c>
      <c r="G222" s="500">
        <f t="shared" si="9"/>
        <v>3903</v>
      </c>
      <c r="H222" s="537"/>
    </row>
    <row r="223" spans="1:8" x14ac:dyDescent="0.2">
      <c r="A223" s="497">
        <v>362</v>
      </c>
      <c r="B223" s="425"/>
      <c r="C223" s="429">
        <f t="shared" si="11"/>
        <v>53.09</v>
      </c>
      <c r="D223" s="536"/>
      <c r="E223" s="421">
        <v>17256</v>
      </c>
      <c r="F223" s="420">
        <f t="shared" si="10"/>
        <v>5305</v>
      </c>
      <c r="G223" s="500">
        <f t="shared" si="9"/>
        <v>3900</v>
      </c>
      <c r="H223" s="537"/>
    </row>
    <row r="224" spans="1:8" x14ac:dyDescent="0.2">
      <c r="A224" s="497">
        <v>363</v>
      </c>
      <c r="B224" s="425"/>
      <c r="C224" s="429">
        <f t="shared" si="11"/>
        <v>53.14</v>
      </c>
      <c r="D224" s="536"/>
      <c r="E224" s="421">
        <v>17256</v>
      </c>
      <c r="F224" s="420">
        <f t="shared" si="10"/>
        <v>5300</v>
      </c>
      <c r="G224" s="500">
        <f t="shared" si="9"/>
        <v>3897</v>
      </c>
      <c r="H224" s="537"/>
    </row>
    <row r="225" spans="1:8" x14ac:dyDescent="0.2">
      <c r="A225" s="497">
        <v>364</v>
      </c>
      <c r="B225" s="425"/>
      <c r="C225" s="429">
        <f t="shared" si="11"/>
        <v>53.18</v>
      </c>
      <c r="D225" s="536"/>
      <c r="E225" s="421">
        <v>17256</v>
      </c>
      <c r="F225" s="420">
        <f t="shared" si="10"/>
        <v>5296</v>
      </c>
      <c r="G225" s="500">
        <f t="shared" si="9"/>
        <v>3894</v>
      </c>
      <c r="H225" s="537"/>
    </row>
    <row r="226" spans="1:8" x14ac:dyDescent="0.2">
      <c r="A226" s="497">
        <v>365</v>
      </c>
      <c r="B226" s="425"/>
      <c r="C226" s="429">
        <f t="shared" si="11"/>
        <v>53.22</v>
      </c>
      <c r="D226" s="536"/>
      <c r="E226" s="421">
        <v>17256</v>
      </c>
      <c r="F226" s="420">
        <f t="shared" si="10"/>
        <v>5292</v>
      </c>
      <c r="G226" s="500">
        <f t="shared" si="9"/>
        <v>3891</v>
      </c>
      <c r="H226" s="537"/>
    </row>
    <row r="227" spans="1:8" x14ac:dyDescent="0.2">
      <c r="A227" s="497">
        <v>366</v>
      </c>
      <c r="B227" s="425"/>
      <c r="C227" s="429">
        <f t="shared" si="11"/>
        <v>53.26</v>
      </c>
      <c r="D227" s="536"/>
      <c r="E227" s="421">
        <v>17256</v>
      </c>
      <c r="F227" s="420">
        <f t="shared" si="10"/>
        <v>5288</v>
      </c>
      <c r="G227" s="500">
        <f t="shared" si="9"/>
        <v>3888</v>
      </c>
      <c r="H227" s="537"/>
    </row>
    <row r="228" spans="1:8" x14ac:dyDescent="0.2">
      <c r="A228" s="497">
        <v>367</v>
      </c>
      <c r="B228" s="425"/>
      <c r="C228" s="429">
        <f t="shared" si="11"/>
        <v>53.31</v>
      </c>
      <c r="D228" s="536"/>
      <c r="E228" s="421">
        <v>17256</v>
      </c>
      <c r="F228" s="420">
        <f t="shared" si="10"/>
        <v>5283</v>
      </c>
      <c r="G228" s="500">
        <f t="shared" si="9"/>
        <v>3884</v>
      </c>
      <c r="H228" s="537"/>
    </row>
    <row r="229" spans="1:8" x14ac:dyDescent="0.2">
      <c r="A229" s="497">
        <v>368</v>
      </c>
      <c r="B229" s="425"/>
      <c r="C229" s="429">
        <f t="shared" si="11"/>
        <v>53.35</v>
      </c>
      <c r="D229" s="536"/>
      <c r="E229" s="421">
        <v>17256</v>
      </c>
      <c r="F229" s="420">
        <f t="shared" si="10"/>
        <v>5279</v>
      </c>
      <c r="G229" s="500">
        <f t="shared" si="9"/>
        <v>3881</v>
      </c>
      <c r="H229" s="537"/>
    </row>
    <row r="230" spans="1:8" x14ac:dyDescent="0.2">
      <c r="A230" s="497">
        <v>369</v>
      </c>
      <c r="B230" s="425"/>
      <c r="C230" s="429">
        <f t="shared" si="11"/>
        <v>53.39</v>
      </c>
      <c r="D230" s="536"/>
      <c r="E230" s="421">
        <v>17256</v>
      </c>
      <c r="F230" s="420">
        <f t="shared" si="10"/>
        <v>5275</v>
      </c>
      <c r="G230" s="500">
        <f t="shared" si="9"/>
        <v>3878</v>
      </c>
      <c r="H230" s="537"/>
    </row>
    <row r="231" spans="1:8" x14ac:dyDescent="0.2">
      <c r="A231" s="497">
        <v>370</v>
      </c>
      <c r="B231" s="425"/>
      <c r="C231" s="429">
        <f t="shared" si="11"/>
        <v>53.43</v>
      </c>
      <c r="D231" s="536"/>
      <c r="E231" s="421">
        <v>17256</v>
      </c>
      <c r="F231" s="420">
        <f t="shared" si="10"/>
        <v>5271</v>
      </c>
      <c r="G231" s="500">
        <f t="shared" si="9"/>
        <v>3876</v>
      </c>
      <c r="H231" s="537"/>
    </row>
    <row r="232" spans="1:8" x14ac:dyDescent="0.2">
      <c r="A232" s="497">
        <v>371</v>
      </c>
      <c r="B232" s="425"/>
      <c r="C232" s="429">
        <f t="shared" si="11"/>
        <v>53.48</v>
      </c>
      <c r="D232" s="536"/>
      <c r="E232" s="421">
        <v>17256</v>
      </c>
      <c r="F232" s="420">
        <f t="shared" si="10"/>
        <v>5266</v>
      </c>
      <c r="G232" s="500">
        <f t="shared" si="9"/>
        <v>3872</v>
      </c>
      <c r="H232" s="537"/>
    </row>
    <row r="233" spans="1:8" x14ac:dyDescent="0.2">
      <c r="A233" s="497">
        <v>372</v>
      </c>
      <c r="B233" s="425"/>
      <c r="C233" s="429">
        <f t="shared" si="11"/>
        <v>53.52</v>
      </c>
      <c r="D233" s="536"/>
      <c r="E233" s="421">
        <v>17256</v>
      </c>
      <c r="F233" s="420">
        <f t="shared" si="10"/>
        <v>5262</v>
      </c>
      <c r="G233" s="500">
        <f t="shared" si="9"/>
        <v>3869</v>
      </c>
      <c r="H233" s="537"/>
    </row>
    <row r="234" spans="1:8" x14ac:dyDescent="0.2">
      <c r="A234" s="497">
        <v>373</v>
      </c>
      <c r="B234" s="425"/>
      <c r="C234" s="429">
        <f t="shared" si="11"/>
        <v>53.56</v>
      </c>
      <c r="D234" s="536"/>
      <c r="E234" s="421">
        <v>17256</v>
      </c>
      <c r="F234" s="420">
        <f t="shared" si="10"/>
        <v>5258</v>
      </c>
      <c r="G234" s="500">
        <f t="shared" si="9"/>
        <v>3866</v>
      </c>
      <c r="H234" s="537"/>
    </row>
    <row r="235" spans="1:8" x14ac:dyDescent="0.2">
      <c r="A235" s="497">
        <v>374</v>
      </c>
      <c r="B235" s="425"/>
      <c r="C235" s="429">
        <f t="shared" si="11"/>
        <v>53.6</v>
      </c>
      <c r="D235" s="536"/>
      <c r="E235" s="421">
        <v>17256</v>
      </c>
      <c r="F235" s="420">
        <f t="shared" si="10"/>
        <v>5254</v>
      </c>
      <c r="G235" s="500">
        <f t="shared" si="9"/>
        <v>3863</v>
      </c>
      <c r="H235" s="537"/>
    </row>
    <row r="236" spans="1:8" x14ac:dyDescent="0.2">
      <c r="A236" s="497">
        <v>375</v>
      </c>
      <c r="B236" s="425"/>
      <c r="C236" s="429">
        <f t="shared" si="11"/>
        <v>53.64</v>
      </c>
      <c r="D236" s="536"/>
      <c r="E236" s="421">
        <v>17256</v>
      </c>
      <c r="F236" s="420">
        <f t="shared" si="10"/>
        <v>5250</v>
      </c>
      <c r="G236" s="500">
        <f t="shared" si="9"/>
        <v>3860</v>
      </c>
      <c r="H236" s="537"/>
    </row>
    <row r="237" spans="1:8" x14ac:dyDescent="0.2">
      <c r="A237" s="497">
        <v>376</v>
      </c>
      <c r="B237" s="425"/>
      <c r="C237" s="429">
        <f t="shared" si="11"/>
        <v>53.69</v>
      </c>
      <c r="D237" s="536"/>
      <c r="E237" s="421">
        <v>17256</v>
      </c>
      <c r="F237" s="420">
        <f t="shared" si="10"/>
        <v>5245</v>
      </c>
      <c r="G237" s="500">
        <f t="shared" si="9"/>
        <v>3857</v>
      </c>
      <c r="H237" s="537"/>
    </row>
    <row r="238" spans="1:8" x14ac:dyDescent="0.2">
      <c r="A238" s="497">
        <v>377</v>
      </c>
      <c r="B238" s="425"/>
      <c r="C238" s="429">
        <f t="shared" si="11"/>
        <v>53.73</v>
      </c>
      <c r="D238" s="536"/>
      <c r="E238" s="421">
        <v>17256</v>
      </c>
      <c r="F238" s="420">
        <f t="shared" si="10"/>
        <v>5241</v>
      </c>
      <c r="G238" s="500">
        <f t="shared" si="9"/>
        <v>3854</v>
      </c>
      <c r="H238" s="537"/>
    </row>
    <row r="239" spans="1:8" x14ac:dyDescent="0.2">
      <c r="A239" s="497">
        <v>378</v>
      </c>
      <c r="B239" s="425"/>
      <c r="C239" s="429">
        <f t="shared" si="11"/>
        <v>53.77</v>
      </c>
      <c r="D239" s="536"/>
      <c r="E239" s="421">
        <v>17256</v>
      </c>
      <c r="F239" s="420">
        <f t="shared" si="10"/>
        <v>5237</v>
      </c>
      <c r="G239" s="500">
        <f t="shared" si="9"/>
        <v>3851</v>
      </c>
      <c r="H239" s="537"/>
    </row>
    <row r="240" spans="1:8" x14ac:dyDescent="0.2">
      <c r="A240" s="497">
        <v>379</v>
      </c>
      <c r="B240" s="425"/>
      <c r="C240" s="429">
        <f t="shared" si="11"/>
        <v>53.81</v>
      </c>
      <c r="D240" s="536"/>
      <c r="E240" s="421">
        <v>17256</v>
      </c>
      <c r="F240" s="420">
        <f t="shared" si="10"/>
        <v>5234</v>
      </c>
      <c r="G240" s="500">
        <f t="shared" si="9"/>
        <v>3848</v>
      </c>
      <c r="H240" s="537"/>
    </row>
    <row r="241" spans="1:8" x14ac:dyDescent="0.2">
      <c r="A241" s="497">
        <v>380</v>
      </c>
      <c r="B241" s="425"/>
      <c r="C241" s="429">
        <f t="shared" si="11"/>
        <v>53.85</v>
      </c>
      <c r="D241" s="536"/>
      <c r="E241" s="421">
        <v>17256</v>
      </c>
      <c r="F241" s="420">
        <f t="shared" si="10"/>
        <v>5230</v>
      </c>
      <c r="G241" s="500">
        <f t="shared" si="9"/>
        <v>3845</v>
      </c>
      <c r="H241" s="537"/>
    </row>
    <row r="242" spans="1:8" x14ac:dyDescent="0.2">
      <c r="A242" s="497">
        <v>381</v>
      </c>
      <c r="B242" s="425"/>
      <c r="C242" s="429">
        <f t="shared" si="11"/>
        <v>53.89</v>
      </c>
      <c r="D242" s="536"/>
      <c r="E242" s="421">
        <v>17256</v>
      </c>
      <c r="F242" s="420">
        <f t="shared" si="10"/>
        <v>5226</v>
      </c>
      <c r="G242" s="500">
        <f t="shared" si="9"/>
        <v>3842</v>
      </c>
      <c r="H242" s="537"/>
    </row>
    <row r="243" spans="1:8" x14ac:dyDescent="0.2">
      <c r="A243" s="497">
        <v>382</v>
      </c>
      <c r="B243" s="425"/>
      <c r="C243" s="429">
        <f t="shared" si="11"/>
        <v>53.93</v>
      </c>
      <c r="D243" s="536"/>
      <c r="E243" s="421">
        <v>17256</v>
      </c>
      <c r="F243" s="420">
        <f t="shared" si="10"/>
        <v>5222</v>
      </c>
      <c r="G243" s="500">
        <f t="shared" si="9"/>
        <v>3840</v>
      </c>
      <c r="H243" s="537"/>
    </row>
    <row r="244" spans="1:8" x14ac:dyDescent="0.2">
      <c r="A244" s="497">
        <v>383</v>
      </c>
      <c r="B244" s="425"/>
      <c r="C244" s="429">
        <f t="shared" si="11"/>
        <v>53.98</v>
      </c>
      <c r="D244" s="536"/>
      <c r="E244" s="421">
        <v>17256</v>
      </c>
      <c r="F244" s="420">
        <f t="shared" si="10"/>
        <v>5217</v>
      </c>
      <c r="G244" s="500">
        <f t="shared" si="9"/>
        <v>3836</v>
      </c>
      <c r="H244" s="537"/>
    </row>
    <row r="245" spans="1:8" x14ac:dyDescent="0.2">
      <c r="A245" s="497">
        <v>384</v>
      </c>
      <c r="B245" s="425"/>
      <c r="C245" s="429">
        <f t="shared" si="11"/>
        <v>54.02</v>
      </c>
      <c r="D245" s="536"/>
      <c r="E245" s="421">
        <v>17256</v>
      </c>
      <c r="F245" s="420">
        <f t="shared" si="10"/>
        <v>5213</v>
      </c>
      <c r="G245" s="500">
        <f t="shared" si="9"/>
        <v>3833</v>
      </c>
      <c r="H245" s="537"/>
    </row>
    <row r="246" spans="1:8" x14ac:dyDescent="0.2">
      <c r="A246" s="497">
        <v>385</v>
      </c>
      <c r="B246" s="425"/>
      <c r="C246" s="429">
        <f t="shared" si="11"/>
        <v>54.06</v>
      </c>
      <c r="D246" s="536"/>
      <c r="E246" s="421">
        <v>17256</v>
      </c>
      <c r="F246" s="420">
        <f t="shared" si="10"/>
        <v>5209</v>
      </c>
      <c r="G246" s="500">
        <f t="shared" si="9"/>
        <v>3830</v>
      </c>
      <c r="H246" s="537"/>
    </row>
    <row r="247" spans="1:8" x14ac:dyDescent="0.2">
      <c r="A247" s="497">
        <v>386</v>
      </c>
      <c r="B247" s="425"/>
      <c r="C247" s="429">
        <f t="shared" si="11"/>
        <v>54.1</v>
      </c>
      <c r="D247" s="536"/>
      <c r="E247" s="421">
        <v>17256</v>
      </c>
      <c r="F247" s="420">
        <f t="shared" si="10"/>
        <v>5206</v>
      </c>
      <c r="G247" s="500">
        <f t="shared" si="9"/>
        <v>3828</v>
      </c>
      <c r="H247" s="537"/>
    </row>
    <row r="248" spans="1:8" x14ac:dyDescent="0.2">
      <c r="A248" s="497">
        <v>387</v>
      </c>
      <c r="B248" s="425"/>
      <c r="C248" s="429">
        <f t="shared" si="11"/>
        <v>54.14</v>
      </c>
      <c r="D248" s="536"/>
      <c r="E248" s="421">
        <v>17256</v>
      </c>
      <c r="F248" s="420">
        <f t="shared" si="10"/>
        <v>5202</v>
      </c>
      <c r="G248" s="500">
        <f t="shared" si="9"/>
        <v>3825</v>
      </c>
      <c r="H248" s="537"/>
    </row>
    <row r="249" spans="1:8" x14ac:dyDescent="0.2">
      <c r="A249" s="497">
        <v>388</v>
      </c>
      <c r="B249" s="425"/>
      <c r="C249" s="429">
        <f t="shared" si="11"/>
        <v>54.18</v>
      </c>
      <c r="D249" s="536"/>
      <c r="E249" s="421">
        <v>17256</v>
      </c>
      <c r="F249" s="420">
        <f t="shared" si="10"/>
        <v>5198</v>
      </c>
      <c r="G249" s="500">
        <f t="shared" si="9"/>
        <v>3822</v>
      </c>
      <c r="H249" s="537"/>
    </row>
    <row r="250" spans="1:8" x14ac:dyDescent="0.2">
      <c r="A250" s="497">
        <v>389</v>
      </c>
      <c r="B250" s="425"/>
      <c r="C250" s="429">
        <f t="shared" si="11"/>
        <v>54.22</v>
      </c>
      <c r="D250" s="536"/>
      <c r="E250" s="421">
        <v>17256</v>
      </c>
      <c r="F250" s="420">
        <f t="shared" si="10"/>
        <v>5194</v>
      </c>
      <c r="G250" s="500">
        <f t="shared" si="9"/>
        <v>3819</v>
      </c>
      <c r="H250" s="537"/>
    </row>
    <row r="251" spans="1:8" x14ac:dyDescent="0.2">
      <c r="A251" s="497">
        <v>390</v>
      </c>
      <c r="B251" s="425"/>
      <c r="C251" s="429">
        <f t="shared" si="11"/>
        <v>54.26</v>
      </c>
      <c r="D251" s="536"/>
      <c r="E251" s="421">
        <v>17256</v>
      </c>
      <c r="F251" s="420">
        <f t="shared" si="10"/>
        <v>5190</v>
      </c>
      <c r="G251" s="500">
        <f t="shared" si="9"/>
        <v>3816</v>
      </c>
      <c r="H251" s="537"/>
    </row>
    <row r="252" spans="1:8" x14ac:dyDescent="0.2">
      <c r="A252" s="497">
        <v>391</v>
      </c>
      <c r="B252" s="425"/>
      <c r="C252" s="429">
        <f t="shared" si="11"/>
        <v>54.3</v>
      </c>
      <c r="D252" s="536"/>
      <c r="E252" s="421">
        <v>17256</v>
      </c>
      <c r="F252" s="420">
        <f t="shared" si="10"/>
        <v>5186</v>
      </c>
      <c r="G252" s="500">
        <f t="shared" si="9"/>
        <v>3813</v>
      </c>
      <c r="H252" s="537"/>
    </row>
    <row r="253" spans="1:8" x14ac:dyDescent="0.2">
      <c r="A253" s="497">
        <v>392</v>
      </c>
      <c r="B253" s="425"/>
      <c r="C253" s="429">
        <f t="shared" si="11"/>
        <v>54.34</v>
      </c>
      <c r="D253" s="536"/>
      <c r="E253" s="421">
        <v>17256</v>
      </c>
      <c r="F253" s="420">
        <f t="shared" si="10"/>
        <v>5183</v>
      </c>
      <c r="G253" s="500">
        <f t="shared" si="9"/>
        <v>3811</v>
      </c>
      <c r="H253" s="537"/>
    </row>
    <row r="254" spans="1:8" x14ac:dyDescent="0.2">
      <c r="A254" s="497">
        <v>393</v>
      </c>
      <c r="B254" s="425"/>
      <c r="C254" s="429">
        <f t="shared" si="11"/>
        <v>54.38</v>
      </c>
      <c r="D254" s="536"/>
      <c r="E254" s="421">
        <v>17256</v>
      </c>
      <c r="F254" s="420">
        <f t="shared" si="10"/>
        <v>5179</v>
      </c>
      <c r="G254" s="500">
        <f t="shared" si="9"/>
        <v>3808</v>
      </c>
      <c r="H254" s="537"/>
    </row>
    <row r="255" spans="1:8" x14ac:dyDescent="0.2">
      <c r="A255" s="497">
        <v>394</v>
      </c>
      <c r="B255" s="425"/>
      <c r="C255" s="429">
        <f t="shared" si="11"/>
        <v>54.42</v>
      </c>
      <c r="D255" s="536"/>
      <c r="E255" s="421">
        <v>17256</v>
      </c>
      <c r="F255" s="420">
        <f t="shared" si="10"/>
        <v>5175</v>
      </c>
      <c r="G255" s="500">
        <f t="shared" si="9"/>
        <v>3805</v>
      </c>
      <c r="H255" s="537"/>
    </row>
    <row r="256" spans="1:8" x14ac:dyDescent="0.2">
      <c r="A256" s="497">
        <v>395</v>
      </c>
      <c r="B256" s="425"/>
      <c r="C256" s="429">
        <f t="shared" si="11"/>
        <v>54.46</v>
      </c>
      <c r="D256" s="536"/>
      <c r="E256" s="421">
        <v>17256</v>
      </c>
      <c r="F256" s="420">
        <f t="shared" si="10"/>
        <v>5171</v>
      </c>
      <c r="G256" s="500">
        <f t="shared" si="9"/>
        <v>3802</v>
      </c>
      <c r="H256" s="537"/>
    </row>
    <row r="257" spans="1:8" x14ac:dyDescent="0.2">
      <c r="A257" s="497">
        <v>396</v>
      </c>
      <c r="B257" s="425"/>
      <c r="C257" s="429">
        <f t="shared" si="11"/>
        <v>54.5</v>
      </c>
      <c r="D257" s="536"/>
      <c r="E257" s="421">
        <v>17256</v>
      </c>
      <c r="F257" s="420">
        <f t="shared" si="10"/>
        <v>5167</v>
      </c>
      <c r="G257" s="500">
        <f t="shared" si="9"/>
        <v>3799</v>
      </c>
      <c r="H257" s="537"/>
    </row>
    <row r="258" spans="1:8" x14ac:dyDescent="0.2">
      <c r="A258" s="497">
        <v>397</v>
      </c>
      <c r="B258" s="425"/>
      <c r="C258" s="429">
        <f t="shared" si="11"/>
        <v>54.54</v>
      </c>
      <c r="D258" s="536"/>
      <c r="E258" s="421">
        <v>17256</v>
      </c>
      <c r="F258" s="420">
        <f t="shared" si="10"/>
        <v>5164</v>
      </c>
      <c r="G258" s="500">
        <f t="shared" si="9"/>
        <v>3797</v>
      </c>
      <c r="H258" s="537"/>
    </row>
    <row r="259" spans="1:8" x14ac:dyDescent="0.2">
      <c r="A259" s="497">
        <v>398</v>
      </c>
      <c r="B259" s="425"/>
      <c r="C259" s="429">
        <f t="shared" si="11"/>
        <v>54.58</v>
      </c>
      <c r="D259" s="536"/>
      <c r="E259" s="421">
        <v>17256</v>
      </c>
      <c r="F259" s="420">
        <f t="shared" si="10"/>
        <v>5160</v>
      </c>
      <c r="G259" s="500">
        <f t="shared" si="9"/>
        <v>3794</v>
      </c>
      <c r="H259" s="537"/>
    </row>
    <row r="260" spans="1:8" x14ac:dyDescent="0.2">
      <c r="A260" s="497">
        <v>399</v>
      </c>
      <c r="B260" s="425"/>
      <c r="C260" s="429">
        <f t="shared" si="11"/>
        <v>54.62</v>
      </c>
      <c r="D260" s="536"/>
      <c r="E260" s="421">
        <v>17256</v>
      </c>
      <c r="F260" s="420">
        <f t="shared" si="10"/>
        <v>5156</v>
      </c>
      <c r="G260" s="500">
        <f t="shared" si="9"/>
        <v>3791</v>
      </c>
      <c r="H260" s="537"/>
    </row>
    <row r="261" spans="1:8" x14ac:dyDescent="0.2">
      <c r="A261" s="497">
        <v>400</v>
      </c>
      <c r="B261" s="425"/>
      <c r="C261" s="429">
        <f t="shared" si="11"/>
        <v>54.66</v>
      </c>
      <c r="D261" s="536"/>
      <c r="E261" s="421">
        <v>17256</v>
      </c>
      <c r="F261" s="420">
        <f t="shared" si="10"/>
        <v>5152</v>
      </c>
      <c r="G261" s="500">
        <f t="shared" si="9"/>
        <v>3788</v>
      </c>
      <c r="H261" s="537"/>
    </row>
    <row r="262" spans="1:8" x14ac:dyDescent="0.2">
      <c r="A262" s="497">
        <v>401</v>
      </c>
      <c r="B262" s="425"/>
      <c r="C262" s="429">
        <f t="shared" si="11"/>
        <v>54.7</v>
      </c>
      <c r="D262" s="536"/>
      <c r="E262" s="421">
        <v>17256</v>
      </c>
      <c r="F262" s="420">
        <f t="shared" si="10"/>
        <v>5148</v>
      </c>
      <c r="G262" s="500">
        <f t="shared" si="9"/>
        <v>3786</v>
      </c>
      <c r="H262" s="537"/>
    </row>
    <row r="263" spans="1:8" x14ac:dyDescent="0.2">
      <c r="A263" s="497">
        <v>402</v>
      </c>
      <c r="B263" s="425"/>
      <c r="C263" s="429">
        <f t="shared" si="11"/>
        <v>54.74</v>
      </c>
      <c r="D263" s="536"/>
      <c r="E263" s="421">
        <v>17256</v>
      </c>
      <c r="F263" s="420">
        <f t="shared" si="10"/>
        <v>5145</v>
      </c>
      <c r="G263" s="500">
        <f t="shared" si="9"/>
        <v>3783</v>
      </c>
      <c r="H263" s="537"/>
    </row>
    <row r="264" spans="1:8" x14ac:dyDescent="0.2">
      <c r="A264" s="497">
        <v>403</v>
      </c>
      <c r="B264" s="425"/>
      <c r="C264" s="429">
        <f t="shared" si="11"/>
        <v>54.78</v>
      </c>
      <c r="D264" s="536"/>
      <c r="E264" s="421">
        <v>17256</v>
      </c>
      <c r="F264" s="420">
        <f t="shared" si="10"/>
        <v>5141</v>
      </c>
      <c r="G264" s="500">
        <f t="shared" si="9"/>
        <v>3780</v>
      </c>
      <c r="H264" s="537"/>
    </row>
    <row r="265" spans="1:8" x14ac:dyDescent="0.2">
      <c r="A265" s="497">
        <v>404</v>
      </c>
      <c r="B265" s="425"/>
      <c r="C265" s="429">
        <f t="shared" si="11"/>
        <v>54.82</v>
      </c>
      <c r="D265" s="536"/>
      <c r="E265" s="421">
        <v>17256</v>
      </c>
      <c r="F265" s="420">
        <f t="shared" si="10"/>
        <v>5137</v>
      </c>
      <c r="G265" s="500">
        <f t="shared" si="9"/>
        <v>3777</v>
      </c>
      <c r="H265" s="537"/>
    </row>
    <row r="266" spans="1:8" x14ac:dyDescent="0.2">
      <c r="A266" s="497">
        <v>405</v>
      </c>
      <c r="B266" s="425"/>
      <c r="C266" s="429">
        <f t="shared" si="11"/>
        <v>54.86</v>
      </c>
      <c r="D266" s="536"/>
      <c r="E266" s="421">
        <v>17256</v>
      </c>
      <c r="F266" s="420">
        <f t="shared" si="10"/>
        <v>5133</v>
      </c>
      <c r="G266" s="500">
        <f t="shared" si="9"/>
        <v>3775</v>
      </c>
      <c r="H266" s="537"/>
    </row>
    <row r="267" spans="1:8" x14ac:dyDescent="0.2">
      <c r="A267" s="497">
        <v>406</v>
      </c>
      <c r="B267" s="425"/>
      <c r="C267" s="429">
        <f t="shared" si="11"/>
        <v>54.9</v>
      </c>
      <c r="D267" s="536"/>
      <c r="E267" s="421">
        <v>17256</v>
      </c>
      <c r="F267" s="420">
        <f t="shared" si="10"/>
        <v>5130</v>
      </c>
      <c r="G267" s="500">
        <f t="shared" si="9"/>
        <v>3772</v>
      </c>
      <c r="H267" s="537"/>
    </row>
    <row r="268" spans="1:8" x14ac:dyDescent="0.2">
      <c r="A268" s="497">
        <v>407</v>
      </c>
      <c r="B268" s="425"/>
      <c r="C268" s="429">
        <f t="shared" si="11"/>
        <v>54.94</v>
      </c>
      <c r="D268" s="536"/>
      <c r="E268" s="421">
        <v>17256</v>
      </c>
      <c r="F268" s="420">
        <f t="shared" si="10"/>
        <v>5126</v>
      </c>
      <c r="G268" s="500">
        <f t="shared" si="9"/>
        <v>3769</v>
      </c>
      <c r="H268" s="537"/>
    </row>
    <row r="269" spans="1:8" x14ac:dyDescent="0.2">
      <c r="A269" s="497">
        <v>408</v>
      </c>
      <c r="B269" s="425"/>
      <c r="C269" s="429">
        <f t="shared" si="11"/>
        <v>54.97</v>
      </c>
      <c r="D269" s="536"/>
      <c r="E269" s="421">
        <v>17256</v>
      </c>
      <c r="F269" s="420">
        <f t="shared" si="10"/>
        <v>5123</v>
      </c>
      <c r="G269" s="500">
        <f t="shared" ref="G269:G332" si="12">ROUND(12*(1/C269*E269),0)</f>
        <v>3767</v>
      </c>
      <c r="H269" s="537"/>
    </row>
    <row r="270" spans="1:8" x14ac:dyDescent="0.2">
      <c r="A270" s="497">
        <v>409</v>
      </c>
      <c r="B270" s="425"/>
      <c r="C270" s="429">
        <f t="shared" si="11"/>
        <v>55.01</v>
      </c>
      <c r="D270" s="536"/>
      <c r="E270" s="421">
        <v>17256</v>
      </c>
      <c r="F270" s="420">
        <f t="shared" ref="F270:F333" si="13">ROUND(12*1.36*(1/C270*E270)+H270,0)</f>
        <v>5119</v>
      </c>
      <c r="G270" s="500">
        <f t="shared" si="12"/>
        <v>3764</v>
      </c>
      <c r="H270" s="537"/>
    </row>
    <row r="271" spans="1:8" x14ac:dyDescent="0.2">
      <c r="A271" s="497">
        <v>410</v>
      </c>
      <c r="B271" s="425"/>
      <c r="C271" s="429">
        <f t="shared" ref="C271:C334" si="14">ROUND((-0.0000491*POWER(A271,2)+0.0818939*A271+34)*0.928,2)</f>
        <v>55.05</v>
      </c>
      <c r="D271" s="536"/>
      <c r="E271" s="421">
        <v>17256</v>
      </c>
      <c r="F271" s="420">
        <f t="shared" si="13"/>
        <v>5116</v>
      </c>
      <c r="G271" s="500">
        <f t="shared" si="12"/>
        <v>3762</v>
      </c>
      <c r="H271" s="537"/>
    </row>
    <row r="272" spans="1:8" x14ac:dyDescent="0.2">
      <c r="A272" s="497">
        <v>411</v>
      </c>
      <c r="B272" s="425"/>
      <c r="C272" s="429">
        <f t="shared" si="14"/>
        <v>55.09</v>
      </c>
      <c r="D272" s="536"/>
      <c r="E272" s="421">
        <v>17256</v>
      </c>
      <c r="F272" s="420">
        <f t="shared" si="13"/>
        <v>5112</v>
      </c>
      <c r="G272" s="500">
        <f t="shared" si="12"/>
        <v>3759</v>
      </c>
      <c r="H272" s="537"/>
    </row>
    <row r="273" spans="1:8" x14ac:dyDescent="0.2">
      <c r="A273" s="497">
        <v>412</v>
      </c>
      <c r="B273" s="425"/>
      <c r="C273" s="429">
        <f t="shared" si="14"/>
        <v>55.13</v>
      </c>
      <c r="D273" s="536"/>
      <c r="E273" s="421">
        <v>17256</v>
      </c>
      <c r="F273" s="420">
        <f t="shared" si="13"/>
        <v>5108</v>
      </c>
      <c r="G273" s="500">
        <f t="shared" si="12"/>
        <v>3756</v>
      </c>
      <c r="H273" s="537"/>
    </row>
    <row r="274" spans="1:8" x14ac:dyDescent="0.2">
      <c r="A274" s="497">
        <v>413</v>
      </c>
      <c r="B274" s="425"/>
      <c r="C274" s="429">
        <f t="shared" si="14"/>
        <v>55.17</v>
      </c>
      <c r="D274" s="536"/>
      <c r="E274" s="421">
        <v>17256</v>
      </c>
      <c r="F274" s="420">
        <f t="shared" si="13"/>
        <v>5105</v>
      </c>
      <c r="G274" s="500">
        <f t="shared" si="12"/>
        <v>3753</v>
      </c>
      <c r="H274" s="537"/>
    </row>
    <row r="275" spans="1:8" x14ac:dyDescent="0.2">
      <c r="A275" s="497">
        <v>414</v>
      </c>
      <c r="B275" s="425"/>
      <c r="C275" s="429">
        <f t="shared" si="14"/>
        <v>55.21</v>
      </c>
      <c r="D275" s="536"/>
      <c r="E275" s="421">
        <v>17256</v>
      </c>
      <c r="F275" s="420">
        <f t="shared" si="13"/>
        <v>5101</v>
      </c>
      <c r="G275" s="500">
        <f t="shared" si="12"/>
        <v>3751</v>
      </c>
      <c r="H275" s="537"/>
    </row>
    <row r="276" spans="1:8" x14ac:dyDescent="0.2">
      <c r="A276" s="497">
        <v>415</v>
      </c>
      <c r="B276" s="425"/>
      <c r="C276" s="429">
        <f t="shared" si="14"/>
        <v>55.24</v>
      </c>
      <c r="D276" s="536"/>
      <c r="E276" s="421">
        <v>17256</v>
      </c>
      <c r="F276" s="420">
        <f t="shared" si="13"/>
        <v>5098</v>
      </c>
      <c r="G276" s="500">
        <f t="shared" si="12"/>
        <v>3749</v>
      </c>
      <c r="H276" s="537"/>
    </row>
    <row r="277" spans="1:8" x14ac:dyDescent="0.2">
      <c r="A277" s="497">
        <v>416</v>
      </c>
      <c r="B277" s="425"/>
      <c r="C277" s="429">
        <f t="shared" si="14"/>
        <v>55.28</v>
      </c>
      <c r="D277" s="536"/>
      <c r="E277" s="421">
        <v>17256</v>
      </c>
      <c r="F277" s="420">
        <f t="shared" si="13"/>
        <v>5094</v>
      </c>
      <c r="G277" s="500">
        <f t="shared" si="12"/>
        <v>3746</v>
      </c>
      <c r="H277" s="537"/>
    </row>
    <row r="278" spans="1:8" x14ac:dyDescent="0.2">
      <c r="A278" s="497">
        <v>417</v>
      </c>
      <c r="B278" s="425"/>
      <c r="C278" s="429">
        <f t="shared" si="14"/>
        <v>55.32</v>
      </c>
      <c r="D278" s="536"/>
      <c r="E278" s="421">
        <v>17256</v>
      </c>
      <c r="F278" s="420">
        <f t="shared" si="13"/>
        <v>5091</v>
      </c>
      <c r="G278" s="500">
        <f t="shared" si="12"/>
        <v>3743</v>
      </c>
      <c r="H278" s="537"/>
    </row>
    <row r="279" spans="1:8" x14ac:dyDescent="0.2">
      <c r="A279" s="497">
        <v>418</v>
      </c>
      <c r="B279" s="425"/>
      <c r="C279" s="429">
        <f t="shared" si="14"/>
        <v>55.36</v>
      </c>
      <c r="D279" s="536"/>
      <c r="E279" s="421">
        <v>17256</v>
      </c>
      <c r="F279" s="420">
        <f t="shared" si="13"/>
        <v>5087</v>
      </c>
      <c r="G279" s="500">
        <f t="shared" si="12"/>
        <v>3740</v>
      </c>
      <c r="H279" s="537"/>
    </row>
    <row r="280" spans="1:8" x14ac:dyDescent="0.2">
      <c r="A280" s="497">
        <v>419</v>
      </c>
      <c r="B280" s="425"/>
      <c r="C280" s="429">
        <f t="shared" si="14"/>
        <v>55.4</v>
      </c>
      <c r="D280" s="536"/>
      <c r="E280" s="421">
        <v>17256</v>
      </c>
      <c r="F280" s="420">
        <f t="shared" si="13"/>
        <v>5083</v>
      </c>
      <c r="G280" s="500">
        <f t="shared" si="12"/>
        <v>3738</v>
      </c>
      <c r="H280" s="537"/>
    </row>
    <row r="281" spans="1:8" x14ac:dyDescent="0.2">
      <c r="A281" s="497">
        <v>420</v>
      </c>
      <c r="B281" s="425"/>
      <c r="C281" s="429">
        <f t="shared" si="14"/>
        <v>55.43</v>
      </c>
      <c r="D281" s="536"/>
      <c r="E281" s="421">
        <v>17256</v>
      </c>
      <c r="F281" s="420">
        <f t="shared" si="13"/>
        <v>5081</v>
      </c>
      <c r="G281" s="500">
        <f t="shared" si="12"/>
        <v>3736</v>
      </c>
      <c r="H281" s="537"/>
    </row>
    <row r="282" spans="1:8" x14ac:dyDescent="0.2">
      <c r="A282" s="497">
        <v>421</v>
      </c>
      <c r="B282" s="425"/>
      <c r="C282" s="429">
        <f t="shared" si="14"/>
        <v>55.47</v>
      </c>
      <c r="D282" s="536"/>
      <c r="E282" s="421">
        <v>17256</v>
      </c>
      <c r="F282" s="420">
        <f t="shared" si="13"/>
        <v>5077</v>
      </c>
      <c r="G282" s="500">
        <f t="shared" si="12"/>
        <v>3733</v>
      </c>
      <c r="H282" s="537"/>
    </row>
    <row r="283" spans="1:8" x14ac:dyDescent="0.2">
      <c r="A283" s="497">
        <v>422</v>
      </c>
      <c r="B283" s="425"/>
      <c r="C283" s="429">
        <f t="shared" si="14"/>
        <v>55.51</v>
      </c>
      <c r="D283" s="536"/>
      <c r="E283" s="421">
        <v>17256</v>
      </c>
      <c r="F283" s="420">
        <f t="shared" si="13"/>
        <v>5073</v>
      </c>
      <c r="G283" s="500">
        <f t="shared" si="12"/>
        <v>3730</v>
      </c>
      <c r="H283" s="537"/>
    </row>
    <row r="284" spans="1:8" x14ac:dyDescent="0.2">
      <c r="A284" s="497">
        <v>423</v>
      </c>
      <c r="B284" s="425"/>
      <c r="C284" s="429">
        <f t="shared" si="14"/>
        <v>55.55</v>
      </c>
      <c r="D284" s="536"/>
      <c r="E284" s="421">
        <v>17256</v>
      </c>
      <c r="F284" s="420">
        <f t="shared" si="13"/>
        <v>5070</v>
      </c>
      <c r="G284" s="500">
        <f t="shared" si="12"/>
        <v>3728</v>
      </c>
      <c r="H284" s="537"/>
    </row>
    <row r="285" spans="1:8" x14ac:dyDescent="0.2">
      <c r="A285" s="497">
        <v>424</v>
      </c>
      <c r="B285" s="425"/>
      <c r="C285" s="429">
        <f t="shared" si="14"/>
        <v>55.58</v>
      </c>
      <c r="D285" s="536"/>
      <c r="E285" s="421">
        <v>17256</v>
      </c>
      <c r="F285" s="420">
        <f t="shared" si="13"/>
        <v>5067</v>
      </c>
      <c r="G285" s="500">
        <f t="shared" si="12"/>
        <v>3726</v>
      </c>
      <c r="H285" s="537"/>
    </row>
    <row r="286" spans="1:8" x14ac:dyDescent="0.2">
      <c r="A286" s="497">
        <v>425</v>
      </c>
      <c r="B286" s="425"/>
      <c r="C286" s="429">
        <f t="shared" si="14"/>
        <v>55.62</v>
      </c>
      <c r="D286" s="536"/>
      <c r="E286" s="421">
        <v>17256</v>
      </c>
      <c r="F286" s="420">
        <f t="shared" si="13"/>
        <v>5063</v>
      </c>
      <c r="G286" s="500">
        <f t="shared" si="12"/>
        <v>3723</v>
      </c>
      <c r="H286" s="537"/>
    </row>
    <row r="287" spans="1:8" x14ac:dyDescent="0.2">
      <c r="A287" s="497">
        <v>426</v>
      </c>
      <c r="B287" s="425"/>
      <c r="C287" s="429">
        <f t="shared" si="14"/>
        <v>55.66</v>
      </c>
      <c r="D287" s="536"/>
      <c r="E287" s="421">
        <v>17256</v>
      </c>
      <c r="F287" s="420">
        <f t="shared" si="13"/>
        <v>5060</v>
      </c>
      <c r="G287" s="500">
        <f t="shared" si="12"/>
        <v>3720</v>
      </c>
      <c r="H287" s="537"/>
    </row>
    <row r="288" spans="1:8" x14ac:dyDescent="0.2">
      <c r="A288" s="497">
        <v>427</v>
      </c>
      <c r="B288" s="425"/>
      <c r="C288" s="429">
        <f t="shared" si="14"/>
        <v>55.7</v>
      </c>
      <c r="D288" s="536"/>
      <c r="E288" s="421">
        <v>17256</v>
      </c>
      <c r="F288" s="420">
        <f t="shared" si="13"/>
        <v>5056</v>
      </c>
      <c r="G288" s="500">
        <f t="shared" si="12"/>
        <v>3718</v>
      </c>
      <c r="H288" s="537"/>
    </row>
    <row r="289" spans="1:8" x14ac:dyDescent="0.2">
      <c r="A289" s="497">
        <v>428</v>
      </c>
      <c r="B289" s="425"/>
      <c r="C289" s="429">
        <f t="shared" si="14"/>
        <v>55.73</v>
      </c>
      <c r="D289" s="536"/>
      <c r="E289" s="421">
        <v>17256</v>
      </c>
      <c r="F289" s="420">
        <f t="shared" si="13"/>
        <v>5053</v>
      </c>
      <c r="G289" s="500">
        <f t="shared" si="12"/>
        <v>3716</v>
      </c>
      <c r="H289" s="537"/>
    </row>
    <row r="290" spans="1:8" x14ac:dyDescent="0.2">
      <c r="A290" s="497">
        <v>429</v>
      </c>
      <c r="B290" s="425"/>
      <c r="C290" s="429">
        <f t="shared" si="14"/>
        <v>55.77</v>
      </c>
      <c r="D290" s="536"/>
      <c r="E290" s="421">
        <v>17256</v>
      </c>
      <c r="F290" s="420">
        <f t="shared" si="13"/>
        <v>5050</v>
      </c>
      <c r="G290" s="500">
        <f t="shared" si="12"/>
        <v>3713</v>
      </c>
      <c r="H290" s="537"/>
    </row>
    <row r="291" spans="1:8" x14ac:dyDescent="0.2">
      <c r="A291" s="497">
        <v>430</v>
      </c>
      <c r="B291" s="425"/>
      <c r="C291" s="429">
        <f t="shared" si="14"/>
        <v>55.81</v>
      </c>
      <c r="D291" s="536"/>
      <c r="E291" s="421">
        <v>17256</v>
      </c>
      <c r="F291" s="420">
        <f t="shared" si="13"/>
        <v>5046</v>
      </c>
      <c r="G291" s="500">
        <f t="shared" si="12"/>
        <v>3710</v>
      </c>
      <c r="H291" s="537"/>
    </row>
    <row r="292" spans="1:8" x14ac:dyDescent="0.2">
      <c r="A292" s="497">
        <v>431</v>
      </c>
      <c r="B292" s="425"/>
      <c r="C292" s="429">
        <f t="shared" si="14"/>
        <v>55.84</v>
      </c>
      <c r="D292" s="536"/>
      <c r="E292" s="421">
        <v>17256</v>
      </c>
      <c r="F292" s="420">
        <f t="shared" si="13"/>
        <v>5043</v>
      </c>
      <c r="G292" s="500">
        <f t="shared" si="12"/>
        <v>3708</v>
      </c>
      <c r="H292" s="537"/>
    </row>
    <row r="293" spans="1:8" x14ac:dyDescent="0.2">
      <c r="A293" s="497">
        <v>432</v>
      </c>
      <c r="B293" s="425"/>
      <c r="C293" s="429">
        <f t="shared" si="14"/>
        <v>55.88</v>
      </c>
      <c r="D293" s="536"/>
      <c r="E293" s="421">
        <v>17256</v>
      </c>
      <c r="F293" s="420">
        <f t="shared" si="13"/>
        <v>5040</v>
      </c>
      <c r="G293" s="500">
        <f t="shared" si="12"/>
        <v>3706</v>
      </c>
      <c r="H293" s="537"/>
    </row>
    <row r="294" spans="1:8" x14ac:dyDescent="0.2">
      <c r="A294" s="497">
        <v>433</v>
      </c>
      <c r="B294" s="425"/>
      <c r="C294" s="429">
        <f t="shared" si="14"/>
        <v>55.92</v>
      </c>
      <c r="D294" s="536"/>
      <c r="E294" s="421">
        <v>17256</v>
      </c>
      <c r="F294" s="420">
        <f t="shared" si="13"/>
        <v>5036</v>
      </c>
      <c r="G294" s="500">
        <f t="shared" si="12"/>
        <v>3703</v>
      </c>
      <c r="H294" s="537"/>
    </row>
    <row r="295" spans="1:8" x14ac:dyDescent="0.2">
      <c r="A295" s="497">
        <v>434</v>
      </c>
      <c r="B295" s="425"/>
      <c r="C295" s="429">
        <f t="shared" si="14"/>
        <v>55.95</v>
      </c>
      <c r="D295" s="536"/>
      <c r="E295" s="421">
        <v>17256</v>
      </c>
      <c r="F295" s="420">
        <f t="shared" si="13"/>
        <v>5033</v>
      </c>
      <c r="G295" s="500">
        <f t="shared" si="12"/>
        <v>3701</v>
      </c>
      <c r="H295" s="537"/>
    </row>
    <row r="296" spans="1:8" x14ac:dyDescent="0.2">
      <c r="A296" s="497">
        <v>435</v>
      </c>
      <c r="B296" s="425"/>
      <c r="C296" s="429">
        <f t="shared" si="14"/>
        <v>55.99</v>
      </c>
      <c r="D296" s="536"/>
      <c r="E296" s="421">
        <v>17256</v>
      </c>
      <c r="F296" s="420">
        <f t="shared" si="13"/>
        <v>5030</v>
      </c>
      <c r="G296" s="500">
        <f t="shared" si="12"/>
        <v>3698</v>
      </c>
      <c r="H296" s="537"/>
    </row>
    <row r="297" spans="1:8" x14ac:dyDescent="0.2">
      <c r="A297" s="497">
        <v>436</v>
      </c>
      <c r="B297" s="425"/>
      <c r="C297" s="429">
        <f t="shared" si="14"/>
        <v>56.03</v>
      </c>
      <c r="D297" s="536"/>
      <c r="E297" s="421">
        <v>17256</v>
      </c>
      <c r="F297" s="420">
        <f t="shared" si="13"/>
        <v>5026</v>
      </c>
      <c r="G297" s="500">
        <f t="shared" si="12"/>
        <v>3696</v>
      </c>
      <c r="H297" s="537"/>
    </row>
    <row r="298" spans="1:8" x14ac:dyDescent="0.2">
      <c r="A298" s="497">
        <v>437</v>
      </c>
      <c r="B298" s="425"/>
      <c r="C298" s="429">
        <f t="shared" si="14"/>
        <v>56.06</v>
      </c>
      <c r="D298" s="536"/>
      <c r="E298" s="421">
        <v>17256</v>
      </c>
      <c r="F298" s="420">
        <f t="shared" si="13"/>
        <v>5024</v>
      </c>
      <c r="G298" s="500">
        <f t="shared" si="12"/>
        <v>3694</v>
      </c>
      <c r="H298" s="537"/>
    </row>
    <row r="299" spans="1:8" x14ac:dyDescent="0.2">
      <c r="A299" s="497">
        <v>438</v>
      </c>
      <c r="B299" s="425"/>
      <c r="C299" s="429">
        <f t="shared" si="14"/>
        <v>56.1</v>
      </c>
      <c r="D299" s="536"/>
      <c r="E299" s="421">
        <v>17256</v>
      </c>
      <c r="F299" s="420">
        <f t="shared" si="13"/>
        <v>5020</v>
      </c>
      <c r="G299" s="500">
        <f t="shared" si="12"/>
        <v>3691</v>
      </c>
      <c r="H299" s="537"/>
    </row>
    <row r="300" spans="1:8" x14ac:dyDescent="0.2">
      <c r="A300" s="497">
        <v>439</v>
      </c>
      <c r="B300" s="425"/>
      <c r="C300" s="429">
        <f t="shared" si="14"/>
        <v>56.13</v>
      </c>
      <c r="D300" s="536"/>
      <c r="E300" s="421">
        <v>17256</v>
      </c>
      <c r="F300" s="420">
        <f t="shared" si="13"/>
        <v>5017</v>
      </c>
      <c r="G300" s="500">
        <f t="shared" si="12"/>
        <v>3689</v>
      </c>
      <c r="H300" s="537"/>
    </row>
    <row r="301" spans="1:8" x14ac:dyDescent="0.2">
      <c r="A301" s="497">
        <v>440</v>
      </c>
      <c r="B301" s="425"/>
      <c r="C301" s="429">
        <f t="shared" si="14"/>
        <v>56.17</v>
      </c>
      <c r="D301" s="536"/>
      <c r="E301" s="421">
        <v>17256</v>
      </c>
      <c r="F301" s="420">
        <f t="shared" si="13"/>
        <v>5014</v>
      </c>
      <c r="G301" s="500">
        <f t="shared" si="12"/>
        <v>3687</v>
      </c>
      <c r="H301" s="537"/>
    </row>
    <row r="302" spans="1:8" x14ac:dyDescent="0.2">
      <c r="A302" s="497">
        <v>441</v>
      </c>
      <c r="B302" s="425"/>
      <c r="C302" s="429">
        <f t="shared" si="14"/>
        <v>56.21</v>
      </c>
      <c r="D302" s="536"/>
      <c r="E302" s="421">
        <v>17256</v>
      </c>
      <c r="F302" s="420">
        <f t="shared" si="13"/>
        <v>5010</v>
      </c>
      <c r="G302" s="500">
        <f t="shared" si="12"/>
        <v>3684</v>
      </c>
      <c r="H302" s="537"/>
    </row>
    <row r="303" spans="1:8" x14ac:dyDescent="0.2">
      <c r="A303" s="497">
        <v>442</v>
      </c>
      <c r="B303" s="425"/>
      <c r="C303" s="429">
        <f t="shared" si="14"/>
        <v>56.24</v>
      </c>
      <c r="D303" s="536"/>
      <c r="E303" s="421">
        <v>17256</v>
      </c>
      <c r="F303" s="420">
        <f t="shared" si="13"/>
        <v>5007</v>
      </c>
      <c r="G303" s="500">
        <f t="shared" si="12"/>
        <v>3682</v>
      </c>
      <c r="H303" s="537"/>
    </row>
    <row r="304" spans="1:8" x14ac:dyDescent="0.2">
      <c r="A304" s="497">
        <v>443</v>
      </c>
      <c r="B304" s="425"/>
      <c r="C304" s="429">
        <f t="shared" si="14"/>
        <v>56.28</v>
      </c>
      <c r="D304" s="536"/>
      <c r="E304" s="421">
        <v>17256</v>
      </c>
      <c r="F304" s="420">
        <f t="shared" si="13"/>
        <v>5004</v>
      </c>
      <c r="G304" s="500">
        <f t="shared" si="12"/>
        <v>3679</v>
      </c>
      <c r="H304" s="537"/>
    </row>
    <row r="305" spans="1:8" x14ac:dyDescent="0.2">
      <c r="A305" s="497">
        <v>444</v>
      </c>
      <c r="B305" s="425"/>
      <c r="C305" s="429">
        <f t="shared" si="14"/>
        <v>56.31</v>
      </c>
      <c r="D305" s="536"/>
      <c r="E305" s="421">
        <v>17256</v>
      </c>
      <c r="F305" s="420">
        <f t="shared" si="13"/>
        <v>5001</v>
      </c>
      <c r="G305" s="500">
        <f t="shared" si="12"/>
        <v>3677</v>
      </c>
      <c r="H305" s="537"/>
    </row>
    <row r="306" spans="1:8" x14ac:dyDescent="0.2">
      <c r="A306" s="497">
        <v>445</v>
      </c>
      <c r="B306" s="425"/>
      <c r="C306" s="429">
        <f t="shared" si="14"/>
        <v>56.35</v>
      </c>
      <c r="D306" s="536"/>
      <c r="E306" s="421">
        <v>17256</v>
      </c>
      <c r="F306" s="420">
        <f t="shared" si="13"/>
        <v>4998</v>
      </c>
      <c r="G306" s="500">
        <f t="shared" si="12"/>
        <v>3675</v>
      </c>
      <c r="H306" s="537"/>
    </row>
    <row r="307" spans="1:8" x14ac:dyDescent="0.2">
      <c r="A307" s="497">
        <v>446</v>
      </c>
      <c r="B307" s="425"/>
      <c r="C307" s="429">
        <f t="shared" si="14"/>
        <v>56.38</v>
      </c>
      <c r="D307" s="536"/>
      <c r="E307" s="421">
        <v>17256</v>
      </c>
      <c r="F307" s="420">
        <f t="shared" si="13"/>
        <v>4995</v>
      </c>
      <c r="G307" s="500">
        <f t="shared" si="12"/>
        <v>3673</v>
      </c>
      <c r="H307" s="537"/>
    </row>
    <row r="308" spans="1:8" x14ac:dyDescent="0.2">
      <c r="A308" s="497">
        <v>447</v>
      </c>
      <c r="B308" s="425"/>
      <c r="C308" s="429">
        <f t="shared" si="14"/>
        <v>56.42</v>
      </c>
      <c r="D308" s="536"/>
      <c r="E308" s="421">
        <v>17256</v>
      </c>
      <c r="F308" s="420">
        <f t="shared" si="13"/>
        <v>4991</v>
      </c>
      <c r="G308" s="500">
        <f t="shared" si="12"/>
        <v>3670</v>
      </c>
      <c r="H308" s="537"/>
    </row>
    <row r="309" spans="1:8" x14ac:dyDescent="0.2">
      <c r="A309" s="497">
        <v>448</v>
      </c>
      <c r="B309" s="425"/>
      <c r="C309" s="429">
        <f t="shared" si="14"/>
        <v>56.45</v>
      </c>
      <c r="D309" s="536"/>
      <c r="E309" s="421">
        <v>17256</v>
      </c>
      <c r="F309" s="420">
        <f t="shared" si="13"/>
        <v>4989</v>
      </c>
      <c r="G309" s="500">
        <f t="shared" si="12"/>
        <v>3668</v>
      </c>
      <c r="H309" s="537"/>
    </row>
    <row r="310" spans="1:8" x14ac:dyDescent="0.2">
      <c r="A310" s="497">
        <v>449</v>
      </c>
      <c r="B310" s="425"/>
      <c r="C310" s="429">
        <f t="shared" si="14"/>
        <v>56.49</v>
      </c>
      <c r="D310" s="536"/>
      <c r="E310" s="421">
        <v>17256</v>
      </c>
      <c r="F310" s="420">
        <f t="shared" si="13"/>
        <v>4985</v>
      </c>
      <c r="G310" s="500">
        <f t="shared" si="12"/>
        <v>3666</v>
      </c>
      <c r="H310" s="537"/>
    </row>
    <row r="311" spans="1:8" x14ac:dyDescent="0.2">
      <c r="A311" s="497">
        <v>450</v>
      </c>
      <c r="B311" s="425"/>
      <c r="C311" s="429">
        <f t="shared" si="14"/>
        <v>56.52</v>
      </c>
      <c r="D311" s="536"/>
      <c r="E311" s="421">
        <v>17256</v>
      </c>
      <c r="F311" s="420">
        <f t="shared" si="13"/>
        <v>4983</v>
      </c>
      <c r="G311" s="500">
        <f t="shared" si="12"/>
        <v>3664</v>
      </c>
      <c r="H311" s="537"/>
    </row>
    <row r="312" spans="1:8" x14ac:dyDescent="0.2">
      <c r="A312" s="497">
        <v>451</v>
      </c>
      <c r="B312" s="425"/>
      <c r="C312" s="429">
        <f t="shared" si="14"/>
        <v>56.56</v>
      </c>
      <c r="D312" s="536"/>
      <c r="E312" s="421">
        <v>17256</v>
      </c>
      <c r="F312" s="420">
        <f t="shared" si="13"/>
        <v>4979</v>
      </c>
      <c r="G312" s="500">
        <f t="shared" si="12"/>
        <v>3661</v>
      </c>
      <c r="H312" s="537"/>
    </row>
    <row r="313" spans="1:8" x14ac:dyDescent="0.2">
      <c r="A313" s="497">
        <v>452</v>
      </c>
      <c r="B313" s="425"/>
      <c r="C313" s="429">
        <f t="shared" si="14"/>
        <v>56.59</v>
      </c>
      <c r="D313" s="536"/>
      <c r="E313" s="421">
        <v>17256</v>
      </c>
      <c r="F313" s="420">
        <f t="shared" si="13"/>
        <v>4976</v>
      </c>
      <c r="G313" s="500">
        <f t="shared" si="12"/>
        <v>3659</v>
      </c>
      <c r="H313" s="537"/>
    </row>
    <row r="314" spans="1:8" x14ac:dyDescent="0.2">
      <c r="A314" s="497">
        <v>453</v>
      </c>
      <c r="B314" s="425"/>
      <c r="C314" s="429">
        <f t="shared" si="14"/>
        <v>56.63</v>
      </c>
      <c r="D314" s="536"/>
      <c r="E314" s="421">
        <v>17256</v>
      </c>
      <c r="F314" s="420">
        <f t="shared" si="13"/>
        <v>4973</v>
      </c>
      <c r="G314" s="500">
        <f t="shared" si="12"/>
        <v>3657</v>
      </c>
      <c r="H314" s="537"/>
    </row>
    <row r="315" spans="1:8" x14ac:dyDescent="0.2">
      <c r="A315" s="497">
        <v>454</v>
      </c>
      <c r="B315" s="425"/>
      <c r="C315" s="429">
        <f t="shared" si="14"/>
        <v>56.66</v>
      </c>
      <c r="D315" s="536"/>
      <c r="E315" s="421">
        <v>17256</v>
      </c>
      <c r="F315" s="420">
        <f t="shared" si="13"/>
        <v>4970</v>
      </c>
      <c r="G315" s="500">
        <f t="shared" si="12"/>
        <v>3655</v>
      </c>
      <c r="H315" s="537"/>
    </row>
    <row r="316" spans="1:8" x14ac:dyDescent="0.2">
      <c r="A316" s="497">
        <v>455</v>
      </c>
      <c r="B316" s="425"/>
      <c r="C316" s="429">
        <f t="shared" si="14"/>
        <v>56.7</v>
      </c>
      <c r="D316" s="536"/>
      <c r="E316" s="421">
        <v>17256</v>
      </c>
      <c r="F316" s="420">
        <f t="shared" si="13"/>
        <v>4967</v>
      </c>
      <c r="G316" s="500">
        <f t="shared" si="12"/>
        <v>3652</v>
      </c>
      <c r="H316" s="537"/>
    </row>
    <row r="317" spans="1:8" x14ac:dyDescent="0.2">
      <c r="A317" s="497">
        <v>456</v>
      </c>
      <c r="B317" s="425"/>
      <c r="C317" s="429">
        <f t="shared" si="14"/>
        <v>56.73</v>
      </c>
      <c r="D317" s="536"/>
      <c r="E317" s="421">
        <v>17256</v>
      </c>
      <c r="F317" s="420">
        <f t="shared" si="13"/>
        <v>4964</v>
      </c>
      <c r="G317" s="500">
        <f t="shared" si="12"/>
        <v>3650</v>
      </c>
      <c r="H317" s="537"/>
    </row>
    <row r="318" spans="1:8" x14ac:dyDescent="0.2">
      <c r="A318" s="497">
        <v>457</v>
      </c>
      <c r="B318" s="425"/>
      <c r="C318" s="429">
        <f t="shared" si="14"/>
        <v>56.77</v>
      </c>
      <c r="D318" s="536"/>
      <c r="E318" s="421">
        <v>17256</v>
      </c>
      <c r="F318" s="420">
        <f t="shared" si="13"/>
        <v>4961</v>
      </c>
      <c r="G318" s="500">
        <f t="shared" si="12"/>
        <v>3648</v>
      </c>
      <c r="H318" s="537"/>
    </row>
    <row r="319" spans="1:8" x14ac:dyDescent="0.2">
      <c r="A319" s="497">
        <v>458</v>
      </c>
      <c r="B319" s="425"/>
      <c r="C319" s="429">
        <f t="shared" si="14"/>
        <v>56.8</v>
      </c>
      <c r="D319" s="536"/>
      <c r="E319" s="421">
        <v>17256</v>
      </c>
      <c r="F319" s="420">
        <f t="shared" si="13"/>
        <v>4958</v>
      </c>
      <c r="G319" s="500">
        <f t="shared" si="12"/>
        <v>3646</v>
      </c>
      <c r="H319" s="537"/>
    </row>
    <row r="320" spans="1:8" x14ac:dyDescent="0.2">
      <c r="A320" s="497">
        <v>459</v>
      </c>
      <c r="B320" s="425"/>
      <c r="C320" s="429">
        <f t="shared" si="14"/>
        <v>56.84</v>
      </c>
      <c r="D320" s="536"/>
      <c r="E320" s="421">
        <v>17256</v>
      </c>
      <c r="F320" s="420">
        <f t="shared" si="13"/>
        <v>4955</v>
      </c>
      <c r="G320" s="500">
        <f t="shared" si="12"/>
        <v>3643</v>
      </c>
      <c r="H320" s="537"/>
    </row>
    <row r="321" spans="1:8" x14ac:dyDescent="0.2">
      <c r="A321" s="497">
        <v>460</v>
      </c>
      <c r="B321" s="425"/>
      <c r="C321" s="429">
        <f t="shared" si="14"/>
        <v>56.87</v>
      </c>
      <c r="D321" s="536"/>
      <c r="E321" s="421">
        <v>17256</v>
      </c>
      <c r="F321" s="420">
        <f t="shared" si="13"/>
        <v>4952</v>
      </c>
      <c r="G321" s="500">
        <f t="shared" si="12"/>
        <v>3641</v>
      </c>
      <c r="H321" s="537"/>
    </row>
    <row r="322" spans="1:8" x14ac:dyDescent="0.2">
      <c r="A322" s="497">
        <v>461</v>
      </c>
      <c r="B322" s="425"/>
      <c r="C322" s="429">
        <f t="shared" si="14"/>
        <v>56.9</v>
      </c>
      <c r="D322" s="536"/>
      <c r="E322" s="421">
        <v>17256</v>
      </c>
      <c r="F322" s="420">
        <f t="shared" si="13"/>
        <v>4949</v>
      </c>
      <c r="G322" s="500">
        <f t="shared" si="12"/>
        <v>3639</v>
      </c>
      <c r="H322" s="537"/>
    </row>
    <row r="323" spans="1:8" x14ac:dyDescent="0.2">
      <c r="A323" s="497">
        <v>462</v>
      </c>
      <c r="B323" s="425"/>
      <c r="C323" s="429">
        <f t="shared" si="14"/>
        <v>56.94</v>
      </c>
      <c r="D323" s="536"/>
      <c r="E323" s="421">
        <v>17256</v>
      </c>
      <c r="F323" s="420">
        <f t="shared" si="13"/>
        <v>4946</v>
      </c>
      <c r="G323" s="500">
        <f t="shared" si="12"/>
        <v>3637</v>
      </c>
      <c r="H323" s="537"/>
    </row>
    <row r="324" spans="1:8" x14ac:dyDescent="0.2">
      <c r="A324" s="497">
        <v>463</v>
      </c>
      <c r="B324" s="425"/>
      <c r="C324" s="429">
        <f t="shared" si="14"/>
        <v>56.97</v>
      </c>
      <c r="D324" s="536"/>
      <c r="E324" s="421">
        <v>17256</v>
      </c>
      <c r="F324" s="420">
        <f t="shared" si="13"/>
        <v>4943</v>
      </c>
      <c r="G324" s="500">
        <f t="shared" si="12"/>
        <v>3635</v>
      </c>
      <c r="H324" s="537"/>
    </row>
    <row r="325" spans="1:8" x14ac:dyDescent="0.2">
      <c r="A325" s="497">
        <v>464</v>
      </c>
      <c r="B325" s="425"/>
      <c r="C325" s="429">
        <f t="shared" si="14"/>
        <v>57</v>
      </c>
      <c r="D325" s="536"/>
      <c r="E325" s="421">
        <v>17256</v>
      </c>
      <c r="F325" s="420">
        <f t="shared" si="13"/>
        <v>4941</v>
      </c>
      <c r="G325" s="500">
        <f t="shared" si="12"/>
        <v>3633</v>
      </c>
      <c r="H325" s="537"/>
    </row>
    <row r="326" spans="1:8" x14ac:dyDescent="0.2">
      <c r="A326" s="497">
        <v>465</v>
      </c>
      <c r="B326" s="425"/>
      <c r="C326" s="429">
        <f t="shared" si="14"/>
        <v>57.04</v>
      </c>
      <c r="D326" s="536"/>
      <c r="E326" s="421">
        <v>17256</v>
      </c>
      <c r="F326" s="420">
        <f t="shared" si="13"/>
        <v>4937</v>
      </c>
      <c r="G326" s="500">
        <f t="shared" si="12"/>
        <v>3630</v>
      </c>
      <c r="H326" s="537"/>
    </row>
    <row r="327" spans="1:8" x14ac:dyDescent="0.2">
      <c r="A327" s="497">
        <v>466</v>
      </c>
      <c r="B327" s="425"/>
      <c r="C327" s="429">
        <f t="shared" si="14"/>
        <v>57.07</v>
      </c>
      <c r="D327" s="536"/>
      <c r="E327" s="421">
        <v>17256</v>
      </c>
      <c r="F327" s="420">
        <f t="shared" si="13"/>
        <v>4935</v>
      </c>
      <c r="G327" s="500">
        <f t="shared" si="12"/>
        <v>3628</v>
      </c>
      <c r="H327" s="537"/>
    </row>
    <row r="328" spans="1:8" x14ac:dyDescent="0.2">
      <c r="A328" s="497">
        <v>467</v>
      </c>
      <c r="B328" s="425"/>
      <c r="C328" s="429">
        <f t="shared" si="14"/>
        <v>57.11</v>
      </c>
      <c r="D328" s="536"/>
      <c r="E328" s="421">
        <v>17256</v>
      </c>
      <c r="F328" s="420">
        <f t="shared" si="13"/>
        <v>4931</v>
      </c>
      <c r="G328" s="500">
        <f t="shared" si="12"/>
        <v>3626</v>
      </c>
      <c r="H328" s="537"/>
    </row>
    <row r="329" spans="1:8" x14ac:dyDescent="0.2">
      <c r="A329" s="497">
        <v>468</v>
      </c>
      <c r="B329" s="425"/>
      <c r="C329" s="429">
        <f t="shared" si="14"/>
        <v>57.14</v>
      </c>
      <c r="D329" s="536"/>
      <c r="E329" s="421">
        <v>17256</v>
      </c>
      <c r="F329" s="420">
        <f t="shared" si="13"/>
        <v>4929</v>
      </c>
      <c r="G329" s="500">
        <f t="shared" si="12"/>
        <v>3624</v>
      </c>
      <c r="H329" s="537"/>
    </row>
    <row r="330" spans="1:8" x14ac:dyDescent="0.2">
      <c r="A330" s="497">
        <v>469</v>
      </c>
      <c r="B330" s="425"/>
      <c r="C330" s="429">
        <f t="shared" si="14"/>
        <v>57.17</v>
      </c>
      <c r="D330" s="536"/>
      <c r="E330" s="421">
        <v>17256</v>
      </c>
      <c r="F330" s="420">
        <f t="shared" si="13"/>
        <v>4926</v>
      </c>
      <c r="G330" s="500">
        <f t="shared" si="12"/>
        <v>3622</v>
      </c>
      <c r="H330" s="537"/>
    </row>
    <row r="331" spans="1:8" x14ac:dyDescent="0.2">
      <c r="A331" s="497">
        <v>470</v>
      </c>
      <c r="B331" s="425"/>
      <c r="C331" s="429">
        <f t="shared" si="14"/>
        <v>57.21</v>
      </c>
      <c r="D331" s="536"/>
      <c r="E331" s="421">
        <v>17256</v>
      </c>
      <c r="F331" s="420">
        <f t="shared" si="13"/>
        <v>4923</v>
      </c>
      <c r="G331" s="500">
        <f t="shared" si="12"/>
        <v>3620</v>
      </c>
      <c r="H331" s="537"/>
    </row>
    <row r="332" spans="1:8" x14ac:dyDescent="0.2">
      <c r="A332" s="497">
        <v>471</v>
      </c>
      <c r="B332" s="425"/>
      <c r="C332" s="429">
        <f t="shared" si="14"/>
        <v>57.24</v>
      </c>
      <c r="D332" s="536"/>
      <c r="E332" s="421">
        <v>17256</v>
      </c>
      <c r="F332" s="420">
        <f t="shared" si="13"/>
        <v>4920</v>
      </c>
      <c r="G332" s="500">
        <f t="shared" si="12"/>
        <v>3618</v>
      </c>
      <c r="H332" s="537"/>
    </row>
    <row r="333" spans="1:8" x14ac:dyDescent="0.2">
      <c r="A333" s="497">
        <v>472</v>
      </c>
      <c r="B333" s="425"/>
      <c r="C333" s="429">
        <f t="shared" si="14"/>
        <v>57.27</v>
      </c>
      <c r="D333" s="536"/>
      <c r="E333" s="421">
        <v>17256</v>
      </c>
      <c r="F333" s="420">
        <f t="shared" si="13"/>
        <v>4917</v>
      </c>
      <c r="G333" s="500">
        <f t="shared" ref="G333:G396" si="15">ROUND(12*(1/C333*E333),0)</f>
        <v>3616</v>
      </c>
      <c r="H333" s="537"/>
    </row>
    <row r="334" spans="1:8" x14ac:dyDescent="0.2">
      <c r="A334" s="497">
        <v>473</v>
      </c>
      <c r="B334" s="425"/>
      <c r="C334" s="429">
        <f t="shared" si="14"/>
        <v>57.3</v>
      </c>
      <c r="D334" s="536"/>
      <c r="E334" s="421">
        <v>17256</v>
      </c>
      <c r="F334" s="420">
        <f t="shared" ref="F334:F397" si="16">ROUND(12*1.36*(1/C334*E334)+H334,0)</f>
        <v>4915</v>
      </c>
      <c r="G334" s="500">
        <f t="shared" si="15"/>
        <v>3614</v>
      </c>
      <c r="H334" s="537"/>
    </row>
    <row r="335" spans="1:8" x14ac:dyDescent="0.2">
      <c r="A335" s="497">
        <v>474</v>
      </c>
      <c r="B335" s="425"/>
      <c r="C335" s="429">
        <f t="shared" ref="C335:C398" si="17">ROUND((-0.0000491*POWER(A335,2)+0.0818939*A335+34)*0.928,2)</f>
        <v>57.34</v>
      </c>
      <c r="D335" s="536"/>
      <c r="E335" s="421">
        <v>17256</v>
      </c>
      <c r="F335" s="420">
        <f t="shared" si="16"/>
        <v>4911</v>
      </c>
      <c r="G335" s="500">
        <f t="shared" si="15"/>
        <v>3611</v>
      </c>
      <c r="H335" s="537"/>
    </row>
    <row r="336" spans="1:8" x14ac:dyDescent="0.2">
      <c r="A336" s="497">
        <v>475</v>
      </c>
      <c r="B336" s="425"/>
      <c r="C336" s="429">
        <f t="shared" si="17"/>
        <v>57.37</v>
      </c>
      <c r="D336" s="536"/>
      <c r="E336" s="421">
        <v>17256</v>
      </c>
      <c r="F336" s="420">
        <f t="shared" si="16"/>
        <v>4909</v>
      </c>
      <c r="G336" s="500">
        <f t="shared" si="15"/>
        <v>3609</v>
      </c>
      <c r="H336" s="537"/>
    </row>
    <row r="337" spans="1:8" x14ac:dyDescent="0.2">
      <c r="A337" s="497">
        <v>476</v>
      </c>
      <c r="B337" s="425"/>
      <c r="C337" s="429">
        <f t="shared" si="17"/>
        <v>57.4</v>
      </c>
      <c r="D337" s="536"/>
      <c r="E337" s="421">
        <v>17256</v>
      </c>
      <c r="F337" s="420">
        <f t="shared" si="16"/>
        <v>4906</v>
      </c>
      <c r="G337" s="500">
        <f t="shared" si="15"/>
        <v>3608</v>
      </c>
      <c r="H337" s="537"/>
    </row>
    <row r="338" spans="1:8" x14ac:dyDescent="0.2">
      <c r="A338" s="497">
        <v>477</v>
      </c>
      <c r="B338" s="425"/>
      <c r="C338" s="429">
        <f t="shared" si="17"/>
        <v>57.44</v>
      </c>
      <c r="D338" s="536"/>
      <c r="E338" s="421">
        <v>17256</v>
      </c>
      <c r="F338" s="420">
        <f t="shared" si="16"/>
        <v>4903</v>
      </c>
      <c r="G338" s="500">
        <f t="shared" si="15"/>
        <v>3605</v>
      </c>
      <c r="H338" s="537"/>
    </row>
    <row r="339" spans="1:8" x14ac:dyDescent="0.2">
      <c r="A339" s="497">
        <v>478</v>
      </c>
      <c r="B339" s="425"/>
      <c r="C339" s="429">
        <f t="shared" si="17"/>
        <v>57.47</v>
      </c>
      <c r="D339" s="536"/>
      <c r="E339" s="421">
        <v>17256</v>
      </c>
      <c r="F339" s="420">
        <f t="shared" si="16"/>
        <v>4900</v>
      </c>
      <c r="G339" s="500">
        <f t="shared" si="15"/>
        <v>3603</v>
      </c>
      <c r="H339" s="537"/>
    </row>
    <row r="340" spans="1:8" x14ac:dyDescent="0.2">
      <c r="A340" s="497">
        <v>479</v>
      </c>
      <c r="B340" s="425"/>
      <c r="C340" s="429">
        <f t="shared" si="17"/>
        <v>57.5</v>
      </c>
      <c r="D340" s="536"/>
      <c r="E340" s="421">
        <v>17256</v>
      </c>
      <c r="F340" s="420">
        <f t="shared" si="16"/>
        <v>4898</v>
      </c>
      <c r="G340" s="500">
        <f t="shared" si="15"/>
        <v>3601</v>
      </c>
      <c r="H340" s="537"/>
    </row>
    <row r="341" spans="1:8" x14ac:dyDescent="0.2">
      <c r="A341" s="497">
        <v>480</v>
      </c>
      <c r="B341" s="425"/>
      <c r="C341" s="429">
        <f t="shared" si="17"/>
        <v>57.53</v>
      </c>
      <c r="D341" s="536"/>
      <c r="E341" s="421">
        <v>17256</v>
      </c>
      <c r="F341" s="420">
        <f t="shared" si="16"/>
        <v>4895</v>
      </c>
      <c r="G341" s="500">
        <f t="shared" si="15"/>
        <v>3599</v>
      </c>
      <c r="H341" s="537"/>
    </row>
    <row r="342" spans="1:8" x14ac:dyDescent="0.2">
      <c r="A342" s="497">
        <v>481</v>
      </c>
      <c r="B342" s="425"/>
      <c r="C342" s="429">
        <f t="shared" si="17"/>
        <v>57.56</v>
      </c>
      <c r="D342" s="536"/>
      <c r="E342" s="421">
        <v>17256</v>
      </c>
      <c r="F342" s="420">
        <f t="shared" si="16"/>
        <v>4893</v>
      </c>
      <c r="G342" s="500">
        <f t="shared" si="15"/>
        <v>3597</v>
      </c>
      <c r="H342" s="537"/>
    </row>
    <row r="343" spans="1:8" x14ac:dyDescent="0.2">
      <c r="A343" s="497">
        <v>482</v>
      </c>
      <c r="B343" s="425"/>
      <c r="C343" s="429">
        <f t="shared" si="17"/>
        <v>57.6</v>
      </c>
      <c r="D343" s="536"/>
      <c r="E343" s="421">
        <v>17256</v>
      </c>
      <c r="F343" s="420">
        <f t="shared" si="16"/>
        <v>4889</v>
      </c>
      <c r="G343" s="500">
        <f t="shared" si="15"/>
        <v>3595</v>
      </c>
      <c r="H343" s="537"/>
    </row>
    <row r="344" spans="1:8" x14ac:dyDescent="0.2">
      <c r="A344" s="497">
        <v>483</v>
      </c>
      <c r="B344" s="425"/>
      <c r="C344" s="429">
        <f t="shared" si="17"/>
        <v>57.63</v>
      </c>
      <c r="D344" s="536"/>
      <c r="E344" s="421">
        <v>17256</v>
      </c>
      <c r="F344" s="420">
        <f t="shared" si="16"/>
        <v>4887</v>
      </c>
      <c r="G344" s="500">
        <f t="shared" si="15"/>
        <v>3593</v>
      </c>
      <c r="H344" s="537"/>
    </row>
    <row r="345" spans="1:8" x14ac:dyDescent="0.2">
      <c r="A345" s="497">
        <v>484</v>
      </c>
      <c r="B345" s="425"/>
      <c r="C345" s="429">
        <f t="shared" si="17"/>
        <v>57.66</v>
      </c>
      <c r="D345" s="536"/>
      <c r="E345" s="421">
        <v>17256</v>
      </c>
      <c r="F345" s="420">
        <f t="shared" si="16"/>
        <v>4884</v>
      </c>
      <c r="G345" s="500">
        <f t="shared" si="15"/>
        <v>3591</v>
      </c>
      <c r="H345" s="537"/>
    </row>
    <row r="346" spans="1:8" x14ac:dyDescent="0.2">
      <c r="A346" s="497">
        <v>485</v>
      </c>
      <c r="B346" s="425"/>
      <c r="C346" s="429">
        <f t="shared" si="17"/>
        <v>57.69</v>
      </c>
      <c r="D346" s="536"/>
      <c r="E346" s="421">
        <v>17256</v>
      </c>
      <c r="F346" s="420">
        <f t="shared" si="16"/>
        <v>4882</v>
      </c>
      <c r="G346" s="500">
        <f t="shared" si="15"/>
        <v>3589</v>
      </c>
      <c r="H346" s="537"/>
    </row>
    <row r="347" spans="1:8" x14ac:dyDescent="0.2">
      <c r="A347" s="497">
        <v>486</v>
      </c>
      <c r="B347" s="425"/>
      <c r="C347" s="429">
        <f t="shared" si="17"/>
        <v>57.72</v>
      </c>
      <c r="D347" s="536"/>
      <c r="E347" s="421">
        <v>17256</v>
      </c>
      <c r="F347" s="420">
        <f t="shared" si="16"/>
        <v>4879</v>
      </c>
      <c r="G347" s="500">
        <f t="shared" si="15"/>
        <v>3588</v>
      </c>
      <c r="H347" s="537"/>
    </row>
    <row r="348" spans="1:8" x14ac:dyDescent="0.2">
      <c r="A348" s="497">
        <v>487</v>
      </c>
      <c r="B348" s="425"/>
      <c r="C348" s="429">
        <f t="shared" si="17"/>
        <v>57.76</v>
      </c>
      <c r="D348" s="536"/>
      <c r="E348" s="421">
        <v>17256</v>
      </c>
      <c r="F348" s="420">
        <f t="shared" si="16"/>
        <v>4876</v>
      </c>
      <c r="G348" s="500">
        <f t="shared" si="15"/>
        <v>3585</v>
      </c>
      <c r="H348" s="537"/>
    </row>
    <row r="349" spans="1:8" x14ac:dyDescent="0.2">
      <c r="A349" s="497">
        <v>488</v>
      </c>
      <c r="B349" s="425"/>
      <c r="C349" s="429">
        <f t="shared" si="17"/>
        <v>57.79</v>
      </c>
      <c r="D349" s="536"/>
      <c r="E349" s="421">
        <v>17256</v>
      </c>
      <c r="F349" s="420">
        <f t="shared" si="16"/>
        <v>4873</v>
      </c>
      <c r="G349" s="500">
        <f t="shared" si="15"/>
        <v>3583</v>
      </c>
      <c r="H349" s="537"/>
    </row>
    <row r="350" spans="1:8" x14ac:dyDescent="0.2">
      <c r="A350" s="497">
        <v>489</v>
      </c>
      <c r="B350" s="425"/>
      <c r="C350" s="429">
        <f t="shared" si="17"/>
        <v>57.82</v>
      </c>
      <c r="D350" s="536"/>
      <c r="E350" s="421">
        <v>17256</v>
      </c>
      <c r="F350" s="420">
        <f t="shared" si="16"/>
        <v>4871</v>
      </c>
      <c r="G350" s="500">
        <f t="shared" si="15"/>
        <v>3581</v>
      </c>
      <c r="H350" s="537"/>
    </row>
    <row r="351" spans="1:8" x14ac:dyDescent="0.2">
      <c r="A351" s="497">
        <v>490</v>
      </c>
      <c r="B351" s="425"/>
      <c r="C351" s="429">
        <f t="shared" si="17"/>
        <v>57.85</v>
      </c>
      <c r="D351" s="536"/>
      <c r="E351" s="421">
        <v>17256</v>
      </c>
      <c r="F351" s="420">
        <f t="shared" si="16"/>
        <v>4868</v>
      </c>
      <c r="G351" s="500">
        <f t="shared" si="15"/>
        <v>3579</v>
      </c>
      <c r="H351" s="537"/>
    </row>
    <row r="352" spans="1:8" x14ac:dyDescent="0.2">
      <c r="A352" s="497">
        <v>491</v>
      </c>
      <c r="B352" s="425"/>
      <c r="C352" s="429">
        <f t="shared" si="17"/>
        <v>57.88</v>
      </c>
      <c r="D352" s="536"/>
      <c r="E352" s="421">
        <v>17256</v>
      </c>
      <c r="F352" s="420">
        <f t="shared" si="16"/>
        <v>4866</v>
      </c>
      <c r="G352" s="500">
        <f t="shared" si="15"/>
        <v>3578</v>
      </c>
      <c r="H352" s="537"/>
    </row>
    <row r="353" spans="1:8" x14ac:dyDescent="0.2">
      <c r="A353" s="497">
        <v>492</v>
      </c>
      <c r="B353" s="425"/>
      <c r="C353" s="429">
        <f t="shared" si="17"/>
        <v>57.91</v>
      </c>
      <c r="D353" s="536"/>
      <c r="E353" s="421">
        <v>17256</v>
      </c>
      <c r="F353" s="420">
        <f t="shared" si="16"/>
        <v>4863</v>
      </c>
      <c r="G353" s="500">
        <f t="shared" si="15"/>
        <v>3576</v>
      </c>
      <c r="H353" s="537"/>
    </row>
    <row r="354" spans="1:8" x14ac:dyDescent="0.2">
      <c r="A354" s="497">
        <v>493</v>
      </c>
      <c r="B354" s="425"/>
      <c r="C354" s="429">
        <f t="shared" si="17"/>
        <v>57.94</v>
      </c>
      <c r="D354" s="536"/>
      <c r="E354" s="421">
        <v>17256</v>
      </c>
      <c r="F354" s="420">
        <f t="shared" si="16"/>
        <v>4861</v>
      </c>
      <c r="G354" s="500">
        <f t="shared" si="15"/>
        <v>3574</v>
      </c>
      <c r="H354" s="537"/>
    </row>
    <row r="355" spans="1:8" x14ac:dyDescent="0.2">
      <c r="A355" s="497">
        <v>494</v>
      </c>
      <c r="B355" s="425"/>
      <c r="C355" s="429">
        <f t="shared" si="17"/>
        <v>57.98</v>
      </c>
      <c r="D355" s="536"/>
      <c r="E355" s="421">
        <v>17256</v>
      </c>
      <c r="F355" s="420">
        <f t="shared" si="16"/>
        <v>4857</v>
      </c>
      <c r="G355" s="500">
        <f t="shared" si="15"/>
        <v>3571</v>
      </c>
      <c r="H355" s="537"/>
    </row>
    <row r="356" spans="1:8" x14ac:dyDescent="0.2">
      <c r="A356" s="497">
        <v>495</v>
      </c>
      <c r="B356" s="425"/>
      <c r="C356" s="429">
        <f t="shared" si="17"/>
        <v>58.01</v>
      </c>
      <c r="D356" s="536"/>
      <c r="E356" s="421">
        <v>17256</v>
      </c>
      <c r="F356" s="420">
        <f t="shared" si="16"/>
        <v>4855</v>
      </c>
      <c r="G356" s="500">
        <f t="shared" si="15"/>
        <v>3570</v>
      </c>
      <c r="H356" s="537"/>
    </row>
    <row r="357" spans="1:8" x14ac:dyDescent="0.2">
      <c r="A357" s="497">
        <v>496</v>
      </c>
      <c r="B357" s="425"/>
      <c r="C357" s="429">
        <f t="shared" si="17"/>
        <v>58.04</v>
      </c>
      <c r="D357" s="536"/>
      <c r="E357" s="421">
        <v>17256</v>
      </c>
      <c r="F357" s="420">
        <f t="shared" si="16"/>
        <v>4852</v>
      </c>
      <c r="G357" s="500">
        <f t="shared" si="15"/>
        <v>3568</v>
      </c>
      <c r="H357" s="537"/>
    </row>
    <row r="358" spans="1:8" x14ac:dyDescent="0.2">
      <c r="A358" s="497">
        <v>497</v>
      </c>
      <c r="B358" s="425"/>
      <c r="C358" s="429">
        <f t="shared" si="17"/>
        <v>58.07</v>
      </c>
      <c r="D358" s="536"/>
      <c r="E358" s="421">
        <v>17256</v>
      </c>
      <c r="F358" s="420">
        <f t="shared" si="16"/>
        <v>4850</v>
      </c>
      <c r="G358" s="500">
        <f t="shared" si="15"/>
        <v>3566</v>
      </c>
      <c r="H358" s="537"/>
    </row>
    <row r="359" spans="1:8" x14ac:dyDescent="0.2">
      <c r="A359" s="497">
        <v>498</v>
      </c>
      <c r="B359" s="425"/>
      <c r="C359" s="429">
        <f t="shared" si="17"/>
        <v>58.1</v>
      </c>
      <c r="D359" s="536"/>
      <c r="E359" s="421">
        <v>17256</v>
      </c>
      <c r="F359" s="420">
        <f t="shared" si="16"/>
        <v>4847</v>
      </c>
      <c r="G359" s="500">
        <f t="shared" si="15"/>
        <v>3564</v>
      </c>
      <c r="H359" s="537"/>
    </row>
    <row r="360" spans="1:8" x14ac:dyDescent="0.2">
      <c r="A360" s="497">
        <v>499</v>
      </c>
      <c r="B360" s="425"/>
      <c r="C360" s="429">
        <f t="shared" si="17"/>
        <v>58.13</v>
      </c>
      <c r="D360" s="536"/>
      <c r="E360" s="421">
        <v>17256</v>
      </c>
      <c r="F360" s="420">
        <f t="shared" si="16"/>
        <v>4845</v>
      </c>
      <c r="G360" s="500">
        <f t="shared" si="15"/>
        <v>3562</v>
      </c>
      <c r="H360" s="537"/>
    </row>
    <row r="361" spans="1:8" x14ac:dyDescent="0.2">
      <c r="A361" s="497">
        <v>500</v>
      </c>
      <c r="B361" s="425"/>
      <c r="C361" s="429">
        <f t="shared" si="17"/>
        <v>58.16</v>
      </c>
      <c r="D361" s="536"/>
      <c r="E361" s="421">
        <v>17256</v>
      </c>
      <c r="F361" s="420">
        <f t="shared" si="16"/>
        <v>4842</v>
      </c>
      <c r="G361" s="500">
        <f t="shared" si="15"/>
        <v>3560</v>
      </c>
      <c r="H361" s="537"/>
    </row>
    <row r="362" spans="1:8" x14ac:dyDescent="0.2">
      <c r="A362" s="497">
        <v>501</v>
      </c>
      <c r="B362" s="425"/>
      <c r="C362" s="429">
        <f t="shared" si="17"/>
        <v>58.19</v>
      </c>
      <c r="D362" s="536"/>
      <c r="E362" s="421">
        <v>17256</v>
      </c>
      <c r="F362" s="420">
        <f t="shared" si="16"/>
        <v>4840</v>
      </c>
      <c r="G362" s="500">
        <f t="shared" si="15"/>
        <v>3559</v>
      </c>
      <c r="H362" s="537"/>
    </row>
    <row r="363" spans="1:8" x14ac:dyDescent="0.2">
      <c r="A363" s="497">
        <v>502</v>
      </c>
      <c r="B363" s="425"/>
      <c r="C363" s="429">
        <f t="shared" si="17"/>
        <v>58.22</v>
      </c>
      <c r="D363" s="536"/>
      <c r="E363" s="421">
        <v>17256</v>
      </c>
      <c r="F363" s="420">
        <f t="shared" si="16"/>
        <v>4837</v>
      </c>
      <c r="G363" s="500">
        <f t="shared" si="15"/>
        <v>3557</v>
      </c>
      <c r="H363" s="537"/>
    </row>
    <row r="364" spans="1:8" x14ac:dyDescent="0.2">
      <c r="A364" s="497">
        <v>503</v>
      </c>
      <c r="B364" s="425"/>
      <c r="C364" s="429">
        <f t="shared" si="17"/>
        <v>58.25</v>
      </c>
      <c r="D364" s="536"/>
      <c r="E364" s="421">
        <v>17256</v>
      </c>
      <c r="F364" s="420">
        <f t="shared" si="16"/>
        <v>4835</v>
      </c>
      <c r="G364" s="500">
        <f t="shared" si="15"/>
        <v>3555</v>
      </c>
      <c r="H364" s="537"/>
    </row>
    <row r="365" spans="1:8" x14ac:dyDescent="0.2">
      <c r="A365" s="497">
        <v>504</v>
      </c>
      <c r="B365" s="425"/>
      <c r="C365" s="429">
        <f t="shared" si="17"/>
        <v>58.28</v>
      </c>
      <c r="D365" s="536"/>
      <c r="E365" s="421">
        <v>17256</v>
      </c>
      <c r="F365" s="420">
        <f t="shared" si="16"/>
        <v>4832</v>
      </c>
      <c r="G365" s="500">
        <f t="shared" si="15"/>
        <v>3553</v>
      </c>
      <c r="H365" s="537"/>
    </row>
    <row r="366" spans="1:8" x14ac:dyDescent="0.2">
      <c r="A366" s="497">
        <v>505</v>
      </c>
      <c r="B366" s="425"/>
      <c r="C366" s="429">
        <f t="shared" si="17"/>
        <v>58.31</v>
      </c>
      <c r="D366" s="536"/>
      <c r="E366" s="421">
        <v>17256</v>
      </c>
      <c r="F366" s="420">
        <f t="shared" si="16"/>
        <v>4830</v>
      </c>
      <c r="G366" s="500">
        <f t="shared" si="15"/>
        <v>3551</v>
      </c>
      <c r="H366" s="537"/>
    </row>
    <row r="367" spans="1:8" x14ac:dyDescent="0.2">
      <c r="A367" s="497">
        <v>506</v>
      </c>
      <c r="B367" s="425"/>
      <c r="C367" s="429">
        <f t="shared" si="17"/>
        <v>58.34</v>
      </c>
      <c r="D367" s="536"/>
      <c r="E367" s="421">
        <v>17256</v>
      </c>
      <c r="F367" s="420">
        <f t="shared" si="16"/>
        <v>4827</v>
      </c>
      <c r="G367" s="500">
        <f t="shared" si="15"/>
        <v>3549</v>
      </c>
      <c r="H367" s="537"/>
    </row>
    <row r="368" spans="1:8" x14ac:dyDescent="0.2">
      <c r="A368" s="497">
        <v>507</v>
      </c>
      <c r="B368" s="425"/>
      <c r="C368" s="429">
        <f t="shared" si="17"/>
        <v>58.37</v>
      </c>
      <c r="D368" s="536"/>
      <c r="E368" s="421">
        <v>17256</v>
      </c>
      <c r="F368" s="420">
        <f t="shared" si="16"/>
        <v>4825</v>
      </c>
      <c r="G368" s="500">
        <f t="shared" si="15"/>
        <v>3548</v>
      </c>
      <c r="H368" s="537"/>
    </row>
    <row r="369" spans="1:8" x14ac:dyDescent="0.2">
      <c r="A369" s="497">
        <v>508</v>
      </c>
      <c r="B369" s="425"/>
      <c r="C369" s="429">
        <f t="shared" si="17"/>
        <v>58.4</v>
      </c>
      <c r="D369" s="536"/>
      <c r="E369" s="421">
        <v>17256</v>
      </c>
      <c r="F369" s="420">
        <f t="shared" si="16"/>
        <v>4822</v>
      </c>
      <c r="G369" s="500">
        <f t="shared" si="15"/>
        <v>3546</v>
      </c>
      <c r="H369" s="537"/>
    </row>
    <row r="370" spans="1:8" x14ac:dyDescent="0.2">
      <c r="A370" s="497">
        <v>509</v>
      </c>
      <c r="B370" s="425"/>
      <c r="C370" s="429">
        <f t="shared" si="17"/>
        <v>58.43</v>
      </c>
      <c r="D370" s="536"/>
      <c r="E370" s="421">
        <v>17256</v>
      </c>
      <c r="F370" s="420">
        <f t="shared" si="16"/>
        <v>4820</v>
      </c>
      <c r="G370" s="500">
        <f t="shared" si="15"/>
        <v>3544</v>
      </c>
      <c r="H370" s="537"/>
    </row>
    <row r="371" spans="1:8" x14ac:dyDescent="0.2">
      <c r="A371" s="497">
        <v>510</v>
      </c>
      <c r="B371" s="425"/>
      <c r="C371" s="429">
        <f t="shared" si="17"/>
        <v>58.46</v>
      </c>
      <c r="D371" s="536"/>
      <c r="E371" s="421">
        <v>17256</v>
      </c>
      <c r="F371" s="420">
        <f t="shared" si="16"/>
        <v>4817</v>
      </c>
      <c r="G371" s="500">
        <f t="shared" si="15"/>
        <v>3542</v>
      </c>
      <c r="H371" s="537"/>
    </row>
    <row r="372" spans="1:8" x14ac:dyDescent="0.2">
      <c r="A372" s="497">
        <v>511</v>
      </c>
      <c r="B372" s="425"/>
      <c r="C372" s="429">
        <f t="shared" si="17"/>
        <v>58.49</v>
      </c>
      <c r="D372" s="536"/>
      <c r="E372" s="421">
        <v>17256</v>
      </c>
      <c r="F372" s="420">
        <f t="shared" si="16"/>
        <v>4815</v>
      </c>
      <c r="G372" s="500">
        <f t="shared" si="15"/>
        <v>3540</v>
      </c>
      <c r="H372" s="537"/>
    </row>
    <row r="373" spans="1:8" x14ac:dyDescent="0.2">
      <c r="A373" s="497">
        <v>512</v>
      </c>
      <c r="B373" s="425"/>
      <c r="C373" s="429">
        <f t="shared" si="17"/>
        <v>58.52</v>
      </c>
      <c r="D373" s="536"/>
      <c r="E373" s="421">
        <v>17256</v>
      </c>
      <c r="F373" s="420">
        <f t="shared" si="16"/>
        <v>4812</v>
      </c>
      <c r="G373" s="500">
        <f t="shared" si="15"/>
        <v>3538</v>
      </c>
      <c r="H373" s="537"/>
    </row>
    <row r="374" spans="1:8" x14ac:dyDescent="0.2">
      <c r="A374" s="497">
        <v>513</v>
      </c>
      <c r="B374" s="425"/>
      <c r="C374" s="429">
        <f t="shared" si="17"/>
        <v>58.55</v>
      </c>
      <c r="D374" s="536"/>
      <c r="E374" s="421">
        <v>17256</v>
      </c>
      <c r="F374" s="420">
        <f t="shared" si="16"/>
        <v>4810</v>
      </c>
      <c r="G374" s="500">
        <f t="shared" si="15"/>
        <v>3537</v>
      </c>
      <c r="H374" s="537"/>
    </row>
    <row r="375" spans="1:8" x14ac:dyDescent="0.2">
      <c r="A375" s="497">
        <v>514</v>
      </c>
      <c r="B375" s="425"/>
      <c r="C375" s="429">
        <f t="shared" si="17"/>
        <v>58.58</v>
      </c>
      <c r="D375" s="536"/>
      <c r="E375" s="421">
        <v>17256</v>
      </c>
      <c r="F375" s="420">
        <f t="shared" si="16"/>
        <v>4807</v>
      </c>
      <c r="G375" s="500">
        <f t="shared" si="15"/>
        <v>3535</v>
      </c>
      <c r="H375" s="537"/>
    </row>
    <row r="376" spans="1:8" x14ac:dyDescent="0.2">
      <c r="A376" s="497">
        <v>515</v>
      </c>
      <c r="B376" s="425"/>
      <c r="C376" s="429">
        <f t="shared" si="17"/>
        <v>58.61</v>
      </c>
      <c r="D376" s="536"/>
      <c r="E376" s="421">
        <v>17256</v>
      </c>
      <c r="F376" s="420">
        <f t="shared" si="16"/>
        <v>4805</v>
      </c>
      <c r="G376" s="500">
        <f t="shared" si="15"/>
        <v>3533</v>
      </c>
      <c r="H376" s="537"/>
    </row>
    <row r="377" spans="1:8" x14ac:dyDescent="0.2">
      <c r="A377" s="497">
        <v>516</v>
      </c>
      <c r="B377" s="425"/>
      <c r="C377" s="429">
        <f t="shared" si="17"/>
        <v>58.63</v>
      </c>
      <c r="D377" s="536"/>
      <c r="E377" s="421">
        <v>17256</v>
      </c>
      <c r="F377" s="420">
        <f t="shared" si="16"/>
        <v>4803</v>
      </c>
      <c r="G377" s="500">
        <f t="shared" si="15"/>
        <v>3532</v>
      </c>
      <c r="H377" s="537"/>
    </row>
    <row r="378" spans="1:8" x14ac:dyDescent="0.2">
      <c r="A378" s="497">
        <v>517</v>
      </c>
      <c r="B378" s="425"/>
      <c r="C378" s="429">
        <f t="shared" si="17"/>
        <v>58.66</v>
      </c>
      <c r="D378" s="536"/>
      <c r="E378" s="421">
        <v>17256</v>
      </c>
      <c r="F378" s="420">
        <f t="shared" si="16"/>
        <v>4801</v>
      </c>
      <c r="G378" s="500">
        <f t="shared" si="15"/>
        <v>3530</v>
      </c>
      <c r="H378" s="537"/>
    </row>
    <row r="379" spans="1:8" x14ac:dyDescent="0.2">
      <c r="A379" s="497">
        <v>518</v>
      </c>
      <c r="B379" s="425"/>
      <c r="C379" s="429">
        <f t="shared" si="17"/>
        <v>58.69</v>
      </c>
      <c r="D379" s="536"/>
      <c r="E379" s="421">
        <v>17256</v>
      </c>
      <c r="F379" s="420">
        <f t="shared" si="16"/>
        <v>4798</v>
      </c>
      <c r="G379" s="500">
        <f t="shared" si="15"/>
        <v>3528</v>
      </c>
      <c r="H379" s="537"/>
    </row>
    <row r="380" spans="1:8" x14ac:dyDescent="0.2">
      <c r="A380" s="497">
        <v>519</v>
      </c>
      <c r="B380" s="425"/>
      <c r="C380" s="429">
        <f t="shared" si="17"/>
        <v>58.72</v>
      </c>
      <c r="D380" s="536"/>
      <c r="E380" s="421">
        <v>17256</v>
      </c>
      <c r="F380" s="420">
        <f t="shared" si="16"/>
        <v>4796</v>
      </c>
      <c r="G380" s="500">
        <f t="shared" si="15"/>
        <v>3526</v>
      </c>
      <c r="H380" s="537"/>
    </row>
    <row r="381" spans="1:8" x14ac:dyDescent="0.2">
      <c r="A381" s="497">
        <v>520</v>
      </c>
      <c r="B381" s="425"/>
      <c r="C381" s="429">
        <f t="shared" si="17"/>
        <v>58.75</v>
      </c>
      <c r="D381" s="536"/>
      <c r="E381" s="421">
        <v>17256</v>
      </c>
      <c r="F381" s="420">
        <f t="shared" si="16"/>
        <v>4793</v>
      </c>
      <c r="G381" s="500">
        <f t="shared" si="15"/>
        <v>3525</v>
      </c>
      <c r="H381" s="537"/>
    </row>
    <row r="382" spans="1:8" x14ac:dyDescent="0.2">
      <c r="A382" s="497">
        <v>521</v>
      </c>
      <c r="B382" s="425"/>
      <c r="C382" s="429">
        <f t="shared" si="17"/>
        <v>58.78</v>
      </c>
      <c r="D382" s="536"/>
      <c r="E382" s="421">
        <v>17256</v>
      </c>
      <c r="F382" s="420">
        <f t="shared" si="16"/>
        <v>4791</v>
      </c>
      <c r="G382" s="500">
        <f t="shared" si="15"/>
        <v>3523</v>
      </c>
      <c r="H382" s="537"/>
    </row>
    <row r="383" spans="1:8" x14ac:dyDescent="0.2">
      <c r="A383" s="497">
        <v>522</v>
      </c>
      <c r="B383" s="425"/>
      <c r="C383" s="429">
        <f t="shared" si="17"/>
        <v>58.81</v>
      </c>
      <c r="D383" s="536"/>
      <c r="E383" s="421">
        <v>17256</v>
      </c>
      <c r="F383" s="420">
        <f t="shared" si="16"/>
        <v>4789</v>
      </c>
      <c r="G383" s="500">
        <f t="shared" si="15"/>
        <v>3521</v>
      </c>
      <c r="H383" s="537"/>
    </row>
    <row r="384" spans="1:8" x14ac:dyDescent="0.2">
      <c r="A384" s="497">
        <v>523</v>
      </c>
      <c r="B384" s="425"/>
      <c r="C384" s="429">
        <f t="shared" si="17"/>
        <v>58.84</v>
      </c>
      <c r="D384" s="536"/>
      <c r="E384" s="421">
        <v>17256</v>
      </c>
      <c r="F384" s="420">
        <f t="shared" si="16"/>
        <v>4786</v>
      </c>
      <c r="G384" s="500">
        <f t="shared" si="15"/>
        <v>3519</v>
      </c>
      <c r="H384" s="537"/>
    </row>
    <row r="385" spans="1:8" x14ac:dyDescent="0.2">
      <c r="A385" s="497">
        <v>524</v>
      </c>
      <c r="B385" s="425"/>
      <c r="C385" s="429">
        <f t="shared" si="17"/>
        <v>58.86</v>
      </c>
      <c r="D385" s="536"/>
      <c r="E385" s="421">
        <v>17256</v>
      </c>
      <c r="F385" s="420">
        <f t="shared" si="16"/>
        <v>4785</v>
      </c>
      <c r="G385" s="500">
        <f t="shared" si="15"/>
        <v>3518</v>
      </c>
      <c r="H385" s="537"/>
    </row>
    <row r="386" spans="1:8" x14ac:dyDescent="0.2">
      <c r="A386" s="497">
        <v>525</v>
      </c>
      <c r="B386" s="425"/>
      <c r="C386" s="429">
        <f t="shared" si="17"/>
        <v>58.89</v>
      </c>
      <c r="D386" s="536"/>
      <c r="E386" s="421">
        <v>17256</v>
      </c>
      <c r="F386" s="420">
        <f t="shared" si="16"/>
        <v>4782</v>
      </c>
      <c r="G386" s="500">
        <f t="shared" si="15"/>
        <v>3516</v>
      </c>
      <c r="H386" s="537"/>
    </row>
    <row r="387" spans="1:8" x14ac:dyDescent="0.2">
      <c r="A387" s="497">
        <v>526</v>
      </c>
      <c r="B387" s="425"/>
      <c r="C387" s="429">
        <f t="shared" si="17"/>
        <v>58.92</v>
      </c>
      <c r="D387" s="536"/>
      <c r="E387" s="421">
        <v>17256</v>
      </c>
      <c r="F387" s="420">
        <f t="shared" si="16"/>
        <v>4780</v>
      </c>
      <c r="G387" s="500">
        <f t="shared" si="15"/>
        <v>3514</v>
      </c>
      <c r="H387" s="537"/>
    </row>
    <row r="388" spans="1:8" x14ac:dyDescent="0.2">
      <c r="A388" s="497">
        <v>527</v>
      </c>
      <c r="B388" s="425"/>
      <c r="C388" s="429">
        <f t="shared" si="17"/>
        <v>58.95</v>
      </c>
      <c r="D388" s="536"/>
      <c r="E388" s="421">
        <v>17256</v>
      </c>
      <c r="F388" s="420">
        <f t="shared" si="16"/>
        <v>4777</v>
      </c>
      <c r="G388" s="500">
        <f t="shared" si="15"/>
        <v>3513</v>
      </c>
      <c r="H388" s="537"/>
    </row>
    <row r="389" spans="1:8" x14ac:dyDescent="0.2">
      <c r="A389" s="497">
        <v>528</v>
      </c>
      <c r="B389" s="425"/>
      <c r="C389" s="429">
        <f t="shared" si="17"/>
        <v>58.98</v>
      </c>
      <c r="D389" s="536"/>
      <c r="E389" s="421">
        <v>17256</v>
      </c>
      <c r="F389" s="420">
        <f t="shared" si="16"/>
        <v>4775</v>
      </c>
      <c r="G389" s="500">
        <f t="shared" si="15"/>
        <v>3511</v>
      </c>
      <c r="H389" s="537"/>
    </row>
    <row r="390" spans="1:8" x14ac:dyDescent="0.2">
      <c r="A390" s="497">
        <v>529</v>
      </c>
      <c r="B390" s="425"/>
      <c r="C390" s="429">
        <f t="shared" si="17"/>
        <v>59</v>
      </c>
      <c r="D390" s="536"/>
      <c r="E390" s="421">
        <v>17256</v>
      </c>
      <c r="F390" s="420">
        <f t="shared" si="16"/>
        <v>4773</v>
      </c>
      <c r="G390" s="500">
        <f t="shared" si="15"/>
        <v>3510</v>
      </c>
      <c r="H390" s="537"/>
    </row>
    <row r="391" spans="1:8" x14ac:dyDescent="0.2">
      <c r="A391" s="497">
        <v>530</v>
      </c>
      <c r="B391" s="425"/>
      <c r="C391" s="429">
        <f t="shared" si="17"/>
        <v>59.03</v>
      </c>
      <c r="D391" s="536"/>
      <c r="E391" s="421">
        <v>17256</v>
      </c>
      <c r="F391" s="420">
        <f t="shared" si="16"/>
        <v>4771</v>
      </c>
      <c r="G391" s="500">
        <f t="shared" si="15"/>
        <v>3508</v>
      </c>
      <c r="H391" s="537"/>
    </row>
    <row r="392" spans="1:8" x14ac:dyDescent="0.2">
      <c r="A392" s="497">
        <v>531</v>
      </c>
      <c r="B392" s="425"/>
      <c r="C392" s="429">
        <f t="shared" si="17"/>
        <v>59.06</v>
      </c>
      <c r="D392" s="536"/>
      <c r="E392" s="421">
        <v>17256</v>
      </c>
      <c r="F392" s="420">
        <f t="shared" si="16"/>
        <v>4768</v>
      </c>
      <c r="G392" s="500">
        <f t="shared" si="15"/>
        <v>3506</v>
      </c>
      <c r="H392" s="537"/>
    </row>
    <row r="393" spans="1:8" x14ac:dyDescent="0.2">
      <c r="A393" s="497">
        <v>532</v>
      </c>
      <c r="B393" s="425"/>
      <c r="C393" s="429">
        <f t="shared" si="17"/>
        <v>59.09</v>
      </c>
      <c r="D393" s="536"/>
      <c r="E393" s="421">
        <v>17256</v>
      </c>
      <c r="F393" s="420">
        <f t="shared" si="16"/>
        <v>4766</v>
      </c>
      <c r="G393" s="500">
        <f t="shared" si="15"/>
        <v>3504</v>
      </c>
      <c r="H393" s="537"/>
    </row>
    <row r="394" spans="1:8" x14ac:dyDescent="0.2">
      <c r="A394" s="497">
        <v>533</v>
      </c>
      <c r="B394" s="425"/>
      <c r="C394" s="429">
        <f t="shared" si="17"/>
        <v>59.11</v>
      </c>
      <c r="D394" s="536"/>
      <c r="E394" s="421">
        <v>17256</v>
      </c>
      <c r="F394" s="420">
        <f t="shared" si="16"/>
        <v>4764</v>
      </c>
      <c r="G394" s="500">
        <f t="shared" si="15"/>
        <v>3503</v>
      </c>
      <c r="H394" s="537"/>
    </row>
    <row r="395" spans="1:8" x14ac:dyDescent="0.2">
      <c r="A395" s="497">
        <v>534</v>
      </c>
      <c r="B395" s="425"/>
      <c r="C395" s="429">
        <f t="shared" si="17"/>
        <v>59.14</v>
      </c>
      <c r="D395" s="536"/>
      <c r="E395" s="421">
        <v>17256</v>
      </c>
      <c r="F395" s="420">
        <f t="shared" si="16"/>
        <v>4762</v>
      </c>
      <c r="G395" s="500">
        <f t="shared" si="15"/>
        <v>3501</v>
      </c>
      <c r="H395" s="537"/>
    </row>
    <row r="396" spans="1:8" x14ac:dyDescent="0.2">
      <c r="A396" s="497">
        <v>535</v>
      </c>
      <c r="B396" s="425"/>
      <c r="C396" s="429">
        <f t="shared" si="17"/>
        <v>59.17</v>
      </c>
      <c r="D396" s="536"/>
      <c r="E396" s="421">
        <v>17256</v>
      </c>
      <c r="F396" s="420">
        <f t="shared" si="16"/>
        <v>4759</v>
      </c>
      <c r="G396" s="500">
        <f t="shared" si="15"/>
        <v>3500</v>
      </c>
      <c r="H396" s="537"/>
    </row>
    <row r="397" spans="1:8" x14ac:dyDescent="0.2">
      <c r="A397" s="497">
        <v>536</v>
      </c>
      <c r="B397" s="425"/>
      <c r="C397" s="429">
        <f t="shared" si="17"/>
        <v>59.2</v>
      </c>
      <c r="D397" s="536"/>
      <c r="E397" s="421">
        <v>17256</v>
      </c>
      <c r="F397" s="420">
        <f t="shared" si="16"/>
        <v>4757</v>
      </c>
      <c r="G397" s="500">
        <f t="shared" ref="G397:G460" si="18">ROUND(12*(1/C397*E397),0)</f>
        <v>3498</v>
      </c>
      <c r="H397" s="537"/>
    </row>
    <row r="398" spans="1:8" x14ac:dyDescent="0.2">
      <c r="A398" s="497">
        <v>537</v>
      </c>
      <c r="B398" s="425"/>
      <c r="C398" s="429">
        <f t="shared" si="17"/>
        <v>59.22</v>
      </c>
      <c r="D398" s="536"/>
      <c r="E398" s="421">
        <v>17256</v>
      </c>
      <c r="F398" s="420">
        <f t="shared" ref="F398:F461" si="19">ROUND(12*1.36*(1/C398*E398)+H398,0)</f>
        <v>4755</v>
      </c>
      <c r="G398" s="500">
        <f t="shared" si="18"/>
        <v>3497</v>
      </c>
      <c r="H398" s="537"/>
    </row>
    <row r="399" spans="1:8" x14ac:dyDescent="0.2">
      <c r="A399" s="497">
        <v>538</v>
      </c>
      <c r="B399" s="425"/>
      <c r="C399" s="429">
        <f t="shared" ref="C399:C462" si="20">ROUND((-0.0000491*POWER(A399,2)+0.0818939*A399+34)*0.928,2)</f>
        <v>59.25</v>
      </c>
      <c r="D399" s="536"/>
      <c r="E399" s="421">
        <v>17256</v>
      </c>
      <c r="F399" s="420">
        <f t="shared" si="19"/>
        <v>4753</v>
      </c>
      <c r="G399" s="500">
        <f t="shared" si="18"/>
        <v>3495</v>
      </c>
      <c r="H399" s="537"/>
    </row>
    <row r="400" spans="1:8" x14ac:dyDescent="0.2">
      <c r="A400" s="497">
        <v>539</v>
      </c>
      <c r="B400" s="425"/>
      <c r="C400" s="429">
        <f t="shared" si="20"/>
        <v>59.28</v>
      </c>
      <c r="D400" s="536"/>
      <c r="E400" s="421">
        <v>17256</v>
      </c>
      <c r="F400" s="420">
        <f t="shared" si="19"/>
        <v>4751</v>
      </c>
      <c r="G400" s="500">
        <f t="shared" si="18"/>
        <v>3493</v>
      </c>
      <c r="H400" s="537"/>
    </row>
    <row r="401" spans="1:8" x14ac:dyDescent="0.2">
      <c r="A401" s="497">
        <v>540</v>
      </c>
      <c r="B401" s="425"/>
      <c r="C401" s="429">
        <f t="shared" si="20"/>
        <v>59.3</v>
      </c>
      <c r="D401" s="536"/>
      <c r="E401" s="421">
        <v>17256</v>
      </c>
      <c r="F401" s="420">
        <f t="shared" si="19"/>
        <v>4749</v>
      </c>
      <c r="G401" s="500">
        <f t="shared" si="18"/>
        <v>3492</v>
      </c>
      <c r="H401" s="537"/>
    </row>
    <row r="402" spans="1:8" x14ac:dyDescent="0.2">
      <c r="A402" s="497">
        <v>541</v>
      </c>
      <c r="B402" s="425"/>
      <c r="C402" s="429">
        <f t="shared" si="20"/>
        <v>59.33</v>
      </c>
      <c r="D402" s="536"/>
      <c r="E402" s="421">
        <v>17256</v>
      </c>
      <c r="F402" s="420">
        <f t="shared" si="19"/>
        <v>4747</v>
      </c>
      <c r="G402" s="500">
        <f t="shared" si="18"/>
        <v>3490</v>
      </c>
      <c r="H402" s="537"/>
    </row>
    <row r="403" spans="1:8" x14ac:dyDescent="0.2">
      <c r="A403" s="497">
        <v>542</v>
      </c>
      <c r="B403" s="425"/>
      <c r="C403" s="429">
        <f t="shared" si="20"/>
        <v>59.36</v>
      </c>
      <c r="D403" s="536"/>
      <c r="E403" s="421">
        <v>17256</v>
      </c>
      <c r="F403" s="420">
        <f t="shared" si="19"/>
        <v>4744</v>
      </c>
      <c r="G403" s="500">
        <f t="shared" si="18"/>
        <v>3488</v>
      </c>
      <c r="H403" s="537"/>
    </row>
    <row r="404" spans="1:8" x14ac:dyDescent="0.2">
      <c r="A404" s="497">
        <v>543</v>
      </c>
      <c r="B404" s="425"/>
      <c r="C404" s="429">
        <f t="shared" si="20"/>
        <v>59.38</v>
      </c>
      <c r="D404" s="536"/>
      <c r="E404" s="421">
        <v>17256</v>
      </c>
      <c r="F404" s="420">
        <f t="shared" si="19"/>
        <v>4743</v>
      </c>
      <c r="G404" s="500">
        <f t="shared" si="18"/>
        <v>3487</v>
      </c>
      <c r="H404" s="537"/>
    </row>
    <row r="405" spans="1:8" x14ac:dyDescent="0.2">
      <c r="A405" s="497">
        <v>544</v>
      </c>
      <c r="B405" s="425"/>
      <c r="C405" s="429">
        <f t="shared" si="20"/>
        <v>59.41</v>
      </c>
      <c r="D405" s="536"/>
      <c r="E405" s="421">
        <v>17256</v>
      </c>
      <c r="F405" s="420">
        <f t="shared" si="19"/>
        <v>4740</v>
      </c>
      <c r="G405" s="500">
        <f t="shared" si="18"/>
        <v>3485</v>
      </c>
      <c r="H405" s="537"/>
    </row>
    <row r="406" spans="1:8" x14ac:dyDescent="0.2">
      <c r="A406" s="497">
        <v>545</v>
      </c>
      <c r="B406" s="425"/>
      <c r="C406" s="429">
        <f t="shared" si="20"/>
        <v>59.44</v>
      </c>
      <c r="D406" s="536"/>
      <c r="E406" s="421">
        <v>17256</v>
      </c>
      <c r="F406" s="420">
        <f t="shared" si="19"/>
        <v>4738</v>
      </c>
      <c r="G406" s="500">
        <f t="shared" si="18"/>
        <v>3484</v>
      </c>
      <c r="H406" s="537"/>
    </row>
    <row r="407" spans="1:8" x14ac:dyDescent="0.2">
      <c r="A407" s="497">
        <v>546</v>
      </c>
      <c r="B407" s="425"/>
      <c r="C407" s="429">
        <f t="shared" si="20"/>
        <v>59.46</v>
      </c>
      <c r="D407" s="536"/>
      <c r="E407" s="421">
        <v>17256</v>
      </c>
      <c r="F407" s="420">
        <f t="shared" si="19"/>
        <v>4736</v>
      </c>
      <c r="G407" s="500">
        <f t="shared" si="18"/>
        <v>3483</v>
      </c>
      <c r="H407" s="537"/>
    </row>
    <row r="408" spans="1:8" x14ac:dyDescent="0.2">
      <c r="A408" s="497">
        <v>547</v>
      </c>
      <c r="B408" s="425"/>
      <c r="C408" s="429">
        <f t="shared" si="20"/>
        <v>59.49</v>
      </c>
      <c r="D408" s="536"/>
      <c r="E408" s="421">
        <v>17256</v>
      </c>
      <c r="F408" s="420">
        <f t="shared" si="19"/>
        <v>4734</v>
      </c>
      <c r="G408" s="500">
        <f t="shared" si="18"/>
        <v>3481</v>
      </c>
      <c r="H408" s="537"/>
    </row>
    <row r="409" spans="1:8" x14ac:dyDescent="0.2">
      <c r="A409" s="497">
        <v>548</v>
      </c>
      <c r="B409" s="425"/>
      <c r="C409" s="429">
        <f t="shared" si="20"/>
        <v>59.52</v>
      </c>
      <c r="D409" s="536"/>
      <c r="E409" s="421">
        <v>17256</v>
      </c>
      <c r="F409" s="420">
        <f t="shared" si="19"/>
        <v>4731</v>
      </c>
      <c r="G409" s="500">
        <f t="shared" si="18"/>
        <v>3479</v>
      </c>
      <c r="H409" s="537"/>
    </row>
    <row r="410" spans="1:8" x14ac:dyDescent="0.2">
      <c r="A410" s="497">
        <v>549</v>
      </c>
      <c r="B410" s="425"/>
      <c r="C410" s="429">
        <f t="shared" si="20"/>
        <v>59.54</v>
      </c>
      <c r="D410" s="536"/>
      <c r="E410" s="421">
        <v>17256</v>
      </c>
      <c r="F410" s="420">
        <f t="shared" si="19"/>
        <v>4730</v>
      </c>
      <c r="G410" s="500">
        <f t="shared" si="18"/>
        <v>3478</v>
      </c>
      <c r="H410" s="537"/>
    </row>
    <row r="411" spans="1:8" x14ac:dyDescent="0.2">
      <c r="A411" s="497">
        <v>550</v>
      </c>
      <c r="B411" s="425"/>
      <c r="C411" s="429">
        <f t="shared" si="20"/>
        <v>59.57</v>
      </c>
      <c r="D411" s="536"/>
      <c r="E411" s="421">
        <v>17256</v>
      </c>
      <c r="F411" s="420">
        <f t="shared" si="19"/>
        <v>4728</v>
      </c>
      <c r="G411" s="500">
        <f t="shared" si="18"/>
        <v>3476</v>
      </c>
      <c r="H411" s="537"/>
    </row>
    <row r="412" spans="1:8" x14ac:dyDescent="0.2">
      <c r="A412" s="497">
        <v>551</v>
      </c>
      <c r="B412" s="425"/>
      <c r="C412" s="429">
        <f t="shared" si="20"/>
        <v>59.59</v>
      </c>
      <c r="D412" s="536"/>
      <c r="E412" s="421">
        <v>17256</v>
      </c>
      <c r="F412" s="420">
        <f t="shared" si="19"/>
        <v>4726</v>
      </c>
      <c r="G412" s="500">
        <f t="shared" si="18"/>
        <v>3475</v>
      </c>
      <c r="H412" s="537"/>
    </row>
    <row r="413" spans="1:8" x14ac:dyDescent="0.2">
      <c r="A413" s="497">
        <v>552</v>
      </c>
      <c r="B413" s="425"/>
      <c r="C413" s="429">
        <f t="shared" si="20"/>
        <v>59.62</v>
      </c>
      <c r="D413" s="536"/>
      <c r="E413" s="421">
        <v>17256</v>
      </c>
      <c r="F413" s="420">
        <f t="shared" si="19"/>
        <v>4724</v>
      </c>
      <c r="G413" s="500">
        <f t="shared" si="18"/>
        <v>3473</v>
      </c>
      <c r="H413" s="537"/>
    </row>
    <row r="414" spans="1:8" x14ac:dyDescent="0.2">
      <c r="A414" s="497">
        <v>553</v>
      </c>
      <c r="B414" s="425"/>
      <c r="C414" s="429">
        <f t="shared" si="20"/>
        <v>59.64</v>
      </c>
      <c r="D414" s="536"/>
      <c r="E414" s="421">
        <v>17256</v>
      </c>
      <c r="F414" s="420">
        <f t="shared" si="19"/>
        <v>4722</v>
      </c>
      <c r="G414" s="500">
        <f t="shared" si="18"/>
        <v>3472</v>
      </c>
      <c r="H414" s="537"/>
    </row>
    <row r="415" spans="1:8" x14ac:dyDescent="0.2">
      <c r="A415" s="497">
        <v>554</v>
      </c>
      <c r="B415" s="425"/>
      <c r="C415" s="429">
        <f t="shared" si="20"/>
        <v>59.67</v>
      </c>
      <c r="D415" s="536"/>
      <c r="E415" s="421">
        <v>17256</v>
      </c>
      <c r="F415" s="420">
        <f t="shared" si="19"/>
        <v>4720</v>
      </c>
      <c r="G415" s="500">
        <f t="shared" si="18"/>
        <v>3470</v>
      </c>
      <c r="H415" s="537"/>
    </row>
    <row r="416" spans="1:8" x14ac:dyDescent="0.2">
      <c r="A416" s="497">
        <v>555</v>
      </c>
      <c r="B416" s="425"/>
      <c r="C416" s="429">
        <f t="shared" si="20"/>
        <v>59.7</v>
      </c>
      <c r="D416" s="536"/>
      <c r="E416" s="421">
        <v>17256</v>
      </c>
      <c r="F416" s="420">
        <f t="shared" si="19"/>
        <v>4717</v>
      </c>
      <c r="G416" s="500">
        <f t="shared" si="18"/>
        <v>3469</v>
      </c>
      <c r="H416" s="537"/>
    </row>
    <row r="417" spans="1:8" x14ac:dyDescent="0.2">
      <c r="A417" s="497">
        <v>556</v>
      </c>
      <c r="B417" s="425"/>
      <c r="C417" s="429">
        <f t="shared" si="20"/>
        <v>59.72</v>
      </c>
      <c r="D417" s="536"/>
      <c r="E417" s="421">
        <v>17256</v>
      </c>
      <c r="F417" s="420">
        <f t="shared" si="19"/>
        <v>4716</v>
      </c>
      <c r="G417" s="500">
        <f t="shared" si="18"/>
        <v>3467</v>
      </c>
      <c r="H417" s="537"/>
    </row>
    <row r="418" spans="1:8" x14ac:dyDescent="0.2">
      <c r="A418" s="497">
        <v>557</v>
      </c>
      <c r="B418" s="425"/>
      <c r="C418" s="429">
        <f t="shared" si="20"/>
        <v>59.75</v>
      </c>
      <c r="D418" s="536"/>
      <c r="E418" s="421">
        <v>17256</v>
      </c>
      <c r="F418" s="420">
        <f t="shared" si="19"/>
        <v>4713</v>
      </c>
      <c r="G418" s="500">
        <f t="shared" si="18"/>
        <v>3466</v>
      </c>
      <c r="H418" s="537"/>
    </row>
    <row r="419" spans="1:8" x14ac:dyDescent="0.2">
      <c r="A419" s="497">
        <v>558</v>
      </c>
      <c r="B419" s="425"/>
      <c r="C419" s="429">
        <f t="shared" si="20"/>
        <v>59.77</v>
      </c>
      <c r="D419" s="536"/>
      <c r="E419" s="421">
        <v>17256</v>
      </c>
      <c r="F419" s="420">
        <f t="shared" si="19"/>
        <v>4712</v>
      </c>
      <c r="G419" s="500">
        <f t="shared" si="18"/>
        <v>3464</v>
      </c>
      <c r="H419" s="537"/>
    </row>
    <row r="420" spans="1:8" x14ac:dyDescent="0.2">
      <c r="A420" s="497">
        <v>559</v>
      </c>
      <c r="B420" s="425"/>
      <c r="C420" s="429">
        <f t="shared" si="20"/>
        <v>59.8</v>
      </c>
      <c r="D420" s="536"/>
      <c r="E420" s="421">
        <v>17256</v>
      </c>
      <c r="F420" s="420">
        <f t="shared" si="19"/>
        <v>4709</v>
      </c>
      <c r="G420" s="500">
        <f t="shared" si="18"/>
        <v>3463</v>
      </c>
      <c r="H420" s="537"/>
    </row>
    <row r="421" spans="1:8" x14ac:dyDescent="0.2">
      <c r="A421" s="497">
        <v>560</v>
      </c>
      <c r="B421" s="425"/>
      <c r="C421" s="429">
        <f t="shared" si="20"/>
        <v>59.82</v>
      </c>
      <c r="D421" s="536"/>
      <c r="E421" s="421">
        <v>17256</v>
      </c>
      <c r="F421" s="420">
        <f t="shared" si="19"/>
        <v>4708</v>
      </c>
      <c r="G421" s="500">
        <f t="shared" si="18"/>
        <v>3462</v>
      </c>
      <c r="H421" s="537"/>
    </row>
    <row r="422" spans="1:8" x14ac:dyDescent="0.2">
      <c r="A422" s="497">
        <v>561</v>
      </c>
      <c r="B422" s="425"/>
      <c r="C422" s="429">
        <f t="shared" si="20"/>
        <v>59.85</v>
      </c>
      <c r="D422" s="536"/>
      <c r="E422" s="421">
        <v>17256</v>
      </c>
      <c r="F422" s="420">
        <f t="shared" si="19"/>
        <v>4705</v>
      </c>
      <c r="G422" s="500">
        <f t="shared" si="18"/>
        <v>3460</v>
      </c>
      <c r="H422" s="537"/>
    </row>
    <row r="423" spans="1:8" x14ac:dyDescent="0.2">
      <c r="A423" s="497">
        <v>562</v>
      </c>
      <c r="B423" s="425"/>
      <c r="C423" s="429">
        <f t="shared" si="20"/>
        <v>59.87</v>
      </c>
      <c r="D423" s="536"/>
      <c r="E423" s="421">
        <v>17256</v>
      </c>
      <c r="F423" s="420">
        <f t="shared" si="19"/>
        <v>4704</v>
      </c>
      <c r="G423" s="500">
        <f t="shared" si="18"/>
        <v>3459</v>
      </c>
      <c r="H423" s="537"/>
    </row>
    <row r="424" spans="1:8" x14ac:dyDescent="0.2">
      <c r="A424" s="497">
        <v>563</v>
      </c>
      <c r="B424" s="425"/>
      <c r="C424" s="429">
        <f t="shared" si="20"/>
        <v>59.9</v>
      </c>
      <c r="D424" s="536"/>
      <c r="E424" s="421">
        <v>17256</v>
      </c>
      <c r="F424" s="420">
        <f t="shared" si="19"/>
        <v>4701</v>
      </c>
      <c r="G424" s="500">
        <f t="shared" si="18"/>
        <v>3457</v>
      </c>
      <c r="H424" s="537"/>
    </row>
    <row r="425" spans="1:8" x14ac:dyDescent="0.2">
      <c r="A425" s="497">
        <v>564</v>
      </c>
      <c r="B425" s="425"/>
      <c r="C425" s="429">
        <f t="shared" si="20"/>
        <v>59.92</v>
      </c>
      <c r="D425" s="536"/>
      <c r="E425" s="421">
        <v>17256</v>
      </c>
      <c r="F425" s="420">
        <f t="shared" si="19"/>
        <v>4700</v>
      </c>
      <c r="G425" s="500">
        <f t="shared" si="18"/>
        <v>3456</v>
      </c>
      <c r="H425" s="537"/>
    </row>
    <row r="426" spans="1:8" x14ac:dyDescent="0.2">
      <c r="A426" s="497">
        <v>565</v>
      </c>
      <c r="B426" s="425"/>
      <c r="C426" s="429">
        <f t="shared" si="20"/>
        <v>59.95</v>
      </c>
      <c r="D426" s="536"/>
      <c r="E426" s="421">
        <v>17256</v>
      </c>
      <c r="F426" s="420">
        <f t="shared" si="19"/>
        <v>4698</v>
      </c>
      <c r="G426" s="500">
        <f t="shared" si="18"/>
        <v>3454</v>
      </c>
      <c r="H426" s="537"/>
    </row>
    <row r="427" spans="1:8" x14ac:dyDescent="0.2">
      <c r="A427" s="497">
        <v>566</v>
      </c>
      <c r="B427" s="425"/>
      <c r="C427" s="429">
        <f t="shared" si="20"/>
        <v>59.97</v>
      </c>
      <c r="D427" s="536"/>
      <c r="E427" s="421">
        <v>17256</v>
      </c>
      <c r="F427" s="420">
        <f t="shared" si="19"/>
        <v>4696</v>
      </c>
      <c r="G427" s="500">
        <f t="shared" si="18"/>
        <v>3453</v>
      </c>
      <c r="H427" s="537"/>
    </row>
    <row r="428" spans="1:8" x14ac:dyDescent="0.2">
      <c r="A428" s="497">
        <v>567</v>
      </c>
      <c r="B428" s="425"/>
      <c r="C428" s="429">
        <f t="shared" si="20"/>
        <v>59.99</v>
      </c>
      <c r="D428" s="536"/>
      <c r="E428" s="421">
        <v>17256</v>
      </c>
      <c r="F428" s="420">
        <f t="shared" si="19"/>
        <v>4694</v>
      </c>
      <c r="G428" s="500">
        <f t="shared" si="18"/>
        <v>3452</v>
      </c>
      <c r="H428" s="537"/>
    </row>
    <row r="429" spans="1:8" x14ac:dyDescent="0.2">
      <c r="A429" s="497">
        <v>568</v>
      </c>
      <c r="B429" s="425"/>
      <c r="C429" s="429">
        <f t="shared" si="20"/>
        <v>60.02</v>
      </c>
      <c r="D429" s="536"/>
      <c r="E429" s="421">
        <v>17256</v>
      </c>
      <c r="F429" s="420">
        <f t="shared" si="19"/>
        <v>4692</v>
      </c>
      <c r="G429" s="500">
        <f t="shared" si="18"/>
        <v>3450</v>
      </c>
      <c r="H429" s="537"/>
    </row>
    <row r="430" spans="1:8" x14ac:dyDescent="0.2">
      <c r="A430" s="497">
        <v>569</v>
      </c>
      <c r="B430" s="425"/>
      <c r="C430" s="429">
        <f t="shared" si="20"/>
        <v>60.04</v>
      </c>
      <c r="D430" s="536"/>
      <c r="E430" s="421">
        <v>17256</v>
      </c>
      <c r="F430" s="420">
        <f t="shared" si="19"/>
        <v>4691</v>
      </c>
      <c r="G430" s="500">
        <f t="shared" si="18"/>
        <v>3449</v>
      </c>
      <c r="H430" s="537"/>
    </row>
    <row r="431" spans="1:8" x14ac:dyDescent="0.2">
      <c r="A431" s="497">
        <v>570</v>
      </c>
      <c r="B431" s="425"/>
      <c r="C431" s="429">
        <f t="shared" si="20"/>
        <v>60.07</v>
      </c>
      <c r="D431" s="536"/>
      <c r="E431" s="421">
        <v>17256</v>
      </c>
      <c r="F431" s="420">
        <f t="shared" si="19"/>
        <v>4688</v>
      </c>
      <c r="G431" s="500">
        <f t="shared" si="18"/>
        <v>3447</v>
      </c>
      <c r="H431" s="537"/>
    </row>
    <row r="432" spans="1:8" x14ac:dyDescent="0.2">
      <c r="A432" s="497">
        <v>571</v>
      </c>
      <c r="B432" s="425"/>
      <c r="C432" s="429">
        <f t="shared" si="20"/>
        <v>60.09</v>
      </c>
      <c r="D432" s="536"/>
      <c r="E432" s="421">
        <v>17256</v>
      </c>
      <c r="F432" s="420">
        <f t="shared" si="19"/>
        <v>4687</v>
      </c>
      <c r="G432" s="500">
        <f t="shared" si="18"/>
        <v>3446</v>
      </c>
      <c r="H432" s="537"/>
    </row>
    <row r="433" spans="1:8" x14ac:dyDescent="0.2">
      <c r="A433" s="497">
        <v>572</v>
      </c>
      <c r="B433" s="425"/>
      <c r="C433" s="429">
        <f t="shared" si="20"/>
        <v>60.11</v>
      </c>
      <c r="D433" s="536"/>
      <c r="E433" s="421">
        <v>17256</v>
      </c>
      <c r="F433" s="420">
        <f t="shared" si="19"/>
        <v>4685</v>
      </c>
      <c r="G433" s="500">
        <f t="shared" si="18"/>
        <v>3445</v>
      </c>
      <c r="H433" s="537"/>
    </row>
    <row r="434" spans="1:8" x14ac:dyDescent="0.2">
      <c r="A434" s="497">
        <v>573</v>
      </c>
      <c r="B434" s="425"/>
      <c r="C434" s="429">
        <f t="shared" si="20"/>
        <v>60.14</v>
      </c>
      <c r="D434" s="536"/>
      <c r="E434" s="421">
        <v>17256</v>
      </c>
      <c r="F434" s="420">
        <f t="shared" si="19"/>
        <v>4683</v>
      </c>
      <c r="G434" s="500">
        <f t="shared" si="18"/>
        <v>3443</v>
      </c>
      <c r="H434" s="537"/>
    </row>
    <row r="435" spans="1:8" x14ac:dyDescent="0.2">
      <c r="A435" s="497">
        <v>574</v>
      </c>
      <c r="B435" s="425"/>
      <c r="C435" s="429">
        <f t="shared" si="20"/>
        <v>60.16</v>
      </c>
      <c r="D435" s="536"/>
      <c r="E435" s="421">
        <v>17256</v>
      </c>
      <c r="F435" s="420">
        <f t="shared" si="19"/>
        <v>4681</v>
      </c>
      <c r="G435" s="500">
        <f t="shared" si="18"/>
        <v>3442</v>
      </c>
      <c r="H435" s="537"/>
    </row>
    <row r="436" spans="1:8" x14ac:dyDescent="0.2">
      <c r="A436" s="497">
        <v>575</v>
      </c>
      <c r="B436" s="425"/>
      <c r="C436" s="429">
        <f t="shared" si="20"/>
        <v>60.19</v>
      </c>
      <c r="D436" s="536"/>
      <c r="E436" s="421">
        <v>17256</v>
      </c>
      <c r="F436" s="420">
        <f t="shared" si="19"/>
        <v>4679</v>
      </c>
      <c r="G436" s="500">
        <f t="shared" si="18"/>
        <v>3440</v>
      </c>
      <c r="H436" s="537"/>
    </row>
    <row r="437" spans="1:8" x14ac:dyDescent="0.2">
      <c r="A437" s="497">
        <v>576</v>
      </c>
      <c r="B437" s="425"/>
      <c r="C437" s="429">
        <f t="shared" si="20"/>
        <v>60.21</v>
      </c>
      <c r="D437" s="536"/>
      <c r="E437" s="421">
        <v>17256</v>
      </c>
      <c r="F437" s="420">
        <f t="shared" si="19"/>
        <v>4677</v>
      </c>
      <c r="G437" s="500">
        <f t="shared" si="18"/>
        <v>3439</v>
      </c>
      <c r="H437" s="537"/>
    </row>
    <row r="438" spans="1:8" x14ac:dyDescent="0.2">
      <c r="A438" s="497">
        <v>577</v>
      </c>
      <c r="B438" s="425"/>
      <c r="C438" s="429">
        <f t="shared" si="20"/>
        <v>60.23</v>
      </c>
      <c r="D438" s="536"/>
      <c r="E438" s="421">
        <v>17256</v>
      </c>
      <c r="F438" s="420">
        <f t="shared" si="19"/>
        <v>4676</v>
      </c>
      <c r="G438" s="500">
        <f t="shared" si="18"/>
        <v>3438</v>
      </c>
      <c r="H438" s="537"/>
    </row>
    <row r="439" spans="1:8" x14ac:dyDescent="0.2">
      <c r="A439" s="497">
        <v>578</v>
      </c>
      <c r="B439" s="425"/>
      <c r="C439" s="429">
        <f t="shared" si="20"/>
        <v>60.26</v>
      </c>
      <c r="D439" s="536"/>
      <c r="E439" s="421">
        <v>17256</v>
      </c>
      <c r="F439" s="420">
        <f t="shared" si="19"/>
        <v>4673</v>
      </c>
      <c r="G439" s="500">
        <f t="shared" si="18"/>
        <v>3436</v>
      </c>
      <c r="H439" s="537"/>
    </row>
    <row r="440" spans="1:8" x14ac:dyDescent="0.2">
      <c r="A440" s="497">
        <v>579</v>
      </c>
      <c r="B440" s="425"/>
      <c r="C440" s="429">
        <f t="shared" si="20"/>
        <v>60.28</v>
      </c>
      <c r="D440" s="536"/>
      <c r="E440" s="421">
        <v>17256</v>
      </c>
      <c r="F440" s="420">
        <f t="shared" si="19"/>
        <v>4672</v>
      </c>
      <c r="G440" s="500">
        <f t="shared" si="18"/>
        <v>3435</v>
      </c>
      <c r="H440" s="537"/>
    </row>
    <row r="441" spans="1:8" x14ac:dyDescent="0.2">
      <c r="A441" s="497">
        <v>580</v>
      </c>
      <c r="B441" s="425"/>
      <c r="C441" s="429">
        <f t="shared" si="20"/>
        <v>60.3</v>
      </c>
      <c r="D441" s="536"/>
      <c r="E441" s="421">
        <v>17256</v>
      </c>
      <c r="F441" s="420">
        <f t="shared" si="19"/>
        <v>4670</v>
      </c>
      <c r="G441" s="500">
        <f t="shared" si="18"/>
        <v>3434</v>
      </c>
      <c r="H441" s="537"/>
    </row>
    <row r="442" spans="1:8" x14ac:dyDescent="0.2">
      <c r="A442" s="497">
        <v>581</v>
      </c>
      <c r="B442" s="425"/>
      <c r="C442" s="429">
        <f t="shared" si="20"/>
        <v>60.33</v>
      </c>
      <c r="D442" s="536"/>
      <c r="E442" s="421">
        <v>17256</v>
      </c>
      <c r="F442" s="420">
        <f t="shared" si="19"/>
        <v>4668</v>
      </c>
      <c r="G442" s="500">
        <f t="shared" si="18"/>
        <v>3432</v>
      </c>
      <c r="H442" s="537"/>
    </row>
    <row r="443" spans="1:8" x14ac:dyDescent="0.2">
      <c r="A443" s="497">
        <v>582</v>
      </c>
      <c r="B443" s="425"/>
      <c r="C443" s="429">
        <f t="shared" si="20"/>
        <v>60.35</v>
      </c>
      <c r="D443" s="536"/>
      <c r="E443" s="421">
        <v>17256</v>
      </c>
      <c r="F443" s="420">
        <f t="shared" si="19"/>
        <v>4666</v>
      </c>
      <c r="G443" s="500">
        <f t="shared" si="18"/>
        <v>3431</v>
      </c>
      <c r="H443" s="537"/>
    </row>
    <row r="444" spans="1:8" x14ac:dyDescent="0.2">
      <c r="A444" s="497">
        <v>583</v>
      </c>
      <c r="B444" s="425"/>
      <c r="C444" s="429">
        <f t="shared" si="20"/>
        <v>60.37</v>
      </c>
      <c r="D444" s="536"/>
      <c r="E444" s="421">
        <v>17256</v>
      </c>
      <c r="F444" s="420">
        <f t="shared" si="19"/>
        <v>4665</v>
      </c>
      <c r="G444" s="500">
        <f t="shared" si="18"/>
        <v>3430</v>
      </c>
      <c r="H444" s="537"/>
    </row>
    <row r="445" spans="1:8" x14ac:dyDescent="0.2">
      <c r="A445" s="497">
        <v>584</v>
      </c>
      <c r="B445" s="425"/>
      <c r="C445" s="429">
        <f t="shared" si="20"/>
        <v>60.39</v>
      </c>
      <c r="D445" s="536"/>
      <c r="E445" s="421">
        <v>17256</v>
      </c>
      <c r="F445" s="420">
        <f t="shared" si="19"/>
        <v>4663</v>
      </c>
      <c r="G445" s="500">
        <f t="shared" si="18"/>
        <v>3429</v>
      </c>
      <c r="H445" s="537"/>
    </row>
    <row r="446" spans="1:8" x14ac:dyDescent="0.2">
      <c r="A446" s="497">
        <v>585</v>
      </c>
      <c r="B446" s="425"/>
      <c r="C446" s="429">
        <f t="shared" si="20"/>
        <v>60.42</v>
      </c>
      <c r="D446" s="536"/>
      <c r="E446" s="421">
        <v>17256</v>
      </c>
      <c r="F446" s="420">
        <f t="shared" si="19"/>
        <v>4661</v>
      </c>
      <c r="G446" s="500">
        <f t="shared" si="18"/>
        <v>3427</v>
      </c>
      <c r="H446" s="537"/>
    </row>
    <row r="447" spans="1:8" x14ac:dyDescent="0.2">
      <c r="A447" s="497">
        <v>586</v>
      </c>
      <c r="B447" s="425"/>
      <c r="C447" s="429">
        <f t="shared" si="20"/>
        <v>60.44</v>
      </c>
      <c r="D447" s="536"/>
      <c r="E447" s="421">
        <v>17256</v>
      </c>
      <c r="F447" s="420">
        <f t="shared" si="19"/>
        <v>4659</v>
      </c>
      <c r="G447" s="500">
        <f t="shared" si="18"/>
        <v>3426</v>
      </c>
      <c r="H447" s="537"/>
    </row>
    <row r="448" spans="1:8" x14ac:dyDescent="0.2">
      <c r="A448" s="497">
        <v>587</v>
      </c>
      <c r="B448" s="425"/>
      <c r="C448" s="429">
        <f t="shared" si="20"/>
        <v>60.46</v>
      </c>
      <c r="D448" s="536"/>
      <c r="E448" s="421">
        <v>17256</v>
      </c>
      <c r="F448" s="420">
        <f t="shared" si="19"/>
        <v>4658</v>
      </c>
      <c r="G448" s="500">
        <f t="shared" si="18"/>
        <v>3425</v>
      </c>
      <c r="H448" s="537"/>
    </row>
    <row r="449" spans="1:8" x14ac:dyDescent="0.2">
      <c r="A449" s="497">
        <v>588</v>
      </c>
      <c r="B449" s="425"/>
      <c r="C449" s="429">
        <f t="shared" si="20"/>
        <v>60.48</v>
      </c>
      <c r="D449" s="536"/>
      <c r="E449" s="421">
        <v>17256</v>
      </c>
      <c r="F449" s="420">
        <f t="shared" si="19"/>
        <v>4656</v>
      </c>
      <c r="G449" s="500">
        <f t="shared" si="18"/>
        <v>3424</v>
      </c>
      <c r="H449" s="537"/>
    </row>
    <row r="450" spans="1:8" x14ac:dyDescent="0.2">
      <c r="A450" s="497">
        <v>589</v>
      </c>
      <c r="B450" s="425"/>
      <c r="C450" s="429">
        <f t="shared" si="20"/>
        <v>60.51</v>
      </c>
      <c r="D450" s="536"/>
      <c r="E450" s="421">
        <v>17256</v>
      </c>
      <c r="F450" s="420">
        <f t="shared" si="19"/>
        <v>4654</v>
      </c>
      <c r="G450" s="500">
        <f t="shared" si="18"/>
        <v>3422</v>
      </c>
      <c r="H450" s="537"/>
    </row>
    <row r="451" spans="1:8" x14ac:dyDescent="0.2">
      <c r="A451" s="497">
        <v>590</v>
      </c>
      <c r="B451" s="425"/>
      <c r="C451" s="429">
        <f t="shared" si="20"/>
        <v>60.53</v>
      </c>
      <c r="D451" s="536"/>
      <c r="E451" s="421">
        <v>17256</v>
      </c>
      <c r="F451" s="420">
        <f t="shared" si="19"/>
        <v>4653</v>
      </c>
      <c r="G451" s="500">
        <f t="shared" si="18"/>
        <v>3421</v>
      </c>
      <c r="H451" s="537"/>
    </row>
    <row r="452" spans="1:8" x14ac:dyDescent="0.2">
      <c r="A452" s="497">
        <v>591</v>
      </c>
      <c r="B452" s="425"/>
      <c r="C452" s="429">
        <f t="shared" si="20"/>
        <v>60.55</v>
      </c>
      <c r="D452" s="536"/>
      <c r="E452" s="421">
        <v>17256</v>
      </c>
      <c r="F452" s="420">
        <f t="shared" si="19"/>
        <v>4651</v>
      </c>
      <c r="G452" s="500">
        <f t="shared" si="18"/>
        <v>3420</v>
      </c>
      <c r="H452" s="537"/>
    </row>
    <row r="453" spans="1:8" x14ac:dyDescent="0.2">
      <c r="A453" s="497">
        <v>592</v>
      </c>
      <c r="B453" s="425"/>
      <c r="C453" s="429">
        <f t="shared" si="20"/>
        <v>60.57</v>
      </c>
      <c r="D453" s="536"/>
      <c r="E453" s="421">
        <v>17256</v>
      </c>
      <c r="F453" s="420">
        <f t="shared" si="19"/>
        <v>4649</v>
      </c>
      <c r="G453" s="500">
        <f t="shared" si="18"/>
        <v>3419</v>
      </c>
      <c r="H453" s="537"/>
    </row>
    <row r="454" spans="1:8" x14ac:dyDescent="0.2">
      <c r="A454" s="497">
        <v>593</v>
      </c>
      <c r="B454" s="425"/>
      <c r="C454" s="429">
        <f t="shared" si="20"/>
        <v>60.6</v>
      </c>
      <c r="D454" s="536"/>
      <c r="E454" s="421">
        <v>17256</v>
      </c>
      <c r="F454" s="420">
        <f t="shared" si="19"/>
        <v>4647</v>
      </c>
      <c r="G454" s="500">
        <f t="shared" si="18"/>
        <v>3417</v>
      </c>
      <c r="H454" s="537"/>
    </row>
    <row r="455" spans="1:8" x14ac:dyDescent="0.2">
      <c r="A455" s="497">
        <v>594</v>
      </c>
      <c r="B455" s="425"/>
      <c r="C455" s="429">
        <f t="shared" si="20"/>
        <v>60.62</v>
      </c>
      <c r="D455" s="536"/>
      <c r="E455" s="421">
        <v>17256</v>
      </c>
      <c r="F455" s="420">
        <f t="shared" si="19"/>
        <v>4646</v>
      </c>
      <c r="G455" s="500">
        <f t="shared" si="18"/>
        <v>3416</v>
      </c>
      <c r="H455" s="537"/>
    </row>
    <row r="456" spans="1:8" x14ac:dyDescent="0.2">
      <c r="A456" s="497">
        <v>595</v>
      </c>
      <c r="B456" s="425"/>
      <c r="C456" s="429">
        <f t="shared" si="20"/>
        <v>60.64</v>
      </c>
      <c r="D456" s="536"/>
      <c r="E456" s="421">
        <v>17256</v>
      </c>
      <c r="F456" s="420">
        <f t="shared" si="19"/>
        <v>4644</v>
      </c>
      <c r="G456" s="500">
        <f t="shared" si="18"/>
        <v>3415</v>
      </c>
      <c r="H456" s="537"/>
    </row>
    <row r="457" spans="1:8" x14ac:dyDescent="0.2">
      <c r="A457" s="497">
        <v>596</v>
      </c>
      <c r="B457" s="425"/>
      <c r="C457" s="429">
        <f t="shared" si="20"/>
        <v>60.66</v>
      </c>
      <c r="D457" s="536"/>
      <c r="E457" s="421">
        <v>17256</v>
      </c>
      <c r="F457" s="420">
        <f t="shared" si="19"/>
        <v>4643</v>
      </c>
      <c r="G457" s="500">
        <f t="shared" si="18"/>
        <v>3414</v>
      </c>
      <c r="H457" s="537"/>
    </row>
    <row r="458" spans="1:8" x14ac:dyDescent="0.2">
      <c r="A458" s="497">
        <v>597</v>
      </c>
      <c r="B458" s="425"/>
      <c r="C458" s="429">
        <f t="shared" si="20"/>
        <v>60.68</v>
      </c>
      <c r="D458" s="536"/>
      <c r="E458" s="421">
        <v>17256</v>
      </c>
      <c r="F458" s="420">
        <f t="shared" si="19"/>
        <v>4641</v>
      </c>
      <c r="G458" s="500">
        <f t="shared" si="18"/>
        <v>3413</v>
      </c>
      <c r="H458" s="537"/>
    </row>
    <row r="459" spans="1:8" x14ac:dyDescent="0.2">
      <c r="A459" s="497">
        <v>598</v>
      </c>
      <c r="B459" s="425"/>
      <c r="C459" s="429">
        <f t="shared" si="20"/>
        <v>60.7</v>
      </c>
      <c r="D459" s="536"/>
      <c r="E459" s="421">
        <v>17256</v>
      </c>
      <c r="F459" s="420">
        <f t="shared" si="19"/>
        <v>4640</v>
      </c>
      <c r="G459" s="500">
        <f t="shared" si="18"/>
        <v>3411</v>
      </c>
      <c r="H459" s="537"/>
    </row>
    <row r="460" spans="1:8" x14ac:dyDescent="0.2">
      <c r="A460" s="497">
        <v>599</v>
      </c>
      <c r="B460" s="425"/>
      <c r="C460" s="429">
        <f t="shared" si="20"/>
        <v>60.73</v>
      </c>
      <c r="D460" s="536"/>
      <c r="E460" s="421">
        <v>17256</v>
      </c>
      <c r="F460" s="420">
        <f t="shared" si="19"/>
        <v>4637</v>
      </c>
      <c r="G460" s="500">
        <f t="shared" si="18"/>
        <v>3410</v>
      </c>
      <c r="H460" s="537"/>
    </row>
    <row r="461" spans="1:8" x14ac:dyDescent="0.2">
      <c r="A461" s="497">
        <v>600</v>
      </c>
      <c r="B461" s="425"/>
      <c r="C461" s="429">
        <f t="shared" si="20"/>
        <v>60.75</v>
      </c>
      <c r="D461" s="536"/>
      <c r="E461" s="421">
        <v>17256</v>
      </c>
      <c r="F461" s="420">
        <f t="shared" si="19"/>
        <v>4636</v>
      </c>
      <c r="G461" s="500">
        <f t="shared" ref="G461:G524" si="21">ROUND(12*(1/C461*E461),0)</f>
        <v>3409</v>
      </c>
      <c r="H461" s="537"/>
    </row>
    <row r="462" spans="1:8" x14ac:dyDescent="0.2">
      <c r="A462" s="497">
        <v>601</v>
      </c>
      <c r="B462" s="425"/>
      <c r="C462" s="429">
        <f t="shared" si="20"/>
        <v>60.77</v>
      </c>
      <c r="D462" s="536"/>
      <c r="E462" s="421">
        <v>17256</v>
      </c>
      <c r="F462" s="420">
        <f t="shared" ref="F462:F525" si="22">ROUND(12*1.36*(1/C462*E462)+H462,0)</f>
        <v>4634</v>
      </c>
      <c r="G462" s="500">
        <f t="shared" si="21"/>
        <v>3407</v>
      </c>
      <c r="H462" s="537"/>
    </row>
    <row r="463" spans="1:8" x14ac:dyDescent="0.2">
      <c r="A463" s="497">
        <v>602</v>
      </c>
      <c r="B463" s="425"/>
      <c r="C463" s="429">
        <f t="shared" ref="C463:C526" si="23">ROUND((-0.0000491*POWER(A463,2)+0.0818939*A463+34)*0.928,2)</f>
        <v>60.79</v>
      </c>
      <c r="D463" s="536"/>
      <c r="E463" s="421">
        <v>17256</v>
      </c>
      <c r="F463" s="420">
        <f t="shared" si="22"/>
        <v>4633</v>
      </c>
      <c r="G463" s="500">
        <f t="shared" si="21"/>
        <v>3406</v>
      </c>
      <c r="H463" s="537"/>
    </row>
    <row r="464" spans="1:8" x14ac:dyDescent="0.2">
      <c r="A464" s="497">
        <v>603</v>
      </c>
      <c r="B464" s="425"/>
      <c r="C464" s="429">
        <f t="shared" si="23"/>
        <v>60.81</v>
      </c>
      <c r="D464" s="536"/>
      <c r="E464" s="421">
        <v>17256</v>
      </c>
      <c r="F464" s="420">
        <f t="shared" si="22"/>
        <v>4631</v>
      </c>
      <c r="G464" s="500">
        <f t="shared" si="21"/>
        <v>3405</v>
      </c>
      <c r="H464" s="537"/>
    </row>
    <row r="465" spans="1:8" x14ac:dyDescent="0.2">
      <c r="A465" s="497">
        <v>604</v>
      </c>
      <c r="B465" s="425"/>
      <c r="C465" s="429">
        <f t="shared" si="23"/>
        <v>60.83</v>
      </c>
      <c r="D465" s="536"/>
      <c r="E465" s="421">
        <v>17256</v>
      </c>
      <c r="F465" s="420">
        <f t="shared" si="22"/>
        <v>4630</v>
      </c>
      <c r="G465" s="500">
        <f t="shared" si="21"/>
        <v>3404</v>
      </c>
      <c r="H465" s="537"/>
    </row>
    <row r="466" spans="1:8" x14ac:dyDescent="0.2">
      <c r="A466" s="497">
        <v>605</v>
      </c>
      <c r="B466" s="425"/>
      <c r="C466" s="429">
        <f t="shared" si="23"/>
        <v>60.85</v>
      </c>
      <c r="D466" s="536"/>
      <c r="E466" s="421">
        <v>17256</v>
      </c>
      <c r="F466" s="420">
        <f t="shared" si="22"/>
        <v>4628</v>
      </c>
      <c r="G466" s="500">
        <f t="shared" si="21"/>
        <v>3403</v>
      </c>
      <c r="H466" s="537"/>
    </row>
    <row r="467" spans="1:8" x14ac:dyDescent="0.2">
      <c r="A467" s="497">
        <v>606</v>
      </c>
      <c r="B467" s="425"/>
      <c r="C467" s="429">
        <f t="shared" si="23"/>
        <v>60.87</v>
      </c>
      <c r="D467" s="536"/>
      <c r="E467" s="421">
        <v>17256</v>
      </c>
      <c r="F467" s="420">
        <f t="shared" si="22"/>
        <v>4627</v>
      </c>
      <c r="G467" s="500">
        <f t="shared" si="21"/>
        <v>3402</v>
      </c>
      <c r="H467" s="537"/>
    </row>
    <row r="468" spans="1:8" x14ac:dyDescent="0.2">
      <c r="A468" s="497">
        <v>607</v>
      </c>
      <c r="B468" s="425"/>
      <c r="C468" s="429">
        <f t="shared" si="23"/>
        <v>60.89</v>
      </c>
      <c r="D468" s="536"/>
      <c r="E468" s="421">
        <v>17256</v>
      </c>
      <c r="F468" s="420">
        <f t="shared" si="22"/>
        <v>4625</v>
      </c>
      <c r="G468" s="500">
        <f t="shared" si="21"/>
        <v>3401</v>
      </c>
      <c r="H468" s="537"/>
    </row>
    <row r="469" spans="1:8" x14ac:dyDescent="0.2">
      <c r="A469" s="497">
        <v>608</v>
      </c>
      <c r="B469" s="425"/>
      <c r="C469" s="429">
        <f t="shared" si="23"/>
        <v>60.91</v>
      </c>
      <c r="D469" s="536"/>
      <c r="E469" s="421">
        <v>17256</v>
      </c>
      <c r="F469" s="420">
        <f t="shared" si="22"/>
        <v>4624</v>
      </c>
      <c r="G469" s="500">
        <f t="shared" si="21"/>
        <v>3400</v>
      </c>
      <c r="H469" s="537"/>
    </row>
    <row r="470" spans="1:8" x14ac:dyDescent="0.2">
      <c r="A470" s="497">
        <v>609</v>
      </c>
      <c r="B470" s="425"/>
      <c r="C470" s="429">
        <f t="shared" si="23"/>
        <v>60.94</v>
      </c>
      <c r="D470" s="536"/>
      <c r="E470" s="421">
        <v>17256</v>
      </c>
      <c r="F470" s="420">
        <f t="shared" si="22"/>
        <v>4621</v>
      </c>
      <c r="G470" s="500">
        <f t="shared" si="21"/>
        <v>3398</v>
      </c>
      <c r="H470" s="537"/>
    </row>
    <row r="471" spans="1:8" x14ac:dyDescent="0.2">
      <c r="A471" s="497">
        <v>610</v>
      </c>
      <c r="B471" s="425"/>
      <c r="C471" s="429">
        <f t="shared" si="23"/>
        <v>60.96</v>
      </c>
      <c r="D471" s="536"/>
      <c r="E471" s="421">
        <v>17256</v>
      </c>
      <c r="F471" s="420">
        <f t="shared" si="22"/>
        <v>4620</v>
      </c>
      <c r="G471" s="500">
        <f t="shared" si="21"/>
        <v>3397</v>
      </c>
      <c r="H471" s="537"/>
    </row>
    <row r="472" spans="1:8" x14ac:dyDescent="0.2">
      <c r="A472" s="497">
        <v>611</v>
      </c>
      <c r="B472" s="425"/>
      <c r="C472" s="429">
        <f t="shared" si="23"/>
        <v>60.98</v>
      </c>
      <c r="D472" s="536"/>
      <c r="E472" s="421">
        <v>17256</v>
      </c>
      <c r="F472" s="420">
        <f t="shared" si="22"/>
        <v>4618</v>
      </c>
      <c r="G472" s="500">
        <f t="shared" si="21"/>
        <v>3396</v>
      </c>
      <c r="H472" s="537"/>
    </row>
    <row r="473" spans="1:8" x14ac:dyDescent="0.2">
      <c r="A473" s="497">
        <v>612</v>
      </c>
      <c r="B473" s="425"/>
      <c r="C473" s="429">
        <f t="shared" si="23"/>
        <v>61</v>
      </c>
      <c r="D473" s="536"/>
      <c r="E473" s="421">
        <v>17256</v>
      </c>
      <c r="F473" s="420">
        <f t="shared" si="22"/>
        <v>4617</v>
      </c>
      <c r="G473" s="500">
        <f t="shared" si="21"/>
        <v>3395</v>
      </c>
      <c r="H473" s="537"/>
    </row>
    <row r="474" spans="1:8" x14ac:dyDescent="0.2">
      <c r="A474" s="497">
        <v>613</v>
      </c>
      <c r="B474" s="425"/>
      <c r="C474" s="429">
        <f t="shared" si="23"/>
        <v>61.02</v>
      </c>
      <c r="D474" s="536"/>
      <c r="E474" s="421">
        <v>17256</v>
      </c>
      <c r="F474" s="420">
        <f t="shared" si="22"/>
        <v>4615</v>
      </c>
      <c r="G474" s="500">
        <f t="shared" si="21"/>
        <v>3394</v>
      </c>
      <c r="H474" s="537"/>
    </row>
    <row r="475" spans="1:8" x14ac:dyDescent="0.2">
      <c r="A475" s="497">
        <v>614</v>
      </c>
      <c r="B475" s="425"/>
      <c r="C475" s="429">
        <f t="shared" si="23"/>
        <v>61.04</v>
      </c>
      <c r="D475" s="536"/>
      <c r="E475" s="421">
        <v>17256</v>
      </c>
      <c r="F475" s="420">
        <f t="shared" si="22"/>
        <v>4614</v>
      </c>
      <c r="G475" s="500">
        <f t="shared" si="21"/>
        <v>3392</v>
      </c>
      <c r="H475" s="537"/>
    </row>
    <row r="476" spans="1:8" x14ac:dyDescent="0.2">
      <c r="A476" s="497">
        <v>615</v>
      </c>
      <c r="B476" s="425"/>
      <c r="C476" s="429">
        <f t="shared" si="23"/>
        <v>61.06</v>
      </c>
      <c r="D476" s="536"/>
      <c r="E476" s="421">
        <v>17256</v>
      </c>
      <c r="F476" s="420">
        <f t="shared" si="22"/>
        <v>4612</v>
      </c>
      <c r="G476" s="500">
        <f t="shared" si="21"/>
        <v>3391</v>
      </c>
      <c r="H476" s="537"/>
    </row>
    <row r="477" spans="1:8" x14ac:dyDescent="0.2">
      <c r="A477" s="497">
        <v>616</v>
      </c>
      <c r="B477" s="425"/>
      <c r="C477" s="429">
        <f t="shared" si="23"/>
        <v>61.08</v>
      </c>
      <c r="D477" s="536"/>
      <c r="E477" s="421">
        <v>17256</v>
      </c>
      <c r="F477" s="420">
        <f t="shared" si="22"/>
        <v>4611</v>
      </c>
      <c r="G477" s="500">
        <f t="shared" si="21"/>
        <v>3390</v>
      </c>
      <c r="H477" s="537"/>
    </row>
    <row r="478" spans="1:8" x14ac:dyDescent="0.2">
      <c r="A478" s="497">
        <v>617</v>
      </c>
      <c r="B478" s="425"/>
      <c r="C478" s="429">
        <f t="shared" si="23"/>
        <v>61.1</v>
      </c>
      <c r="D478" s="536"/>
      <c r="E478" s="421">
        <v>17256</v>
      </c>
      <c r="F478" s="420">
        <f t="shared" si="22"/>
        <v>4609</v>
      </c>
      <c r="G478" s="500">
        <f t="shared" si="21"/>
        <v>3389</v>
      </c>
      <c r="H478" s="537"/>
    </row>
    <row r="479" spans="1:8" x14ac:dyDescent="0.2">
      <c r="A479" s="497">
        <v>618</v>
      </c>
      <c r="B479" s="425"/>
      <c r="C479" s="429">
        <f t="shared" si="23"/>
        <v>61.12</v>
      </c>
      <c r="D479" s="536"/>
      <c r="E479" s="421">
        <v>17256</v>
      </c>
      <c r="F479" s="420">
        <f t="shared" si="22"/>
        <v>4608</v>
      </c>
      <c r="G479" s="500">
        <f t="shared" si="21"/>
        <v>3388</v>
      </c>
      <c r="H479" s="537"/>
    </row>
    <row r="480" spans="1:8" x14ac:dyDescent="0.2">
      <c r="A480" s="497">
        <v>619</v>
      </c>
      <c r="B480" s="425"/>
      <c r="C480" s="429">
        <f t="shared" si="23"/>
        <v>61.14</v>
      </c>
      <c r="D480" s="536"/>
      <c r="E480" s="421">
        <v>17256</v>
      </c>
      <c r="F480" s="420">
        <f t="shared" si="22"/>
        <v>4606</v>
      </c>
      <c r="G480" s="500">
        <f t="shared" si="21"/>
        <v>3387</v>
      </c>
      <c r="H480" s="537"/>
    </row>
    <row r="481" spans="1:8" x14ac:dyDescent="0.2">
      <c r="A481" s="497">
        <v>620</v>
      </c>
      <c r="B481" s="425"/>
      <c r="C481" s="429">
        <f t="shared" si="23"/>
        <v>61.16</v>
      </c>
      <c r="D481" s="536"/>
      <c r="E481" s="421">
        <v>17256</v>
      </c>
      <c r="F481" s="420">
        <f t="shared" si="22"/>
        <v>4605</v>
      </c>
      <c r="G481" s="500">
        <f t="shared" si="21"/>
        <v>3386</v>
      </c>
      <c r="H481" s="537"/>
    </row>
    <row r="482" spans="1:8" x14ac:dyDescent="0.2">
      <c r="A482" s="497">
        <v>621</v>
      </c>
      <c r="B482" s="425"/>
      <c r="C482" s="429">
        <f t="shared" si="23"/>
        <v>61.17</v>
      </c>
      <c r="D482" s="536"/>
      <c r="E482" s="421">
        <v>17256</v>
      </c>
      <c r="F482" s="420">
        <f t="shared" si="22"/>
        <v>4604</v>
      </c>
      <c r="G482" s="500">
        <f t="shared" si="21"/>
        <v>3385</v>
      </c>
      <c r="H482" s="537"/>
    </row>
    <row r="483" spans="1:8" x14ac:dyDescent="0.2">
      <c r="A483" s="497">
        <v>622</v>
      </c>
      <c r="B483" s="425"/>
      <c r="C483" s="429">
        <f t="shared" si="23"/>
        <v>61.19</v>
      </c>
      <c r="D483" s="536"/>
      <c r="E483" s="421">
        <v>17256</v>
      </c>
      <c r="F483" s="420">
        <f t="shared" si="22"/>
        <v>4602</v>
      </c>
      <c r="G483" s="500">
        <f t="shared" si="21"/>
        <v>3384</v>
      </c>
      <c r="H483" s="537"/>
    </row>
    <row r="484" spans="1:8" x14ac:dyDescent="0.2">
      <c r="A484" s="497">
        <v>623</v>
      </c>
      <c r="B484" s="425"/>
      <c r="C484" s="429">
        <f t="shared" si="23"/>
        <v>61.21</v>
      </c>
      <c r="D484" s="536"/>
      <c r="E484" s="421">
        <v>17256</v>
      </c>
      <c r="F484" s="420">
        <f t="shared" si="22"/>
        <v>4601</v>
      </c>
      <c r="G484" s="500">
        <f t="shared" si="21"/>
        <v>3383</v>
      </c>
      <c r="H484" s="537"/>
    </row>
    <row r="485" spans="1:8" x14ac:dyDescent="0.2">
      <c r="A485" s="497">
        <v>624</v>
      </c>
      <c r="B485" s="425"/>
      <c r="C485" s="429">
        <f t="shared" si="23"/>
        <v>61.23</v>
      </c>
      <c r="D485" s="536"/>
      <c r="E485" s="421">
        <v>17256</v>
      </c>
      <c r="F485" s="420">
        <f t="shared" si="22"/>
        <v>4599</v>
      </c>
      <c r="G485" s="500">
        <f t="shared" si="21"/>
        <v>3382</v>
      </c>
      <c r="H485" s="537"/>
    </row>
    <row r="486" spans="1:8" x14ac:dyDescent="0.2">
      <c r="A486" s="497">
        <v>625</v>
      </c>
      <c r="B486" s="425"/>
      <c r="C486" s="429">
        <f t="shared" si="23"/>
        <v>61.25</v>
      </c>
      <c r="D486" s="536"/>
      <c r="E486" s="421">
        <v>17256</v>
      </c>
      <c r="F486" s="420">
        <f t="shared" si="22"/>
        <v>4598</v>
      </c>
      <c r="G486" s="500">
        <f t="shared" si="21"/>
        <v>3381</v>
      </c>
      <c r="H486" s="537"/>
    </row>
    <row r="487" spans="1:8" x14ac:dyDescent="0.2">
      <c r="A487" s="497">
        <v>626</v>
      </c>
      <c r="B487" s="425"/>
      <c r="C487" s="429">
        <f t="shared" si="23"/>
        <v>61.27</v>
      </c>
      <c r="D487" s="536"/>
      <c r="E487" s="421">
        <v>17256</v>
      </c>
      <c r="F487" s="420">
        <f t="shared" si="22"/>
        <v>4596</v>
      </c>
      <c r="G487" s="500">
        <f t="shared" si="21"/>
        <v>3380</v>
      </c>
      <c r="H487" s="537"/>
    </row>
    <row r="488" spans="1:8" x14ac:dyDescent="0.2">
      <c r="A488" s="497">
        <v>627</v>
      </c>
      <c r="B488" s="425"/>
      <c r="C488" s="429">
        <f t="shared" si="23"/>
        <v>61.29</v>
      </c>
      <c r="D488" s="536"/>
      <c r="E488" s="421">
        <v>17256</v>
      </c>
      <c r="F488" s="420">
        <f t="shared" si="22"/>
        <v>4595</v>
      </c>
      <c r="G488" s="500">
        <f t="shared" si="21"/>
        <v>3379</v>
      </c>
      <c r="H488" s="537"/>
    </row>
    <row r="489" spans="1:8" x14ac:dyDescent="0.2">
      <c r="A489" s="497">
        <v>628</v>
      </c>
      <c r="B489" s="425"/>
      <c r="C489" s="429">
        <f t="shared" si="23"/>
        <v>61.31</v>
      </c>
      <c r="D489" s="536"/>
      <c r="E489" s="421">
        <v>17256</v>
      </c>
      <c r="F489" s="420">
        <f t="shared" si="22"/>
        <v>4593</v>
      </c>
      <c r="G489" s="500">
        <f t="shared" si="21"/>
        <v>3377</v>
      </c>
      <c r="H489" s="537"/>
    </row>
    <row r="490" spans="1:8" x14ac:dyDescent="0.2">
      <c r="A490" s="497">
        <v>629</v>
      </c>
      <c r="B490" s="425"/>
      <c r="C490" s="429">
        <f t="shared" si="23"/>
        <v>61.33</v>
      </c>
      <c r="D490" s="536"/>
      <c r="E490" s="421">
        <v>17256</v>
      </c>
      <c r="F490" s="420">
        <f t="shared" si="22"/>
        <v>4592</v>
      </c>
      <c r="G490" s="500">
        <f t="shared" si="21"/>
        <v>3376</v>
      </c>
      <c r="H490" s="537"/>
    </row>
    <row r="491" spans="1:8" x14ac:dyDescent="0.2">
      <c r="A491" s="497">
        <v>630</v>
      </c>
      <c r="B491" s="425"/>
      <c r="C491" s="429">
        <f t="shared" si="23"/>
        <v>61.35</v>
      </c>
      <c r="D491" s="536"/>
      <c r="E491" s="421">
        <v>17256</v>
      </c>
      <c r="F491" s="420">
        <f t="shared" si="22"/>
        <v>4590</v>
      </c>
      <c r="G491" s="500">
        <f t="shared" si="21"/>
        <v>3375</v>
      </c>
      <c r="H491" s="537"/>
    </row>
    <row r="492" spans="1:8" x14ac:dyDescent="0.2">
      <c r="A492" s="497">
        <v>631</v>
      </c>
      <c r="B492" s="425"/>
      <c r="C492" s="429">
        <f t="shared" si="23"/>
        <v>61.36</v>
      </c>
      <c r="D492" s="536"/>
      <c r="E492" s="421">
        <v>17256</v>
      </c>
      <c r="F492" s="420">
        <f t="shared" si="22"/>
        <v>4590</v>
      </c>
      <c r="G492" s="500">
        <f t="shared" si="21"/>
        <v>3375</v>
      </c>
      <c r="H492" s="537"/>
    </row>
    <row r="493" spans="1:8" x14ac:dyDescent="0.2">
      <c r="A493" s="497">
        <v>632</v>
      </c>
      <c r="B493" s="425"/>
      <c r="C493" s="429">
        <f t="shared" si="23"/>
        <v>61.38</v>
      </c>
      <c r="D493" s="536"/>
      <c r="E493" s="421">
        <v>17256</v>
      </c>
      <c r="F493" s="420">
        <f t="shared" si="22"/>
        <v>4588</v>
      </c>
      <c r="G493" s="500">
        <f t="shared" si="21"/>
        <v>3374</v>
      </c>
      <c r="H493" s="537"/>
    </row>
    <row r="494" spans="1:8" x14ac:dyDescent="0.2">
      <c r="A494" s="497">
        <v>633</v>
      </c>
      <c r="B494" s="425"/>
      <c r="C494" s="429">
        <f t="shared" si="23"/>
        <v>61.4</v>
      </c>
      <c r="D494" s="536"/>
      <c r="E494" s="421">
        <v>17256</v>
      </c>
      <c r="F494" s="420">
        <f t="shared" si="22"/>
        <v>4587</v>
      </c>
      <c r="G494" s="500">
        <f t="shared" si="21"/>
        <v>3373</v>
      </c>
      <c r="H494" s="537"/>
    </row>
    <row r="495" spans="1:8" x14ac:dyDescent="0.2">
      <c r="A495" s="497">
        <v>634</v>
      </c>
      <c r="B495" s="425"/>
      <c r="C495" s="429">
        <f t="shared" si="23"/>
        <v>61.42</v>
      </c>
      <c r="D495" s="536"/>
      <c r="E495" s="421">
        <v>17256</v>
      </c>
      <c r="F495" s="420">
        <f t="shared" si="22"/>
        <v>4585</v>
      </c>
      <c r="G495" s="500">
        <f t="shared" si="21"/>
        <v>3371</v>
      </c>
      <c r="H495" s="537"/>
    </row>
    <row r="496" spans="1:8" x14ac:dyDescent="0.2">
      <c r="A496" s="497">
        <v>635</v>
      </c>
      <c r="B496" s="425"/>
      <c r="C496" s="429">
        <f t="shared" si="23"/>
        <v>61.44</v>
      </c>
      <c r="D496" s="536"/>
      <c r="E496" s="421">
        <v>17256</v>
      </c>
      <c r="F496" s="420">
        <f t="shared" si="22"/>
        <v>4584</v>
      </c>
      <c r="G496" s="500">
        <f t="shared" si="21"/>
        <v>3370</v>
      </c>
      <c r="H496" s="537"/>
    </row>
    <row r="497" spans="1:8" x14ac:dyDescent="0.2">
      <c r="A497" s="497">
        <v>636</v>
      </c>
      <c r="B497" s="425"/>
      <c r="C497" s="429">
        <f t="shared" si="23"/>
        <v>61.46</v>
      </c>
      <c r="D497" s="536"/>
      <c r="E497" s="421">
        <v>17256</v>
      </c>
      <c r="F497" s="420">
        <f t="shared" si="22"/>
        <v>4582</v>
      </c>
      <c r="G497" s="500">
        <f t="shared" si="21"/>
        <v>3369</v>
      </c>
      <c r="H497" s="537"/>
    </row>
    <row r="498" spans="1:8" x14ac:dyDescent="0.2">
      <c r="A498" s="497">
        <v>637</v>
      </c>
      <c r="B498" s="425"/>
      <c r="C498" s="429">
        <f t="shared" si="23"/>
        <v>61.47</v>
      </c>
      <c r="D498" s="536"/>
      <c r="E498" s="421">
        <v>17256</v>
      </c>
      <c r="F498" s="420">
        <f t="shared" si="22"/>
        <v>4581</v>
      </c>
      <c r="G498" s="500">
        <f t="shared" si="21"/>
        <v>3369</v>
      </c>
      <c r="H498" s="537"/>
    </row>
    <row r="499" spans="1:8" x14ac:dyDescent="0.2">
      <c r="A499" s="497">
        <v>638</v>
      </c>
      <c r="B499" s="425"/>
      <c r="C499" s="429">
        <f t="shared" si="23"/>
        <v>61.49</v>
      </c>
      <c r="D499" s="536"/>
      <c r="E499" s="421">
        <v>17256</v>
      </c>
      <c r="F499" s="420">
        <f t="shared" si="22"/>
        <v>4580</v>
      </c>
      <c r="G499" s="500">
        <f t="shared" si="21"/>
        <v>3368</v>
      </c>
      <c r="H499" s="537"/>
    </row>
    <row r="500" spans="1:8" x14ac:dyDescent="0.2">
      <c r="A500" s="497">
        <v>639</v>
      </c>
      <c r="B500" s="425"/>
      <c r="C500" s="429">
        <f t="shared" si="23"/>
        <v>61.51</v>
      </c>
      <c r="D500" s="536"/>
      <c r="E500" s="421">
        <v>17256</v>
      </c>
      <c r="F500" s="420">
        <f t="shared" si="22"/>
        <v>4578</v>
      </c>
      <c r="G500" s="500">
        <f t="shared" si="21"/>
        <v>3366</v>
      </c>
      <c r="H500" s="537"/>
    </row>
    <row r="501" spans="1:8" x14ac:dyDescent="0.2">
      <c r="A501" s="497">
        <v>640</v>
      </c>
      <c r="B501" s="425"/>
      <c r="C501" s="429">
        <f t="shared" si="23"/>
        <v>61.53</v>
      </c>
      <c r="D501" s="536"/>
      <c r="E501" s="421">
        <v>17256</v>
      </c>
      <c r="F501" s="420">
        <f t="shared" si="22"/>
        <v>4577</v>
      </c>
      <c r="G501" s="500">
        <f t="shared" si="21"/>
        <v>3365</v>
      </c>
      <c r="H501" s="537"/>
    </row>
    <row r="502" spans="1:8" x14ac:dyDescent="0.2">
      <c r="A502" s="497">
        <v>641</v>
      </c>
      <c r="B502" s="425"/>
      <c r="C502" s="429">
        <f t="shared" si="23"/>
        <v>61.54</v>
      </c>
      <c r="D502" s="536"/>
      <c r="E502" s="421">
        <v>17256</v>
      </c>
      <c r="F502" s="420">
        <f t="shared" si="22"/>
        <v>4576</v>
      </c>
      <c r="G502" s="500">
        <f t="shared" si="21"/>
        <v>3365</v>
      </c>
      <c r="H502" s="537"/>
    </row>
    <row r="503" spans="1:8" x14ac:dyDescent="0.2">
      <c r="A503" s="497">
        <v>642</v>
      </c>
      <c r="B503" s="425"/>
      <c r="C503" s="429">
        <f t="shared" si="23"/>
        <v>61.56</v>
      </c>
      <c r="D503" s="536"/>
      <c r="E503" s="421">
        <v>17256</v>
      </c>
      <c r="F503" s="420">
        <f t="shared" si="22"/>
        <v>4575</v>
      </c>
      <c r="G503" s="500">
        <f t="shared" si="21"/>
        <v>3364</v>
      </c>
      <c r="H503" s="537"/>
    </row>
    <row r="504" spans="1:8" x14ac:dyDescent="0.2">
      <c r="A504" s="497">
        <v>643</v>
      </c>
      <c r="B504" s="425"/>
      <c r="C504" s="429">
        <f t="shared" si="23"/>
        <v>61.58</v>
      </c>
      <c r="D504" s="536"/>
      <c r="E504" s="421">
        <v>17256</v>
      </c>
      <c r="F504" s="420">
        <f t="shared" si="22"/>
        <v>4573</v>
      </c>
      <c r="G504" s="500">
        <f t="shared" si="21"/>
        <v>3363</v>
      </c>
      <c r="H504" s="537"/>
    </row>
    <row r="505" spans="1:8" x14ac:dyDescent="0.2">
      <c r="A505" s="497">
        <v>644</v>
      </c>
      <c r="B505" s="425"/>
      <c r="C505" s="429">
        <f t="shared" si="23"/>
        <v>61.6</v>
      </c>
      <c r="D505" s="536"/>
      <c r="E505" s="421">
        <v>17256</v>
      </c>
      <c r="F505" s="420">
        <f t="shared" si="22"/>
        <v>4572</v>
      </c>
      <c r="G505" s="500">
        <f t="shared" si="21"/>
        <v>3362</v>
      </c>
      <c r="H505" s="537"/>
    </row>
    <row r="506" spans="1:8" x14ac:dyDescent="0.2">
      <c r="A506" s="497">
        <v>645</v>
      </c>
      <c r="B506" s="425"/>
      <c r="C506" s="429">
        <f t="shared" si="23"/>
        <v>61.61</v>
      </c>
      <c r="D506" s="536"/>
      <c r="E506" s="421">
        <v>17256</v>
      </c>
      <c r="F506" s="420">
        <f t="shared" si="22"/>
        <v>4571</v>
      </c>
      <c r="G506" s="500">
        <f t="shared" si="21"/>
        <v>3361</v>
      </c>
      <c r="H506" s="537"/>
    </row>
    <row r="507" spans="1:8" x14ac:dyDescent="0.2">
      <c r="A507" s="497">
        <v>646</v>
      </c>
      <c r="B507" s="425"/>
      <c r="C507" s="429">
        <f t="shared" si="23"/>
        <v>61.63</v>
      </c>
      <c r="D507" s="536"/>
      <c r="E507" s="421">
        <v>17256</v>
      </c>
      <c r="F507" s="420">
        <f t="shared" si="22"/>
        <v>4569</v>
      </c>
      <c r="G507" s="500">
        <f t="shared" si="21"/>
        <v>3360</v>
      </c>
      <c r="H507" s="537"/>
    </row>
    <row r="508" spans="1:8" x14ac:dyDescent="0.2">
      <c r="A508" s="497">
        <v>647</v>
      </c>
      <c r="B508" s="425"/>
      <c r="C508" s="429">
        <f t="shared" si="23"/>
        <v>61.65</v>
      </c>
      <c r="D508" s="536"/>
      <c r="E508" s="421">
        <v>17256</v>
      </c>
      <c r="F508" s="420">
        <f t="shared" si="22"/>
        <v>4568</v>
      </c>
      <c r="G508" s="500">
        <f t="shared" si="21"/>
        <v>3359</v>
      </c>
      <c r="H508" s="537"/>
    </row>
    <row r="509" spans="1:8" x14ac:dyDescent="0.2">
      <c r="A509" s="497">
        <v>648</v>
      </c>
      <c r="B509" s="425"/>
      <c r="C509" s="429">
        <f t="shared" si="23"/>
        <v>61.67</v>
      </c>
      <c r="D509" s="536"/>
      <c r="E509" s="421">
        <v>17256</v>
      </c>
      <c r="F509" s="420">
        <f t="shared" si="22"/>
        <v>4567</v>
      </c>
      <c r="G509" s="500">
        <f t="shared" si="21"/>
        <v>3358</v>
      </c>
      <c r="H509" s="537"/>
    </row>
    <row r="510" spans="1:8" x14ac:dyDescent="0.2">
      <c r="A510" s="497">
        <v>649</v>
      </c>
      <c r="B510" s="425"/>
      <c r="C510" s="429">
        <f t="shared" si="23"/>
        <v>61.68</v>
      </c>
      <c r="D510" s="536"/>
      <c r="E510" s="421">
        <v>17256</v>
      </c>
      <c r="F510" s="420">
        <f t="shared" si="22"/>
        <v>4566</v>
      </c>
      <c r="G510" s="500">
        <f t="shared" si="21"/>
        <v>3357</v>
      </c>
      <c r="H510" s="537"/>
    </row>
    <row r="511" spans="1:8" x14ac:dyDescent="0.2">
      <c r="A511" s="497">
        <v>650</v>
      </c>
      <c r="B511" s="425"/>
      <c r="C511" s="429">
        <f t="shared" si="23"/>
        <v>61.7</v>
      </c>
      <c r="D511" s="536"/>
      <c r="E511" s="421">
        <v>17256</v>
      </c>
      <c r="F511" s="420">
        <f t="shared" si="22"/>
        <v>4564</v>
      </c>
      <c r="G511" s="500">
        <f t="shared" si="21"/>
        <v>3356</v>
      </c>
      <c r="H511" s="537"/>
    </row>
    <row r="512" spans="1:8" x14ac:dyDescent="0.2">
      <c r="A512" s="497">
        <v>651</v>
      </c>
      <c r="B512" s="425"/>
      <c r="C512" s="429">
        <f t="shared" si="23"/>
        <v>61.72</v>
      </c>
      <c r="D512" s="536"/>
      <c r="E512" s="421">
        <v>17256</v>
      </c>
      <c r="F512" s="420">
        <f t="shared" si="22"/>
        <v>4563</v>
      </c>
      <c r="G512" s="500">
        <f t="shared" si="21"/>
        <v>3355</v>
      </c>
      <c r="H512" s="537"/>
    </row>
    <row r="513" spans="1:8" x14ac:dyDescent="0.2">
      <c r="A513" s="497">
        <v>652</v>
      </c>
      <c r="B513" s="425"/>
      <c r="C513" s="429">
        <f t="shared" si="23"/>
        <v>61.73</v>
      </c>
      <c r="D513" s="536"/>
      <c r="E513" s="421">
        <v>17256</v>
      </c>
      <c r="F513" s="420">
        <f t="shared" si="22"/>
        <v>4562</v>
      </c>
      <c r="G513" s="500">
        <f t="shared" si="21"/>
        <v>3354</v>
      </c>
      <c r="H513" s="537"/>
    </row>
    <row r="514" spans="1:8" x14ac:dyDescent="0.2">
      <c r="A514" s="497">
        <v>653</v>
      </c>
      <c r="B514" s="425"/>
      <c r="C514" s="429">
        <f t="shared" si="23"/>
        <v>61.75</v>
      </c>
      <c r="D514" s="536"/>
      <c r="E514" s="421">
        <v>17256</v>
      </c>
      <c r="F514" s="420">
        <f t="shared" si="22"/>
        <v>4561</v>
      </c>
      <c r="G514" s="500">
        <f t="shared" si="21"/>
        <v>3353</v>
      </c>
      <c r="H514" s="537"/>
    </row>
    <row r="515" spans="1:8" x14ac:dyDescent="0.2">
      <c r="A515" s="497">
        <v>654</v>
      </c>
      <c r="B515" s="425"/>
      <c r="C515" s="429">
        <f t="shared" si="23"/>
        <v>61.77</v>
      </c>
      <c r="D515" s="536"/>
      <c r="E515" s="421">
        <v>17256</v>
      </c>
      <c r="F515" s="420">
        <f t="shared" si="22"/>
        <v>4559</v>
      </c>
      <c r="G515" s="500">
        <f t="shared" si="21"/>
        <v>3352</v>
      </c>
      <c r="H515" s="537"/>
    </row>
    <row r="516" spans="1:8" x14ac:dyDescent="0.2">
      <c r="A516" s="497">
        <v>655</v>
      </c>
      <c r="B516" s="425"/>
      <c r="C516" s="429">
        <f t="shared" si="23"/>
        <v>61.78</v>
      </c>
      <c r="D516" s="536"/>
      <c r="E516" s="421">
        <v>17256</v>
      </c>
      <c r="F516" s="420">
        <f t="shared" si="22"/>
        <v>4558</v>
      </c>
      <c r="G516" s="500">
        <f t="shared" si="21"/>
        <v>3352</v>
      </c>
      <c r="H516" s="537"/>
    </row>
    <row r="517" spans="1:8" x14ac:dyDescent="0.2">
      <c r="A517" s="497">
        <v>656</v>
      </c>
      <c r="B517" s="425"/>
      <c r="C517" s="429">
        <f t="shared" si="23"/>
        <v>61.8</v>
      </c>
      <c r="D517" s="536"/>
      <c r="E517" s="421">
        <v>17256</v>
      </c>
      <c r="F517" s="420">
        <f t="shared" si="22"/>
        <v>4557</v>
      </c>
      <c r="G517" s="500">
        <f t="shared" si="21"/>
        <v>3351</v>
      </c>
      <c r="H517" s="537"/>
    </row>
    <row r="518" spans="1:8" x14ac:dyDescent="0.2">
      <c r="A518" s="497">
        <v>657</v>
      </c>
      <c r="B518" s="425"/>
      <c r="C518" s="429">
        <f t="shared" si="23"/>
        <v>61.81</v>
      </c>
      <c r="D518" s="536"/>
      <c r="E518" s="421">
        <v>17256</v>
      </c>
      <c r="F518" s="420">
        <f t="shared" si="22"/>
        <v>4556</v>
      </c>
      <c r="G518" s="500">
        <f t="shared" si="21"/>
        <v>3350</v>
      </c>
      <c r="H518" s="537"/>
    </row>
    <row r="519" spans="1:8" x14ac:dyDescent="0.2">
      <c r="A519" s="497">
        <v>658</v>
      </c>
      <c r="B519" s="425"/>
      <c r="C519" s="429">
        <f t="shared" si="23"/>
        <v>61.83</v>
      </c>
      <c r="D519" s="536"/>
      <c r="E519" s="421">
        <v>17256</v>
      </c>
      <c r="F519" s="420">
        <f t="shared" si="22"/>
        <v>4555</v>
      </c>
      <c r="G519" s="500">
        <f t="shared" si="21"/>
        <v>3349</v>
      </c>
      <c r="H519" s="537"/>
    </row>
    <row r="520" spans="1:8" x14ac:dyDescent="0.2">
      <c r="A520" s="497">
        <v>659</v>
      </c>
      <c r="B520" s="425"/>
      <c r="C520" s="429">
        <f t="shared" si="23"/>
        <v>61.85</v>
      </c>
      <c r="D520" s="536"/>
      <c r="E520" s="421">
        <v>17256</v>
      </c>
      <c r="F520" s="420">
        <f t="shared" si="22"/>
        <v>4553</v>
      </c>
      <c r="G520" s="500">
        <f t="shared" si="21"/>
        <v>3348</v>
      </c>
      <c r="H520" s="537"/>
    </row>
    <row r="521" spans="1:8" x14ac:dyDescent="0.2">
      <c r="A521" s="497">
        <v>660</v>
      </c>
      <c r="B521" s="425"/>
      <c r="C521" s="429">
        <f t="shared" si="23"/>
        <v>61.86</v>
      </c>
      <c r="D521" s="536"/>
      <c r="E521" s="421">
        <v>17256</v>
      </c>
      <c r="F521" s="420">
        <f t="shared" si="22"/>
        <v>4553</v>
      </c>
      <c r="G521" s="500">
        <f t="shared" si="21"/>
        <v>3347</v>
      </c>
      <c r="H521" s="537"/>
    </row>
    <row r="522" spans="1:8" x14ac:dyDescent="0.2">
      <c r="A522" s="497">
        <v>661</v>
      </c>
      <c r="B522" s="425"/>
      <c r="C522" s="429">
        <f t="shared" si="23"/>
        <v>61.88</v>
      </c>
      <c r="D522" s="536"/>
      <c r="E522" s="421">
        <v>17256</v>
      </c>
      <c r="F522" s="420">
        <f t="shared" si="22"/>
        <v>4551</v>
      </c>
      <c r="G522" s="500">
        <f t="shared" si="21"/>
        <v>3346</v>
      </c>
      <c r="H522" s="537"/>
    </row>
    <row r="523" spans="1:8" x14ac:dyDescent="0.2">
      <c r="A523" s="497">
        <v>662</v>
      </c>
      <c r="B523" s="425"/>
      <c r="C523" s="429">
        <f t="shared" si="23"/>
        <v>61.89</v>
      </c>
      <c r="D523" s="536"/>
      <c r="E523" s="421">
        <v>17256</v>
      </c>
      <c r="F523" s="420">
        <f t="shared" si="22"/>
        <v>4550</v>
      </c>
      <c r="G523" s="500">
        <f t="shared" si="21"/>
        <v>3346</v>
      </c>
      <c r="H523" s="537"/>
    </row>
    <row r="524" spans="1:8" x14ac:dyDescent="0.2">
      <c r="A524" s="497">
        <v>663</v>
      </c>
      <c r="B524" s="425"/>
      <c r="C524" s="429">
        <f t="shared" si="23"/>
        <v>61.91</v>
      </c>
      <c r="D524" s="536"/>
      <c r="E524" s="421">
        <v>17256</v>
      </c>
      <c r="F524" s="420">
        <f t="shared" si="22"/>
        <v>4549</v>
      </c>
      <c r="G524" s="500">
        <f t="shared" si="21"/>
        <v>3345</v>
      </c>
      <c r="H524" s="537"/>
    </row>
    <row r="525" spans="1:8" x14ac:dyDescent="0.2">
      <c r="A525" s="497">
        <v>664</v>
      </c>
      <c r="B525" s="425"/>
      <c r="C525" s="429">
        <f t="shared" si="23"/>
        <v>61.93</v>
      </c>
      <c r="D525" s="536"/>
      <c r="E525" s="421">
        <v>17256</v>
      </c>
      <c r="F525" s="420">
        <f t="shared" si="22"/>
        <v>4547</v>
      </c>
      <c r="G525" s="500">
        <f t="shared" ref="G525:G588" si="24">ROUND(12*(1/C525*E525),0)</f>
        <v>3344</v>
      </c>
      <c r="H525" s="537"/>
    </row>
    <row r="526" spans="1:8" x14ac:dyDescent="0.2">
      <c r="A526" s="497">
        <v>665</v>
      </c>
      <c r="B526" s="425"/>
      <c r="C526" s="429">
        <f t="shared" si="23"/>
        <v>61.94</v>
      </c>
      <c r="D526" s="536"/>
      <c r="E526" s="421">
        <v>17256</v>
      </c>
      <c r="F526" s="420">
        <f t="shared" ref="F526:F589" si="25">ROUND(12*1.36*(1/C526*E526)+H526,0)</f>
        <v>4547</v>
      </c>
      <c r="G526" s="500">
        <f t="shared" si="24"/>
        <v>3343</v>
      </c>
      <c r="H526" s="537"/>
    </row>
    <row r="527" spans="1:8" x14ac:dyDescent="0.2">
      <c r="A527" s="497">
        <v>666</v>
      </c>
      <c r="B527" s="425"/>
      <c r="C527" s="429">
        <f t="shared" ref="C527:C590" si="26">ROUND((-0.0000491*POWER(A527,2)+0.0818939*A527+34)*0.928,2)</f>
        <v>61.96</v>
      </c>
      <c r="D527" s="536"/>
      <c r="E527" s="421">
        <v>17256</v>
      </c>
      <c r="F527" s="420">
        <f t="shared" si="25"/>
        <v>4545</v>
      </c>
      <c r="G527" s="500">
        <f t="shared" si="24"/>
        <v>3342</v>
      </c>
      <c r="H527" s="537"/>
    </row>
    <row r="528" spans="1:8" x14ac:dyDescent="0.2">
      <c r="A528" s="497">
        <v>667</v>
      </c>
      <c r="B528" s="425"/>
      <c r="C528" s="429">
        <f t="shared" si="26"/>
        <v>61.97</v>
      </c>
      <c r="D528" s="536"/>
      <c r="E528" s="421">
        <v>17256</v>
      </c>
      <c r="F528" s="420">
        <f t="shared" si="25"/>
        <v>4544</v>
      </c>
      <c r="G528" s="500">
        <f t="shared" si="24"/>
        <v>3341</v>
      </c>
      <c r="H528" s="537"/>
    </row>
    <row r="529" spans="1:8" x14ac:dyDescent="0.2">
      <c r="A529" s="497">
        <v>668</v>
      </c>
      <c r="B529" s="425"/>
      <c r="C529" s="429">
        <f t="shared" si="26"/>
        <v>61.99</v>
      </c>
      <c r="D529" s="536"/>
      <c r="E529" s="421">
        <v>17256</v>
      </c>
      <c r="F529" s="420">
        <f t="shared" si="25"/>
        <v>4543</v>
      </c>
      <c r="G529" s="500">
        <f t="shared" si="24"/>
        <v>3340</v>
      </c>
      <c r="H529" s="537"/>
    </row>
    <row r="530" spans="1:8" x14ac:dyDescent="0.2">
      <c r="A530" s="497">
        <v>669</v>
      </c>
      <c r="B530" s="425"/>
      <c r="C530" s="429">
        <f t="shared" si="26"/>
        <v>62</v>
      </c>
      <c r="D530" s="536"/>
      <c r="E530" s="421">
        <v>17256</v>
      </c>
      <c r="F530" s="420">
        <f t="shared" si="25"/>
        <v>4542</v>
      </c>
      <c r="G530" s="500">
        <f t="shared" si="24"/>
        <v>3340</v>
      </c>
      <c r="H530" s="537"/>
    </row>
    <row r="531" spans="1:8" x14ac:dyDescent="0.2">
      <c r="A531" s="497">
        <v>670</v>
      </c>
      <c r="B531" s="425"/>
      <c r="C531" s="429">
        <f t="shared" si="26"/>
        <v>62.02</v>
      </c>
      <c r="D531" s="536"/>
      <c r="E531" s="421">
        <v>17256</v>
      </c>
      <c r="F531" s="420">
        <f t="shared" si="25"/>
        <v>4541</v>
      </c>
      <c r="G531" s="500">
        <f t="shared" si="24"/>
        <v>3339</v>
      </c>
      <c r="H531" s="537"/>
    </row>
    <row r="532" spans="1:8" x14ac:dyDescent="0.2">
      <c r="A532" s="497">
        <v>671</v>
      </c>
      <c r="B532" s="425"/>
      <c r="C532" s="429">
        <f t="shared" si="26"/>
        <v>62.03</v>
      </c>
      <c r="D532" s="536"/>
      <c r="E532" s="421">
        <v>17256</v>
      </c>
      <c r="F532" s="420">
        <f t="shared" si="25"/>
        <v>4540</v>
      </c>
      <c r="G532" s="500">
        <f t="shared" si="24"/>
        <v>3338</v>
      </c>
      <c r="H532" s="537"/>
    </row>
    <row r="533" spans="1:8" x14ac:dyDescent="0.2">
      <c r="A533" s="497">
        <v>672</v>
      </c>
      <c r="B533" s="425"/>
      <c r="C533" s="429">
        <f t="shared" si="26"/>
        <v>62.05</v>
      </c>
      <c r="D533" s="536"/>
      <c r="E533" s="421">
        <v>17256</v>
      </c>
      <c r="F533" s="420">
        <f t="shared" si="25"/>
        <v>4539</v>
      </c>
      <c r="G533" s="500">
        <f t="shared" si="24"/>
        <v>3337</v>
      </c>
      <c r="H533" s="537"/>
    </row>
    <row r="534" spans="1:8" x14ac:dyDescent="0.2">
      <c r="A534" s="497">
        <v>673</v>
      </c>
      <c r="B534" s="425"/>
      <c r="C534" s="429">
        <f t="shared" si="26"/>
        <v>62.06</v>
      </c>
      <c r="D534" s="536"/>
      <c r="E534" s="421">
        <v>17256</v>
      </c>
      <c r="F534" s="420">
        <f t="shared" si="25"/>
        <v>4538</v>
      </c>
      <c r="G534" s="500">
        <f t="shared" si="24"/>
        <v>3337</v>
      </c>
      <c r="H534" s="537"/>
    </row>
    <row r="535" spans="1:8" x14ac:dyDescent="0.2">
      <c r="A535" s="497">
        <v>674</v>
      </c>
      <c r="B535" s="425"/>
      <c r="C535" s="429">
        <f t="shared" si="26"/>
        <v>62.08</v>
      </c>
      <c r="D535" s="536"/>
      <c r="E535" s="421">
        <v>17256</v>
      </c>
      <c r="F535" s="420">
        <f t="shared" si="25"/>
        <v>4536</v>
      </c>
      <c r="G535" s="500">
        <f t="shared" si="24"/>
        <v>3336</v>
      </c>
      <c r="H535" s="537"/>
    </row>
    <row r="536" spans="1:8" x14ac:dyDescent="0.2">
      <c r="A536" s="497">
        <v>675</v>
      </c>
      <c r="B536" s="425"/>
      <c r="C536" s="429">
        <f t="shared" si="26"/>
        <v>62.09</v>
      </c>
      <c r="D536" s="536"/>
      <c r="E536" s="421">
        <v>17256</v>
      </c>
      <c r="F536" s="420">
        <f t="shared" si="25"/>
        <v>4536</v>
      </c>
      <c r="G536" s="500">
        <f t="shared" si="24"/>
        <v>3335</v>
      </c>
      <c r="H536" s="537"/>
    </row>
    <row r="537" spans="1:8" x14ac:dyDescent="0.2">
      <c r="A537" s="497">
        <v>676</v>
      </c>
      <c r="B537" s="425"/>
      <c r="C537" s="429">
        <f t="shared" si="26"/>
        <v>62.1</v>
      </c>
      <c r="D537" s="536"/>
      <c r="E537" s="421">
        <v>17256</v>
      </c>
      <c r="F537" s="420">
        <f t="shared" si="25"/>
        <v>4535</v>
      </c>
      <c r="G537" s="500">
        <f t="shared" si="24"/>
        <v>3334</v>
      </c>
      <c r="H537" s="537"/>
    </row>
    <row r="538" spans="1:8" x14ac:dyDescent="0.2">
      <c r="A538" s="497">
        <v>677</v>
      </c>
      <c r="B538" s="425"/>
      <c r="C538" s="429">
        <f t="shared" si="26"/>
        <v>62.12</v>
      </c>
      <c r="D538" s="536"/>
      <c r="E538" s="421">
        <v>17256</v>
      </c>
      <c r="F538" s="420">
        <f t="shared" si="25"/>
        <v>4533</v>
      </c>
      <c r="G538" s="500">
        <f t="shared" si="24"/>
        <v>3333</v>
      </c>
      <c r="H538" s="537"/>
    </row>
    <row r="539" spans="1:8" x14ac:dyDescent="0.2">
      <c r="A539" s="497">
        <v>678</v>
      </c>
      <c r="B539" s="425"/>
      <c r="C539" s="429">
        <f t="shared" si="26"/>
        <v>62.13</v>
      </c>
      <c r="D539" s="536"/>
      <c r="E539" s="421">
        <v>17256</v>
      </c>
      <c r="F539" s="420">
        <f t="shared" si="25"/>
        <v>4533</v>
      </c>
      <c r="G539" s="500">
        <f t="shared" si="24"/>
        <v>3333</v>
      </c>
      <c r="H539" s="537"/>
    </row>
    <row r="540" spans="1:8" x14ac:dyDescent="0.2">
      <c r="A540" s="497">
        <v>679</v>
      </c>
      <c r="B540" s="425"/>
      <c r="C540" s="429">
        <f t="shared" si="26"/>
        <v>62.15</v>
      </c>
      <c r="D540" s="536"/>
      <c r="E540" s="421">
        <v>17256</v>
      </c>
      <c r="F540" s="420">
        <f t="shared" si="25"/>
        <v>4531</v>
      </c>
      <c r="G540" s="500">
        <f t="shared" si="24"/>
        <v>3332</v>
      </c>
      <c r="H540" s="537"/>
    </row>
    <row r="541" spans="1:8" x14ac:dyDescent="0.2">
      <c r="A541" s="497">
        <v>680</v>
      </c>
      <c r="B541" s="425"/>
      <c r="C541" s="429">
        <f t="shared" si="26"/>
        <v>62.16</v>
      </c>
      <c r="D541" s="536"/>
      <c r="E541" s="421">
        <v>17256</v>
      </c>
      <c r="F541" s="420">
        <f t="shared" si="25"/>
        <v>4531</v>
      </c>
      <c r="G541" s="500">
        <f t="shared" si="24"/>
        <v>3331</v>
      </c>
      <c r="H541" s="537"/>
    </row>
    <row r="542" spans="1:8" x14ac:dyDescent="0.2">
      <c r="A542" s="497">
        <v>681</v>
      </c>
      <c r="B542" s="425"/>
      <c r="C542" s="429">
        <f t="shared" si="26"/>
        <v>62.18</v>
      </c>
      <c r="D542" s="536"/>
      <c r="E542" s="421">
        <v>17256</v>
      </c>
      <c r="F542" s="420">
        <f t="shared" si="25"/>
        <v>4529</v>
      </c>
      <c r="G542" s="500">
        <f t="shared" si="24"/>
        <v>3330</v>
      </c>
      <c r="H542" s="537"/>
    </row>
    <row r="543" spans="1:8" x14ac:dyDescent="0.2">
      <c r="A543" s="497">
        <v>682</v>
      </c>
      <c r="B543" s="425"/>
      <c r="C543" s="429">
        <f t="shared" si="26"/>
        <v>62.19</v>
      </c>
      <c r="D543" s="536"/>
      <c r="E543" s="421">
        <v>17256</v>
      </c>
      <c r="F543" s="420">
        <f t="shared" si="25"/>
        <v>4528</v>
      </c>
      <c r="G543" s="500">
        <f t="shared" si="24"/>
        <v>3330</v>
      </c>
      <c r="H543" s="537"/>
    </row>
    <row r="544" spans="1:8" x14ac:dyDescent="0.2">
      <c r="A544" s="497">
        <v>683</v>
      </c>
      <c r="B544" s="425"/>
      <c r="C544" s="429">
        <f t="shared" si="26"/>
        <v>62.2</v>
      </c>
      <c r="D544" s="536"/>
      <c r="E544" s="421">
        <v>17256</v>
      </c>
      <c r="F544" s="420">
        <f t="shared" si="25"/>
        <v>4528</v>
      </c>
      <c r="G544" s="500">
        <f t="shared" si="24"/>
        <v>3329</v>
      </c>
      <c r="H544" s="537"/>
    </row>
    <row r="545" spans="1:8" x14ac:dyDescent="0.2">
      <c r="A545" s="497">
        <v>684</v>
      </c>
      <c r="B545" s="425"/>
      <c r="C545" s="429">
        <f t="shared" si="26"/>
        <v>62.22</v>
      </c>
      <c r="D545" s="536"/>
      <c r="E545" s="421">
        <v>17256</v>
      </c>
      <c r="F545" s="420">
        <f t="shared" si="25"/>
        <v>4526</v>
      </c>
      <c r="G545" s="500">
        <f t="shared" si="24"/>
        <v>3328</v>
      </c>
      <c r="H545" s="537"/>
    </row>
    <row r="546" spans="1:8" x14ac:dyDescent="0.2">
      <c r="A546" s="497">
        <v>685</v>
      </c>
      <c r="B546" s="425"/>
      <c r="C546" s="429">
        <f t="shared" si="26"/>
        <v>62.23</v>
      </c>
      <c r="D546" s="536"/>
      <c r="E546" s="421">
        <v>17256</v>
      </c>
      <c r="F546" s="420">
        <f t="shared" si="25"/>
        <v>4525</v>
      </c>
      <c r="G546" s="500">
        <f t="shared" si="24"/>
        <v>3328</v>
      </c>
      <c r="H546" s="537"/>
    </row>
    <row r="547" spans="1:8" x14ac:dyDescent="0.2">
      <c r="A547" s="497">
        <v>686</v>
      </c>
      <c r="B547" s="425"/>
      <c r="C547" s="429">
        <f t="shared" si="26"/>
        <v>62.24</v>
      </c>
      <c r="D547" s="536"/>
      <c r="E547" s="421">
        <v>17256</v>
      </c>
      <c r="F547" s="420">
        <f t="shared" si="25"/>
        <v>4525</v>
      </c>
      <c r="G547" s="500">
        <f t="shared" si="24"/>
        <v>3327</v>
      </c>
      <c r="H547" s="537"/>
    </row>
    <row r="548" spans="1:8" x14ac:dyDescent="0.2">
      <c r="A548" s="497">
        <v>687</v>
      </c>
      <c r="B548" s="425"/>
      <c r="C548" s="429">
        <f t="shared" si="26"/>
        <v>62.26</v>
      </c>
      <c r="D548" s="536"/>
      <c r="E548" s="421">
        <v>17256</v>
      </c>
      <c r="F548" s="420">
        <f t="shared" si="25"/>
        <v>4523</v>
      </c>
      <c r="G548" s="500">
        <f t="shared" si="24"/>
        <v>3326</v>
      </c>
      <c r="H548" s="537"/>
    </row>
    <row r="549" spans="1:8" x14ac:dyDescent="0.2">
      <c r="A549" s="497">
        <v>688</v>
      </c>
      <c r="B549" s="425"/>
      <c r="C549" s="429">
        <f t="shared" si="26"/>
        <v>62.27</v>
      </c>
      <c r="D549" s="536"/>
      <c r="E549" s="421">
        <v>17256</v>
      </c>
      <c r="F549" s="420">
        <f t="shared" si="25"/>
        <v>4523</v>
      </c>
      <c r="G549" s="500">
        <f t="shared" si="24"/>
        <v>3325</v>
      </c>
      <c r="H549" s="537"/>
    </row>
    <row r="550" spans="1:8" x14ac:dyDescent="0.2">
      <c r="A550" s="497">
        <v>689</v>
      </c>
      <c r="B550" s="425"/>
      <c r="C550" s="429">
        <f t="shared" si="26"/>
        <v>62.28</v>
      </c>
      <c r="D550" s="536"/>
      <c r="E550" s="421">
        <v>17256</v>
      </c>
      <c r="F550" s="420">
        <f t="shared" si="25"/>
        <v>4522</v>
      </c>
      <c r="G550" s="500">
        <f t="shared" si="24"/>
        <v>3325</v>
      </c>
      <c r="H550" s="537"/>
    </row>
    <row r="551" spans="1:8" x14ac:dyDescent="0.2">
      <c r="A551" s="497">
        <v>690</v>
      </c>
      <c r="B551" s="425"/>
      <c r="C551" s="429">
        <f t="shared" si="26"/>
        <v>62.3</v>
      </c>
      <c r="D551" s="536"/>
      <c r="E551" s="421">
        <v>17256</v>
      </c>
      <c r="F551" s="420">
        <f t="shared" si="25"/>
        <v>4520</v>
      </c>
      <c r="G551" s="500">
        <f t="shared" si="24"/>
        <v>3324</v>
      </c>
      <c r="H551" s="537"/>
    </row>
    <row r="552" spans="1:8" x14ac:dyDescent="0.2">
      <c r="A552" s="497">
        <v>691</v>
      </c>
      <c r="B552" s="425"/>
      <c r="C552" s="429">
        <f t="shared" si="26"/>
        <v>62.31</v>
      </c>
      <c r="D552" s="536"/>
      <c r="E552" s="421">
        <v>17256</v>
      </c>
      <c r="F552" s="420">
        <f t="shared" si="25"/>
        <v>4520</v>
      </c>
      <c r="G552" s="500">
        <f t="shared" si="24"/>
        <v>3323</v>
      </c>
      <c r="H552" s="537"/>
    </row>
    <row r="553" spans="1:8" x14ac:dyDescent="0.2">
      <c r="A553" s="497">
        <v>692</v>
      </c>
      <c r="B553" s="425"/>
      <c r="C553" s="429">
        <f t="shared" si="26"/>
        <v>62.32</v>
      </c>
      <c r="D553" s="536"/>
      <c r="E553" s="421">
        <v>17256</v>
      </c>
      <c r="F553" s="420">
        <f t="shared" si="25"/>
        <v>4519</v>
      </c>
      <c r="G553" s="500">
        <f t="shared" si="24"/>
        <v>3323</v>
      </c>
      <c r="H553" s="537"/>
    </row>
    <row r="554" spans="1:8" x14ac:dyDescent="0.2">
      <c r="A554" s="497">
        <v>693</v>
      </c>
      <c r="B554" s="425"/>
      <c r="C554" s="429">
        <f t="shared" si="26"/>
        <v>62.34</v>
      </c>
      <c r="D554" s="536"/>
      <c r="E554" s="421">
        <v>17256</v>
      </c>
      <c r="F554" s="420">
        <f t="shared" si="25"/>
        <v>4517</v>
      </c>
      <c r="G554" s="500">
        <f t="shared" si="24"/>
        <v>3322</v>
      </c>
      <c r="H554" s="537"/>
    </row>
    <row r="555" spans="1:8" x14ac:dyDescent="0.2">
      <c r="A555" s="497">
        <v>694</v>
      </c>
      <c r="B555" s="425"/>
      <c r="C555" s="429">
        <f t="shared" si="26"/>
        <v>62.35</v>
      </c>
      <c r="D555" s="536"/>
      <c r="E555" s="421">
        <v>17256</v>
      </c>
      <c r="F555" s="420">
        <f t="shared" si="25"/>
        <v>4517</v>
      </c>
      <c r="G555" s="500">
        <f t="shared" si="24"/>
        <v>3321</v>
      </c>
      <c r="H555" s="537"/>
    </row>
    <row r="556" spans="1:8" x14ac:dyDescent="0.2">
      <c r="A556" s="497">
        <v>695</v>
      </c>
      <c r="B556" s="425"/>
      <c r="C556" s="429">
        <f t="shared" si="26"/>
        <v>62.36</v>
      </c>
      <c r="D556" s="536"/>
      <c r="E556" s="421">
        <v>17256</v>
      </c>
      <c r="F556" s="420">
        <f t="shared" si="25"/>
        <v>4516</v>
      </c>
      <c r="G556" s="500">
        <f t="shared" si="24"/>
        <v>3321</v>
      </c>
      <c r="H556" s="537"/>
    </row>
    <row r="557" spans="1:8" x14ac:dyDescent="0.2">
      <c r="A557" s="497">
        <v>696</v>
      </c>
      <c r="B557" s="425"/>
      <c r="C557" s="429">
        <f t="shared" si="26"/>
        <v>62.37</v>
      </c>
      <c r="D557" s="536"/>
      <c r="E557" s="421">
        <v>17256</v>
      </c>
      <c r="F557" s="420">
        <f t="shared" si="25"/>
        <v>4515</v>
      </c>
      <c r="G557" s="500">
        <f t="shared" si="24"/>
        <v>3320</v>
      </c>
      <c r="H557" s="537"/>
    </row>
    <row r="558" spans="1:8" x14ac:dyDescent="0.2">
      <c r="A558" s="497">
        <v>697</v>
      </c>
      <c r="B558" s="425"/>
      <c r="C558" s="429">
        <f t="shared" si="26"/>
        <v>62.39</v>
      </c>
      <c r="D558" s="536"/>
      <c r="E558" s="421">
        <v>17256</v>
      </c>
      <c r="F558" s="420">
        <f t="shared" si="25"/>
        <v>4514</v>
      </c>
      <c r="G558" s="500">
        <f t="shared" si="24"/>
        <v>3319</v>
      </c>
      <c r="H558" s="537"/>
    </row>
    <row r="559" spans="1:8" x14ac:dyDescent="0.2">
      <c r="A559" s="497">
        <v>698</v>
      </c>
      <c r="B559" s="425"/>
      <c r="C559" s="429">
        <f t="shared" si="26"/>
        <v>62.4</v>
      </c>
      <c r="D559" s="536"/>
      <c r="E559" s="421">
        <v>17256</v>
      </c>
      <c r="F559" s="420">
        <f t="shared" si="25"/>
        <v>4513</v>
      </c>
      <c r="G559" s="500">
        <f t="shared" si="24"/>
        <v>3318</v>
      </c>
      <c r="H559" s="537"/>
    </row>
    <row r="560" spans="1:8" x14ac:dyDescent="0.2">
      <c r="A560" s="497">
        <v>699</v>
      </c>
      <c r="B560" s="425"/>
      <c r="C560" s="429">
        <f t="shared" si="26"/>
        <v>62.41</v>
      </c>
      <c r="D560" s="536"/>
      <c r="E560" s="421">
        <v>17256</v>
      </c>
      <c r="F560" s="420">
        <f t="shared" si="25"/>
        <v>4512</v>
      </c>
      <c r="G560" s="500">
        <f t="shared" si="24"/>
        <v>3318</v>
      </c>
      <c r="H560" s="537"/>
    </row>
    <row r="561" spans="1:8" x14ac:dyDescent="0.2">
      <c r="A561" s="497">
        <v>700</v>
      </c>
      <c r="B561" s="425"/>
      <c r="C561" s="429">
        <f t="shared" si="26"/>
        <v>62.42</v>
      </c>
      <c r="D561" s="536"/>
      <c r="E561" s="421">
        <v>17256</v>
      </c>
      <c r="F561" s="420">
        <f t="shared" si="25"/>
        <v>4512</v>
      </c>
      <c r="G561" s="500">
        <f t="shared" si="24"/>
        <v>3317</v>
      </c>
      <c r="H561" s="537"/>
    </row>
    <row r="562" spans="1:8" x14ac:dyDescent="0.2">
      <c r="A562" s="497">
        <v>701</v>
      </c>
      <c r="B562" s="425"/>
      <c r="C562" s="429">
        <f t="shared" si="26"/>
        <v>62.44</v>
      </c>
      <c r="D562" s="536"/>
      <c r="E562" s="421">
        <v>17256</v>
      </c>
      <c r="F562" s="420">
        <f t="shared" si="25"/>
        <v>4510</v>
      </c>
      <c r="G562" s="500">
        <f t="shared" si="24"/>
        <v>3316</v>
      </c>
      <c r="H562" s="537"/>
    </row>
    <row r="563" spans="1:8" x14ac:dyDescent="0.2">
      <c r="A563" s="497">
        <v>702</v>
      </c>
      <c r="B563" s="425"/>
      <c r="C563" s="429">
        <f t="shared" si="26"/>
        <v>62.45</v>
      </c>
      <c r="D563" s="536"/>
      <c r="E563" s="421">
        <v>17256</v>
      </c>
      <c r="F563" s="420">
        <f t="shared" si="25"/>
        <v>4509</v>
      </c>
      <c r="G563" s="500">
        <f t="shared" si="24"/>
        <v>3316</v>
      </c>
      <c r="H563" s="537"/>
    </row>
    <row r="564" spans="1:8" x14ac:dyDescent="0.2">
      <c r="A564" s="497">
        <v>703</v>
      </c>
      <c r="B564" s="425"/>
      <c r="C564" s="429">
        <f t="shared" si="26"/>
        <v>62.46</v>
      </c>
      <c r="D564" s="536"/>
      <c r="E564" s="421">
        <v>17256</v>
      </c>
      <c r="F564" s="420">
        <f t="shared" si="25"/>
        <v>4509</v>
      </c>
      <c r="G564" s="500">
        <f t="shared" si="24"/>
        <v>3315</v>
      </c>
      <c r="H564" s="537"/>
    </row>
    <row r="565" spans="1:8" x14ac:dyDescent="0.2">
      <c r="A565" s="497">
        <v>704</v>
      </c>
      <c r="B565" s="425"/>
      <c r="C565" s="429">
        <f t="shared" si="26"/>
        <v>62.47</v>
      </c>
      <c r="D565" s="536"/>
      <c r="E565" s="421">
        <v>17256</v>
      </c>
      <c r="F565" s="420">
        <f t="shared" si="25"/>
        <v>4508</v>
      </c>
      <c r="G565" s="500">
        <f t="shared" si="24"/>
        <v>3315</v>
      </c>
      <c r="H565" s="537"/>
    </row>
    <row r="566" spans="1:8" x14ac:dyDescent="0.2">
      <c r="A566" s="497">
        <v>705</v>
      </c>
      <c r="B566" s="425"/>
      <c r="C566" s="429">
        <f t="shared" si="26"/>
        <v>62.48</v>
      </c>
      <c r="D566" s="536"/>
      <c r="E566" s="421">
        <v>17256</v>
      </c>
      <c r="F566" s="420">
        <f t="shared" si="25"/>
        <v>4507</v>
      </c>
      <c r="G566" s="500">
        <f t="shared" si="24"/>
        <v>3314</v>
      </c>
      <c r="H566" s="537"/>
    </row>
    <row r="567" spans="1:8" x14ac:dyDescent="0.2">
      <c r="A567" s="497">
        <v>706</v>
      </c>
      <c r="B567" s="425"/>
      <c r="C567" s="429">
        <f t="shared" si="26"/>
        <v>62.5</v>
      </c>
      <c r="D567" s="536"/>
      <c r="E567" s="421">
        <v>17256</v>
      </c>
      <c r="F567" s="420">
        <f t="shared" si="25"/>
        <v>4506</v>
      </c>
      <c r="G567" s="500">
        <f t="shared" si="24"/>
        <v>3313</v>
      </c>
      <c r="H567" s="537"/>
    </row>
    <row r="568" spans="1:8" x14ac:dyDescent="0.2">
      <c r="A568" s="497">
        <v>707</v>
      </c>
      <c r="B568" s="425"/>
      <c r="C568" s="429">
        <f t="shared" si="26"/>
        <v>62.51</v>
      </c>
      <c r="D568" s="536"/>
      <c r="E568" s="421">
        <v>17256</v>
      </c>
      <c r="F568" s="420">
        <f t="shared" si="25"/>
        <v>4505</v>
      </c>
      <c r="G568" s="500">
        <f t="shared" si="24"/>
        <v>3313</v>
      </c>
      <c r="H568" s="537"/>
    </row>
    <row r="569" spans="1:8" x14ac:dyDescent="0.2">
      <c r="A569" s="497">
        <v>708</v>
      </c>
      <c r="B569" s="425"/>
      <c r="C569" s="429">
        <f t="shared" si="26"/>
        <v>62.52</v>
      </c>
      <c r="D569" s="536"/>
      <c r="E569" s="421">
        <v>17256</v>
      </c>
      <c r="F569" s="420">
        <f t="shared" si="25"/>
        <v>4504</v>
      </c>
      <c r="G569" s="500">
        <f t="shared" si="24"/>
        <v>3312</v>
      </c>
      <c r="H569" s="537"/>
    </row>
    <row r="570" spans="1:8" x14ac:dyDescent="0.2">
      <c r="A570" s="497">
        <v>709</v>
      </c>
      <c r="B570" s="425"/>
      <c r="C570" s="429">
        <f t="shared" si="26"/>
        <v>62.53</v>
      </c>
      <c r="D570" s="536"/>
      <c r="E570" s="421">
        <v>17256</v>
      </c>
      <c r="F570" s="420">
        <f t="shared" si="25"/>
        <v>4504</v>
      </c>
      <c r="G570" s="500">
        <f t="shared" si="24"/>
        <v>3312</v>
      </c>
      <c r="H570" s="537"/>
    </row>
    <row r="571" spans="1:8" x14ac:dyDescent="0.2">
      <c r="A571" s="497">
        <v>710</v>
      </c>
      <c r="B571" s="425"/>
      <c r="C571" s="429">
        <f t="shared" si="26"/>
        <v>62.54</v>
      </c>
      <c r="D571" s="536"/>
      <c r="E571" s="421">
        <v>17256</v>
      </c>
      <c r="F571" s="420">
        <f t="shared" si="25"/>
        <v>4503</v>
      </c>
      <c r="G571" s="500">
        <f t="shared" si="24"/>
        <v>3311</v>
      </c>
      <c r="H571" s="537"/>
    </row>
    <row r="572" spans="1:8" x14ac:dyDescent="0.2">
      <c r="A572" s="497">
        <v>711</v>
      </c>
      <c r="B572" s="425"/>
      <c r="C572" s="429">
        <f t="shared" si="26"/>
        <v>62.55</v>
      </c>
      <c r="D572" s="536"/>
      <c r="E572" s="421">
        <v>17256</v>
      </c>
      <c r="F572" s="420">
        <f t="shared" si="25"/>
        <v>4502</v>
      </c>
      <c r="G572" s="500">
        <f t="shared" si="24"/>
        <v>3311</v>
      </c>
      <c r="H572" s="537"/>
    </row>
    <row r="573" spans="1:8" x14ac:dyDescent="0.2">
      <c r="A573" s="497">
        <v>712</v>
      </c>
      <c r="B573" s="425"/>
      <c r="C573" s="429">
        <f t="shared" si="26"/>
        <v>62.56</v>
      </c>
      <c r="D573" s="536"/>
      <c r="E573" s="421">
        <v>17256</v>
      </c>
      <c r="F573" s="420">
        <f t="shared" si="25"/>
        <v>4502</v>
      </c>
      <c r="G573" s="500">
        <f t="shared" si="24"/>
        <v>3310</v>
      </c>
      <c r="H573" s="537"/>
    </row>
    <row r="574" spans="1:8" x14ac:dyDescent="0.2">
      <c r="A574" s="497">
        <v>713</v>
      </c>
      <c r="B574" s="425"/>
      <c r="C574" s="429">
        <f t="shared" si="26"/>
        <v>62.57</v>
      </c>
      <c r="D574" s="536"/>
      <c r="E574" s="421">
        <v>17256</v>
      </c>
      <c r="F574" s="420">
        <f t="shared" si="25"/>
        <v>4501</v>
      </c>
      <c r="G574" s="500">
        <f t="shared" si="24"/>
        <v>3309</v>
      </c>
      <c r="H574" s="537"/>
    </row>
    <row r="575" spans="1:8" x14ac:dyDescent="0.2">
      <c r="A575" s="497">
        <v>714</v>
      </c>
      <c r="B575" s="425"/>
      <c r="C575" s="429">
        <f t="shared" si="26"/>
        <v>62.59</v>
      </c>
      <c r="D575" s="536"/>
      <c r="E575" s="421">
        <v>17256</v>
      </c>
      <c r="F575" s="420">
        <f t="shared" si="25"/>
        <v>4499</v>
      </c>
      <c r="G575" s="500">
        <f t="shared" si="24"/>
        <v>3308</v>
      </c>
      <c r="H575" s="537"/>
    </row>
    <row r="576" spans="1:8" x14ac:dyDescent="0.2">
      <c r="A576" s="497">
        <v>715</v>
      </c>
      <c r="B576" s="425"/>
      <c r="C576" s="429">
        <f t="shared" si="26"/>
        <v>62.6</v>
      </c>
      <c r="D576" s="536"/>
      <c r="E576" s="421">
        <v>17256</v>
      </c>
      <c r="F576" s="420">
        <f t="shared" si="25"/>
        <v>4499</v>
      </c>
      <c r="G576" s="500">
        <f t="shared" si="24"/>
        <v>3308</v>
      </c>
      <c r="H576" s="537"/>
    </row>
    <row r="577" spans="1:8" x14ac:dyDescent="0.2">
      <c r="A577" s="497">
        <v>716</v>
      </c>
      <c r="B577" s="425"/>
      <c r="C577" s="429">
        <f t="shared" si="26"/>
        <v>62.61</v>
      </c>
      <c r="D577" s="536"/>
      <c r="E577" s="421">
        <v>17256</v>
      </c>
      <c r="F577" s="420">
        <f t="shared" si="25"/>
        <v>4498</v>
      </c>
      <c r="G577" s="500">
        <f t="shared" si="24"/>
        <v>3307</v>
      </c>
      <c r="H577" s="537"/>
    </row>
    <row r="578" spans="1:8" x14ac:dyDescent="0.2">
      <c r="A578" s="497">
        <v>717</v>
      </c>
      <c r="B578" s="425"/>
      <c r="C578" s="429">
        <f t="shared" si="26"/>
        <v>62.62</v>
      </c>
      <c r="D578" s="536"/>
      <c r="E578" s="421">
        <v>17256</v>
      </c>
      <c r="F578" s="420">
        <f t="shared" si="25"/>
        <v>4497</v>
      </c>
      <c r="G578" s="500">
        <f t="shared" si="24"/>
        <v>3307</v>
      </c>
      <c r="H578" s="537"/>
    </row>
    <row r="579" spans="1:8" x14ac:dyDescent="0.2">
      <c r="A579" s="497">
        <v>718</v>
      </c>
      <c r="B579" s="425"/>
      <c r="C579" s="429">
        <f t="shared" si="26"/>
        <v>62.63</v>
      </c>
      <c r="D579" s="536"/>
      <c r="E579" s="421">
        <v>17256</v>
      </c>
      <c r="F579" s="420">
        <f t="shared" si="25"/>
        <v>4497</v>
      </c>
      <c r="G579" s="500">
        <f t="shared" si="24"/>
        <v>3306</v>
      </c>
      <c r="H579" s="537"/>
    </row>
    <row r="580" spans="1:8" x14ac:dyDescent="0.2">
      <c r="A580" s="497">
        <v>719</v>
      </c>
      <c r="B580" s="425"/>
      <c r="C580" s="429">
        <f t="shared" si="26"/>
        <v>62.64</v>
      </c>
      <c r="D580" s="536"/>
      <c r="E580" s="421">
        <v>17256</v>
      </c>
      <c r="F580" s="420">
        <f t="shared" si="25"/>
        <v>4496</v>
      </c>
      <c r="G580" s="500">
        <f t="shared" si="24"/>
        <v>3306</v>
      </c>
      <c r="H580" s="537"/>
    </row>
    <row r="581" spans="1:8" x14ac:dyDescent="0.2">
      <c r="A581" s="497">
        <v>720</v>
      </c>
      <c r="B581" s="425"/>
      <c r="C581" s="429">
        <f t="shared" si="26"/>
        <v>62.65</v>
      </c>
      <c r="D581" s="536"/>
      <c r="E581" s="421">
        <v>17256</v>
      </c>
      <c r="F581" s="420">
        <f t="shared" si="25"/>
        <v>4495</v>
      </c>
      <c r="G581" s="500">
        <f t="shared" si="24"/>
        <v>3305</v>
      </c>
      <c r="H581" s="537"/>
    </row>
    <row r="582" spans="1:8" x14ac:dyDescent="0.2">
      <c r="A582" s="497">
        <v>721</v>
      </c>
      <c r="B582" s="425"/>
      <c r="C582" s="429">
        <f t="shared" si="26"/>
        <v>62.66</v>
      </c>
      <c r="D582" s="536"/>
      <c r="E582" s="421">
        <v>17256</v>
      </c>
      <c r="F582" s="420">
        <f t="shared" si="25"/>
        <v>4494</v>
      </c>
      <c r="G582" s="500">
        <f t="shared" si="24"/>
        <v>3305</v>
      </c>
      <c r="H582" s="537"/>
    </row>
    <row r="583" spans="1:8" x14ac:dyDescent="0.2">
      <c r="A583" s="497">
        <v>722</v>
      </c>
      <c r="B583" s="425"/>
      <c r="C583" s="429">
        <f t="shared" si="26"/>
        <v>62.67</v>
      </c>
      <c r="D583" s="536"/>
      <c r="E583" s="421">
        <v>17256</v>
      </c>
      <c r="F583" s="420">
        <f t="shared" si="25"/>
        <v>4494</v>
      </c>
      <c r="G583" s="500">
        <f t="shared" si="24"/>
        <v>3304</v>
      </c>
      <c r="H583" s="537"/>
    </row>
    <row r="584" spans="1:8" x14ac:dyDescent="0.2">
      <c r="A584" s="497">
        <v>723</v>
      </c>
      <c r="B584" s="425"/>
      <c r="C584" s="429">
        <f t="shared" si="26"/>
        <v>62.68</v>
      </c>
      <c r="D584" s="536"/>
      <c r="E584" s="421">
        <v>17256</v>
      </c>
      <c r="F584" s="420">
        <f t="shared" si="25"/>
        <v>4493</v>
      </c>
      <c r="G584" s="500">
        <f t="shared" si="24"/>
        <v>3304</v>
      </c>
      <c r="H584" s="537"/>
    </row>
    <row r="585" spans="1:8" x14ac:dyDescent="0.2">
      <c r="A585" s="497">
        <v>724</v>
      </c>
      <c r="B585" s="425"/>
      <c r="C585" s="429">
        <f t="shared" si="26"/>
        <v>62.69</v>
      </c>
      <c r="D585" s="536"/>
      <c r="E585" s="421">
        <v>17256</v>
      </c>
      <c r="F585" s="420">
        <f t="shared" si="25"/>
        <v>4492</v>
      </c>
      <c r="G585" s="500">
        <f t="shared" si="24"/>
        <v>3303</v>
      </c>
      <c r="H585" s="537"/>
    </row>
    <row r="586" spans="1:8" x14ac:dyDescent="0.2">
      <c r="A586" s="497">
        <v>725</v>
      </c>
      <c r="B586" s="425"/>
      <c r="C586" s="429">
        <f t="shared" si="26"/>
        <v>62.7</v>
      </c>
      <c r="D586" s="536"/>
      <c r="E586" s="421">
        <v>17256</v>
      </c>
      <c r="F586" s="420">
        <f t="shared" si="25"/>
        <v>4492</v>
      </c>
      <c r="G586" s="500">
        <f t="shared" si="24"/>
        <v>3303</v>
      </c>
      <c r="H586" s="537"/>
    </row>
    <row r="587" spans="1:8" x14ac:dyDescent="0.2">
      <c r="A587" s="497">
        <v>726</v>
      </c>
      <c r="B587" s="425"/>
      <c r="C587" s="429">
        <f t="shared" si="26"/>
        <v>62.71</v>
      </c>
      <c r="D587" s="536"/>
      <c r="E587" s="421">
        <v>17256</v>
      </c>
      <c r="F587" s="420">
        <f t="shared" si="25"/>
        <v>4491</v>
      </c>
      <c r="G587" s="500">
        <f t="shared" si="24"/>
        <v>3302</v>
      </c>
      <c r="H587" s="537"/>
    </row>
    <row r="588" spans="1:8" x14ac:dyDescent="0.2">
      <c r="A588" s="497">
        <v>727</v>
      </c>
      <c r="B588" s="425"/>
      <c r="C588" s="429">
        <f t="shared" si="26"/>
        <v>62.72</v>
      </c>
      <c r="D588" s="536"/>
      <c r="E588" s="421">
        <v>17256</v>
      </c>
      <c r="F588" s="420">
        <f t="shared" si="25"/>
        <v>4490</v>
      </c>
      <c r="G588" s="500">
        <f t="shared" si="24"/>
        <v>3302</v>
      </c>
      <c r="H588" s="537"/>
    </row>
    <row r="589" spans="1:8" x14ac:dyDescent="0.2">
      <c r="A589" s="497">
        <v>728</v>
      </c>
      <c r="B589" s="425"/>
      <c r="C589" s="429">
        <f t="shared" si="26"/>
        <v>62.73</v>
      </c>
      <c r="D589" s="536"/>
      <c r="E589" s="421">
        <v>17256</v>
      </c>
      <c r="F589" s="420">
        <f t="shared" si="25"/>
        <v>4489</v>
      </c>
      <c r="G589" s="500">
        <f t="shared" ref="G589:G652" si="27">ROUND(12*(1/C589*E589),0)</f>
        <v>3301</v>
      </c>
      <c r="H589" s="537"/>
    </row>
    <row r="590" spans="1:8" x14ac:dyDescent="0.2">
      <c r="A590" s="497">
        <v>729</v>
      </c>
      <c r="B590" s="425"/>
      <c r="C590" s="429">
        <f t="shared" si="26"/>
        <v>62.74</v>
      </c>
      <c r="D590" s="536"/>
      <c r="E590" s="421">
        <v>17256</v>
      </c>
      <c r="F590" s="420">
        <f t="shared" ref="F590:F653" si="28">ROUND(12*1.36*(1/C590*E590)+H590,0)</f>
        <v>4489</v>
      </c>
      <c r="G590" s="500">
        <f t="shared" si="27"/>
        <v>3300</v>
      </c>
      <c r="H590" s="537"/>
    </row>
    <row r="591" spans="1:8" x14ac:dyDescent="0.2">
      <c r="A591" s="497">
        <v>730</v>
      </c>
      <c r="B591" s="425"/>
      <c r="C591" s="429">
        <f t="shared" ref="C591:C614" si="29">ROUND((-0.0000491*POWER(A591,2)+0.0818939*A591+34)*0.928,2)</f>
        <v>62.75</v>
      </c>
      <c r="D591" s="536"/>
      <c r="E591" s="421">
        <v>17256</v>
      </c>
      <c r="F591" s="420">
        <f t="shared" si="28"/>
        <v>4488</v>
      </c>
      <c r="G591" s="500">
        <f t="shared" si="27"/>
        <v>3300</v>
      </c>
      <c r="H591" s="537"/>
    </row>
    <row r="592" spans="1:8" x14ac:dyDescent="0.2">
      <c r="A592" s="497">
        <v>731</v>
      </c>
      <c r="B592" s="425"/>
      <c r="C592" s="429">
        <f t="shared" si="29"/>
        <v>62.76</v>
      </c>
      <c r="D592" s="536"/>
      <c r="E592" s="421">
        <v>17256</v>
      </c>
      <c r="F592" s="420">
        <f t="shared" si="28"/>
        <v>4487</v>
      </c>
      <c r="G592" s="500">
        <f t="shared" si="27"/>
        <v>3299</v>
      </c>
      <c r="H592" s="537"/>
    </row>
    <row r="593" spans="1:8" x14ac:dyDescent="0.2">
      <c r="A593" s="497">
        <v>732</v>
      </c>
      <c r="B593" s="425"/>
      <c r="C593" s="429">
        <f t="shared" si="29"/>
        <v>62.77</v>
      </c>
      <c r="D593" s="536"/>
      <c r="E593" s="421">
        <v>17256</v>
      </c>
      <c r="F593" s="420">
        <f t="shared" si="28"/>
        <v>4487</v>
      </c>
      <c r="G593" s="500">
        <f t="shared" si="27"/>
        <v>3299</v>
      </c>
      <c r="H593" s="537"/>
    </row>
    <row r="594" spans="1:8" x14ac:dyDescent="0.2">
      <c r="A594" s="497">
        <v>733</v>
      </c>
      <c r="B594" s="425"/>
      <c r="C594" s="429">
        <f t="shared" si="29"/>
        <v>62.78</v>
      </c>
      <c r="D594" s="536"/>
      <c r="E594" s="421">
        <v>17256</v>
      </c>
      <c r="F594" s="420">
        <f t="shared" si="28"/>
        <v>4486</v>
      </c>
      <c r="G594" s="500">
        <f t="shared" si="27"/>
        <v>3298</v>
      </c>
      <c r="H594" s="537"/>
    </row>
    <row r="595" spans="1:8" x14ac:dyDescent="0.2">
      <c r="A595" s="497">
        <v>734</v>
      </c>
      <c r="B595" s="425"/>
      <c r="C595" s="429">
        <f t="shared" si="29"/>
        <v>62.79</v>
      </c>
      <c r="D595" s="536"/>
      <c r="E595" s="421">
        <v>17256</v>
      </c>
      <c r="F595" s="420">
        <f t="shared" si="28"/>
        <v>4485</v>
      </c>
      <c r="G595" s="500">
        <f t="shared" si="27"/>
        <v>3298</v>
      </c>
      <c r="H595" s="537"/>
    </row>
    <row r="596" spans="1:8" x14ac:dyDescent="0.2">
      <c r="A596" s="497">
        <v>735</v>
      </c>
      <c r="B596" s="425"/>
      <c r="C596" s="429">
        <f t="shared" si="29"/>
        <v>62.79</v>
      </c>
      <c r="D596" s="536"/>
      <c r="E596" s="421">
        <v>17256</v>
      </c>
      <c r="F596" s="420">
        <f t="shared" si="28"/>
        <v>4485</v>
      </c>
      <c r="G596" s="500">
        <f t="shared" si="27"/>
        <v>3298</v>
      </c>
      <c r="H596" s="537"/>
    </row>
    <row r="597" spans="1:8" x14ac:dyDescent="0.2">
      <c r="A597" s="497">
        <v>736</v>
      </c>
      <c r="B597" s="425"/>
      <c r="C597" s="429">
        <f t="shared" si="29"/>
        <v>62.8</v>
      </c>
      <c r="D597" s="536"/>
      <c r="E597" s="421">
        <v>17256</v>
      </c>
      <c r="F597" s="420">
        <f t="shared" si="28"/>
        <v>4484</v>
      </c>
      <c r="G597" s="500">
        <f t="shared" si="27"/>
        <v>3297</v>
      </c>
      <c r="H597" s="537"/>
    </row>
    <row r="598" spans="1:8" x14ac:dyDescent="0.2">
      <c r="A598" s="497">
        <v>737</v>
      </c>
      <c r="B598" s="425"/>
      <c r="C598" s="429">
        <f t="shared" si="29"/>
        <v>62.81</v>
      </c>
      <c r="D598" s="536"/>
      <c r="E598" s="421">
        <v>17256</v>
      </c>
      <c r="F598" s="420">
        <f t="shared" si="28"/>
        <v>4484</v>
      </c>
      <c r="G598" s="500">
        <f t="shared" si="27"/>
        <v>3297</v>
      </c>
      <c r="H598" s="537"/>
    </row>
    <row r="599" spans="1:8" x14ac:dyDescent="0.2">
      <c r="A599" s="497">
        <v>738</v>
      </c>
      <c r="B599" s="425"/>
      <c r="C599" s="429">
        <f t="shared" si="29"/>
        <v>62.82</v>
      </c>
      <c r="D599" s="536"/>
      <c r="E599" s="421">
        <v>17256</v>
      </c>
      <c r="F599" s="420">
        <f t="shared" si="28"/>
        <v>4483</v>
      </c>
      <c r="G599" s="500">
        <f t="shared" si="27"/>
        <v>3296</v>
      </c>
      <c r="H599" s="537"/>
    </row>
    <row r="600" spans="1:8" x14ac:dyDescent="0.2">
      <c r="A600" s="497">
        <v>739</v>
      </c>
      <c r="B600" s="425"/>
      <c r="C600" s="429">
        <f t="shared" si="29"/>
        <v>62.83</v>
      </c>
      <c r="D600" s="536"/>
      <c r="E600" s="421">
        <v>17256</v>
      </c>
      <c r="F600" s="420">
        <f t="shared" si="28"/>
        <v>4482</v>
      </c>
      <c r="G600" s="500">
        <f t="shared" si="27"/>
        <v>3296</v>
      </c>
      <c r="H600" s="537"/>
    </row>
    <row r="601" spans="1:8" x14ac:dyDescent="0.2">
      <c r="A601" s="497">
        <v>740</v>
      </c>
      <c r="B601" s="425"/>
      <c r="C601" s="429">
        <f t="shared" si="29"/>
        <v>62.84</v>
      </c>
      <c r="D601" s="536"/>
      <c r="E601" s="421">
        <v>17256</v>
      </c>
      <c r="F601" s="420">
        <f t="shared" si="28"/>
        <v>4482</v>
      </c>
      <c r="G601" s="500">
        <f t="shared" si="27"/>
        <v>3295</v>
      </c>
      <c r="H601" s="537"/>
    </row>
    <row r="602" spans="1:8" x14ac:dyDescent="0.2">
      <c r="A602" s="497">
        <v>741</v>
      </c>
      <c r="B602" s="425"/>
      <c r="C602" s="429">
        <f t="shared" si="29"/>
        <v>62.85</v>
      </c>
      <c r="D602" s="536"/>
      <c r="E602" s="421">
        <v>17256</v>
      </c>
      <c r="F602" s="420">
        <f t="shared" si="28"/>
        <v>4481</v>
      </c>
      <c r="G602" s="500">
        <f t="shared" si="27"/>
        <v>3295</v>
      </c>
      <c r="H602" s="537"/>
    </row>
    <row r="603" spans="1:8" x14ac:dyDescent="0.2">
      <c r="A603" s="497">
        <v>742</v>
      </c>
      <c r="B603" s="425"/>
      <c r="C603" s="429">
        <f t="shared" si="29"/>
        <v>62.86</v>
      </c>
      <c r="D603" s="536"/>
      <c r="E603" s="421">
        <v>17256</v>
      </c>
      <c r="F603" s="420">
        <f t="shared" si="28"/>
        <v>4480</v>
      </c>
      <c r="G603" s="500">
        <f t="shared" si="27"/>
        <v>3294</v>
      </c>
      <c r="H603" s="537"/>
    </row>
    <row r="604" spans="1:8" x14ac:dyDescent="0.2">
      <c r="A604" s="497">
        <v>743</v>
      </c>
      <c r="B604" s="425"/>
      <c r="C604" s="429">
        <f t="shared" si="29"/>
        <v>62.86</v>
      </c>
      <c r="D604" s="536"/>
      <c r="E604" s="421">
        <v>17256</v>
      </c>
      <c r="F604" s="420">
        <f t="shared" si="28"/>
        <v>4480</v>
      </c>
      <c r="G604" s="500">
        <f t="shared" si="27"/>
        <v>3294</v>
      </c>
      <c r="H604" s="537"/>
    </row>
    <row r="605" spans="1:8" x14ac:dyDescent="0.2">
      <c r="A605" s="497">
        <v>744</v>
      </c>
      <c r="B605" s="425"/>
      <c r="C605" s="429">
        <f t="shared" si="29"/>
        <v>62.87</v>
      </c>
      <c r="D605" s="536"/>
      <c r="E605" s="421">
        <v>17256</v>
      </c>
      <c r="F605" s="420">
        <f t="shared" si="28"/>
        <v>4479</v>
      </c>
      <c r="G605" s="500">
        <f t="shared" si="27"/>
        <v>3294</v>
      </c>
      <c r="H605" s="537"/>
    </row>
    <row r="606" spans="1:8" x14ac:dyDescent="0.2">
      <c r="A606" s="497">
        <v>745</v>
      </c>
      <c r="B606" s="425"/>
      <c r="C606" s="429">
        <f t="shared" si="29"/>
        <v>62.88</v>
      </c>
      <c r="D606" s="536"/>
      <c r="E606" s="421">
        <v>17256</v>
      </c>
      <c r="F606" s="420">
        <f t="shared" si="28"/>
        <v>4479</v>
      </c>
      <c r="G606" s="500">
        <f t="shared" si="27"/>
        <v>3293</v>
      </c>
      <c r="H606" s="537"/>
    </row>
    <row r="607" spans="1:8" x14ac:dyDescent="0.2">
      <c r="A607" s="497">
        <v>746</v>
      </c>
      <c r="B607" s="425"/>
      <c r="C607" s="429">
        <f t="shared" si="29"/>
        <v>62.89</v>
      </c>
      <c r="D607" s="536"/>
      <c r="E607" s="421">
        <v>17256</v>
      </c>
      <c r="F607" s="420">
        <f t="shared" si="28"/>
        <v>4478</v>
      </c>
      <c r="G607" s="500">
        <f t="shared" si="27"/>
        <v>3293</v>
      </c>
      <c r="H607" s="537"/>
    </row>
    <row r="608" spans="1:8" x14ac:dyDescent="0.2">
      <c r="A608" s="497">
        <v>747</v>
      </c>
      <c r="B608" s="425"/>
      <c r="C608" s="429">
        <f t="shared" si="29"/>
        <v>62.9</v>
      </c>
      <c r="D608" s="536"/>
      <c r="E608" s="421">
        <v>17256</v>
      </c>
      <c r="F608" s="420">
        <f t="shared" si="28"/>
        <v>4477</v>
      </c>
      <c r="G608" s="500">
        <f t="shared" si="27"/>
        <v>3292</v>
      </c>
      <c r="H608" s="537"/>
    </row>
    <row r="609" spans="1:8" x14ac:dyDescent="0.2">
      <c r="A609" s="497">
        <v>748</v>
      </c>
      <c r="B609" s="425"/>
      <c r="C609" s="429">
        <f t="shared" si="29"/>
        <v>62.9</v>
      </c>
      <c r="D609" s="536"/>
      <c r="E609" s="421">
        <v>17256</v>
      </c>
      <c r="F609" s="420">
        <f t="shared" si="28"/>
        <v>4477</v>
      </c>
      <c r="G609" s="500">
        <f t="shared" si="27"/>
        <v>3292</v>
      </c>
      <c r="H609" s="537"/>
    </row>
    <row r="610" spans="1:8" x14ac:dyDescent="0.2">
      <c r="A610" s="497">
        <v>749</v>
      </c>
      <c r="B610" s="425"/>
      <c r="C610" s="429">
        <f t="shared" si="29"/>
        <v>62.91</v>
      </c>
      <c r="D610" s="536"/>
      <c r="E610" s="421">
        <v>17256</v>
      </c>
      <c r="F610" s="420">
        <f t="shared" si="28"/>
        <v>4477</v>
      </c>
      <c r="G610" s="500">
        <f t="shared" si="27"/>
        <v>3292</v>
      </c>
      <c r="H610" s="537"/>
    </row>
    <row r="611" spans="1:8" x14ac:dyDescent="0.2">
      <c r="A611" s="497">
        <v>750</v>
      </c>
      <c r="B611" s="425"/>
      <c r="C611" s="429">
        <f t="shared" si="29"/>
        <v>62.92</v>
      </c>
      <c r="D611" s="536"/>
      <c r="E611" s="421">
        <v>17256</v>
      </c>
      <c r="F611" s="420">
        <f t="shared" si="28"/>
        <v>4476</v>
      </c>
      <c r="G611" s="500">
        <f t="shared" si="27"/>
        <v>3291</v>
      </c>
      <c r="H611" s="537"/>
    </row>
    <row r="612" spans="1:8" x14ac:dyDescent="0.2">
      <c r="A612" s="497">
        <v>751</v>
      </c>
      <c r="B612" s="425"/>
      <c r="C612" s="429">
        <f t="shared" si="29"/>
        <v>62.93</v>
      </c>
      <c r="D612" s="536"/>
      <c r="E612" s="421">
        <v>17256</v>
      </c>
      <c r="F612" s="420">
        <f t="shared" si="28"/>
        <v>4475</v>
      </c>
      <c r="G612" s="500">
        <f t="shared" si="27"/>
        <v>3291</v>
      </c>
      <c r="H612" s="537"/>
    </row>
    <row r="613" spans="1:8" x14ac:dyDescent="0.2">
      <c r="A613" s="497">
        <v>752</v>
      </c>
      <c r="B613" s="425"/>
      <c r="C613" s="429">
        <f t="shared" si="29"/>
        <v>62.94</v>
      </c>
      <c r="D613" s="536"/>
      <c r="E613" s="421">
        <v>17256</v>
      </c>
      <c r="F613" s="420">
        <f t="shared" si="28"/>
        <v>4474</v>
      </c>
      <c r="G613" s="500">
        <f t="shared" si="27"/>
        <v>3290</v>
      </c>
      <c r="H613" s="537"/>
    </row>
    <row r="614" spans="1:8" x14ac:dyDescent="0.2">
      <c r="A614" s="497">
        <v>753</v>
      </c>
      <c r="B614" s="425"/>
      <c r="C614" s="429">
        <f t="shared" si="29"/>
        <v>62.94</v>
      </c>
      <c r="D614" s="536"/>
      <c r="E614" s="421">
        <v>17256</v>
      </c>
      <c r="F614" s="420">
        <f t="shared" si="28"/>
        <v>4474</v>
      </c>
      <c r="G614" s="500">
        <f t="shared" si="27"/>
        <v>3290</v>
      </c>
      <c r="H614" s="537"/>
    </row>
    <row r="615" spans="1:8" x14ac:dyDescent="0.2">
      <c r="A615" s="497">
        <v>754</v>
      </c>
      <c r="B615" s="425"/>
      <c r="C615" s="429">
        <v>72</v>
      </c>
      <c r="D615" s="536"/>
      <c r="E615" s="421">
        <v>17256</v>
      </c>
      <c r="F615" s="420">
        <f t="shared" si="28"/>
        <v>3911</v>
      </c>
      <c r="G615" s="500">
        <f t="shared" si="27"/>
        <v>2876</v>
      </c>
      <c r="H615" s="537"/>
    </row>
    <row r="616" spans="1:8" x14ac:dyDescent="0.2">
      <c r="A616" s="497">
        <v>755</v>
      </c>
      <c r="B616" s="425"/>
      <c r="C616" s="429">
        <v>72</v>
      </c>
      <c r="D616" s="536"/>
      <c r="E616" s="421">
        <v>17256</v>
      </c>
      <c r="F616" s="420">
        <f t="shared" si="28"/>
        <v>3911</v>
      </c>
      <c r="G616" s="500">
        <f t="shared" si="27"/>
        <v>2876</v>
      </c>
      <c r="H616" s="537"/>
    </row>
    <row r="617" spans="1:8" x14ac:dyDescent="0.2">
      <c r="A617" s="497">
        <v>756</v>
      </c>
      <c r="B617" s="425"/>
      <c r="C617" s="429">
        <v>72</v>
      </c>
      <c r="D617" s="536"/>
      <c r="E617" s="421">
        <v>17256</v>
      </c>
      <c r="F617" s="420">
        <f t="shared" si="28"/>
        <v>3911</v>
      </c>
      <c r="G617" s="500">
        <f t="shared" si="27"/>
        <v>2876</v>
      </c>
      <c r="H617" s="537"/>
    </row>
    <row r="618" spans="1:8" x14ac:dyDescent="0.2">
      <c r="A618" s="497">
        <v>757</v>
      </c>
      <c r="B618" s="425"/>
      <c r="C618" s="429">
        <v>72</v>
      </c>
      <c r="D618" s="536"/>
      <c r="E618" s="421">
        <v>17256</v>
      </c>
      <c r="F618" s="420">
        <f t="shared" si="28"/>
        <v>3911</v>
      </c>
      <c r="G618" s="500">
        <f t="shared" si="27"/>
        <v>2876</v>
      </c>
      <c r="H618" s="537"/>
    </row>
    <row r="619" spans="1:8" x14ac:dyDescent="0.2">
      <c r="A619" s="497">
        <v>758</v>
      </c>
      <c r="B619" s="425"/>
      <c r="C619" s="429">
        <v>72</v>
      </c>
      <c r="D619" s="536"/>
      <c r="E619" s="421">
        <v>17256</v>
      </c>
      <c r="F619" s="420">
        <f t="shared" si="28"/>
        <v>3911</v>
      </c>
      <c r="G619" s="500">
        <f t="shared" si="27"/>
        <v>2876</v>
      </c>
      <c r="H619" s="537"/>
    </row>
    <row r="620" spans="1:8" x14ac:dyDescent="0.2">
      <c r="A620" s="497">
        <v>759</v>
      </c>
      <c r="B620" s="425"/>
      <c r="C620" s="429">
        <v>72</v>
      </c>
      <c r="D620" s="536"/>
      <c r="E620" s="421">
        <v>17256</v>
      </c>
      <c r="F620" s="420">
        <f t="shared" si="28"/>
        <v>3911</v>
      </c>
      <c r="G620" s="500">
        <f t="shared" si="27"/>
        <v>2876</v>
      </c>
      <c r="H620" s="537"/>
    </row>
    <row r="621" spans="1:8" x14ac:dyDescent="0.2">
      <c r="A621" s="497">
        <v>760</v>
      </c>
      <c r="B621" s="425"/>
      <c r="C621" s="429">
        <v>72</v>
      </c>
      <c r="D621" s="536"/>
      <c r="E621" s="421">
        <v>17256</v>
      </c>
      <c r="F621" s="420">
        <f t="shared" si="28"/>
        <v>3911</v>
      </c>
      <c r="G621" s="500">
        <f t="shared" si="27"/>
        <v>2876</v>
      </c>
      <c r="H621" s="537"/>
    </row>
    <row r="622" spans="1:8" x14ac:dyDescent="0.2">
      <c r="A622" s="497">
        <v>761</v>
      </c>
      <c r="B622" s="425"/>
      <c r="C622" s="429">
        <v>72</v>
      </c>
      <c r="D622" s="536"/>
      <c r="E622" s="421">
        <v>17256</v>
      </c>
      <c r="F622" s="420">
        <f t="shared" si="28"/>
        <v>3911</v>
      </c>
      <c r="G622" s="500">
        <f t="shared" si="27"/>
        <v>2876</v>
      </c>
      <c r="H622" s="537"/>
    </row>
    <row r="623" spans="1:8" x14ac:dyDescent="0.2">
      <c r="A623" s="497">
        <v>762</v>
      </c>
      <c r="B623" s="425"/>
      <c r="C623" s="429">
        <v>72</v>
      </c>
      <c r="D623" s="536"/>
      <c r="E623" s="421">
        <v>17256</v>
      </c>
      <c r="F623" s="420">
        <f t="shared" si="28"/>
        <v>3911</v>
      </c>
      <c r="G623" s="500">
        <f t="shared" si="27"/>
        <v>2876</v>
      </c>
      <c r="H623" s="537"/>
    </row>
    <row r="624" spans="1:8" x14ac:dyDescent="0.2">
      <c r="A624" s="497">
        <v>763</v>
      </c>
      <c r="B624" s="425"/>
      <c r="C624" s="429">
        <v>72</v>
      </c>
      <c r="D624" s="536"/>
      <c r="E624" s="421">
        <v>17256</v>
      </c>
      <c r="F624" s="420">
        <f t="shared" si="28"/>
        <v>3911</v>
      </c>
      <c r="G624" s="500">
        <f t="shared" si="27"/>
        <v>2876</v>
      </c>
      <c r="H624" s="537"/>
    </row>
    <row r="625" spans="1:8" x14ac:dyDescent="0.2">
      <c r="A625" s="497">
        <v>764</v>
      </c>
      <c r="B625" s="425"/>
      <c r="C625" s="429">
        <v>72</v>
      </c>
      <c r="D625" s="536"/>
      <c r="E625" s="421">
        <v>17256</v>
      </c>
      <c r="F625" s="420">
        <f t="shared" si="28"/>
        <v>3911</v>
      </c>
      <c r="G625" s="500">
        <f t="shared" si="27"/>
        <v>2876</v>
      </c>
      <c r="H625" s="537"/>
    </row>
    <row r="626" spans="1:8" x14ac:dyDescent="0.2">
      <c r="A626" s="497">
        <v>765</v>
      </c>
      <c r="B626" s="425"/>
      <c r="C626" s="429">
        <v>72</v>
      </c>
      <c r="D626" s="536"/>
      <c r="E626" s="421">
        <v>17256</v>
      </c>
      <c r="F626" s="420">
        <f t="shared" si="28"/>
        <v>3911</v>
      </c>
      <c r="G626" s="500">
        <f t="shared" si="27"/>
        <v>2876</v>
      </c>
      <c r="H626" s="537"/>
    </row>
    <row r="627" spans="1:8" x14ac:dyDescent="0.2">
      <c r="A627" s="497">
        <v>766</v>
      </c>
      <c r="B627" s="425"/>
      <c r="C627" s="429">
        <v>72</v>
      </c>
      <c r="D627" s="536"/>
      <c r="E627" s="421">
        <v>17256</v>
      </c>
      <c r="F627" s="420">
        <f t="shared" si="28"/>
        <v>3911</v>
      </c>
      <c r="G627" s="500">
        <f t="shared" si="27"/>
        <v>2876</v>
      </c>
      <c r="H627" s="537"/>
    </row>
    <row r="628" spans="1:8" x14ac:dyDescent="0.2">
      <c r="A628" s="497">
        <v>767</v>
      </c>
      <c r="B628" s="425"/>
      <c r="C628" s="429">
        <v>72</v>
      </c>
      <c r="D628" s="536"/>
      <c r="E628" s="421">
        <v>17256</v>
      </c>
      <c r="F628" s="420">
        <f t="shared" si="28"/>
        <v>3911</v>
      </c>
      <c r="G628" s="500">
        <f t="shared" si="27"/>
        <v>2876</v>
      </c>
      <c r="H628" s="537"/>
    </row>
    <row r="629" spans="1:8" x14ac:dyDescent="0.2">
      <c r="A629" s="497">
        <v>768</v>
      </c>
      <c r="B629" s="425"/>
      <c r="C629" s="429">
        <v>72</v>
      </c>
      <c r="D629" s="536"/>
      <c r="E629" s="421">
        <v>17256</v>
      </c>
      <c r="F629" s="420">
        <f t="shared" si="28"/>
        <v>3911</v>
      </c>
      <c r="G629" s="500">
        <f t="shared" si="27"/>
        <v>2876</v>
      </c>
      <c r="H629" s="537"/>
    </row>
    <row r="630" spans="1:8" x14ac:dyDescent="0.2">
      <c r="A630" s="497">
        <v>769</v>
      </c>
      <c r="B630" s="425"/>
      <c r="C630" s="429">
        <v>72</v>
      </c>
      <c r="D630" s="536"/>
      <c r="E630" s="421">
        <v>17256</v>
      </c>
      <c r="F630" s="420">
        <f t="shared" si="28"/>
        <v>3911</v>
      </c>
      <c r="G630" s="500">
        <f t="shared" si="27"/>
        <v>2876</v>
      </c>
      <c r="H630" s="537"/>
    </row>
    <row r="631" spans="1:8" x14ac:dyDescent="0.2">
      <c r="A631" s="497">
        <v>770</v>
      </c>
      <c r="B631" s="425"/>
      <c r="C631" s="429">
        <v>72</v>
      </c>
      <c r="D631" s="536"/>
      <c r="E631" s="421">
        <v>17256</v>
      </c>
      <c r="F631" s="420">
        <f t="shared" si="28"/>
        <v>3911</v>
      </c>
      <c r="G631" s="500">
        <f t="shared" si="27"/>
        <v>2876</v>
      </c>
      <c r="H631" s="537"/>
    </row>
    <row r="632" spans="1:8" x14ac:dyDescent="0.2">
      <c r="A632" s="497">
        <v>771</v>
      </c>
      <c r="B632" s="425"/>
      <c r="C632" s="429">
        <v>72</v>
      </c>
      <c r="D632" s="536"/>
      <c r="E632" s="421">
        <v>17256</v>
      </c>
      <c r="F632" s="420">
        <f t="shared" si="28"/>
        <v>3911</v>
      </c>
      <c r="G632" s="500">
        <f t="shared" si="27"/>
        <v>2876</v>
      </c>
      <c r="H632" s="537"/>
    </row>
    <row r="633" spans="1:8" x14ac:dyDescent="0.2">
      <c r="A633" s="497">
        <v>772</v>
      </c>
      <c r="B633" s="425"/>
      <c r="C633" s="429">
        <v>72</v>
      </c>
      <c r="D633" s="536"/>
      <c r="E633" s="421">
        <v>17256</v>
      </c>
      <c r="F633" s="420">
        <f t="shared" si="28"/>
        <v>3911</v>
      </c>
      <c r="G633" s="500">
        <f t="shared" si="27"/>
        <v>2876</v>
      </c>
      <c r="H633" s="537"/>
    </row>
    <row r="634" spans="1:8" x14ac:dyDescent="0.2">
      <c r="A634" s="497">
        <v>773</v>
      </c>
      <c r="B634" s="425"/>
      <c r="C634" s="429">
        <v>72</v>
      </c>
      <c r="D634" s="536"/>
      <c r="E634" s="421">
        <v>17256</v>
      </c>
      <c r="F634" s="420">
        <f t="shared" si="28"/>
        <v>3911</v>
      </c>
      <c r="G634" s="500">
        <f t="shared" si="27"/>
        <v>2876</v>
      </c>
      <c r="H634" s="537"/>
    </row>
    <row r="635" spans="1:8" x14ac:dyDescent="0.2">
      <c r="A635" s="497">
        <v>774</v>
      </c>
      <c r="B635" s="425"/>
      <c r="C635" s="429">
        <v>72</v>
      </c>
      <c r="D635" s="536"/>
      <c r="E635" s="421">
        <v>17256</v>
      </c>
      <c r="F635" s="420">
        <f t="shared" si="28"/>
        <v>3911</v>
      </c>
      <c r="G635" s="500">
        <f t="shared" si="27"/>
        <v>2876</v>
      </c>
      <c r="H635" s="537"/>
    </row>
    <row r="636" spans="1:8" x14ac:dyDescent="0.2">
      <c r="A636" s="497">
        <v>775</v>
      </c>
      <c r="B636" s="425"/>
      <c r="C636" s="429">
        <v>72</v>
      </c>
      <c r="D636" s="536"/>
      <c r="E636" s="421">
        <v>17256</v>
      </c>
      <c r="F636" s="420">
        <f t="shared" si="28"/>
        <v>3911</v>
      </c>
      <c r="G636" s="500">
        <f t="shared" si="27"/>
        <v>2876</v>
      </c>
      <c r="H636" s="537"/>
    </row>
    <row r="637" spans="1:8" x14ac:dyDescent="0.2">
      <c r="A637" s="497">
        <v>776</v>
      </c>
      <c r="B637" s="425"/>
      <c r="C637" s="429">
        <v>72</v>
      </c>
      <c r="D637" s="536"/>
      <c r="E637" s="421">
        <v>17256</v>
      </c>
      <c r="F637" s="420">
        <f t="shared" si="28"/>
        <v>3911</v>
      </c>
      <c r="G637" s="500">
        <f t="shared" si="27"/>
        <v>2876</v>
      </c>
      <c r="H637" s="537"/>
    </row>
    <row r="638" spans="1:8" x14ac:dyDescent="0.2">
      <c r="A638" s="497">
        <v>777</v>
      </c>
      <c r="B638" s="425"/>
      <c r="C638" s="429">
        <v>72</v>
      </c>
      <c r="D638" s="536"/>
      <c r="E638" s="421">
        <v>17256</v>
      </c>
      <c r="F638" s="420">
        <f t="shared" si="28"/>
        <v>3911</v>
      </c>
      <c r="G638" s="500">
        <f t="shared" si="27"/>
        <v>2876</v>
      </c>
      <c r="H638" s="537"/>
    </row>
    <row r="639" spans="1:8" x14ac:dyDescent="0.2">
      <c r="A639" s="497">
        <v>778</v>
      </c>
      <c r="B639" s="425"/>
      <c r="C639" s="429">
        <v>72</v>
      </c>
      <c r="D639" s="536"/>
      <c r="E639" s="421">
        <v>17256</v>
      </c>
      <c r="F639" s="420">
        <f t="shared" si="28"/>
        <v>3911</v>
      </c>
      <c r="G639" s="500">
        <f t="shared" si="27"/>
        <v>2876</v>
      </c>
      <c r="H639" s="537"/>
    </row>
    <row r="640" spans="1:8" x14ac:dyDescent="0.2">
      <c r="A640" s="497">
        <v>779</v>
      </c>
      <c r="B640" s="425"/>
      <c r="C640" s="429">
        <v>72</v>
      </c>
      <c r="D640" s="536"/>
      <c r="E640" s="421">
        <v>17256</v>
      </c>
      <c r="F640" s="420">
        <f t="shared" si="28"/>
        <v>3911</v>
      </c>
      <c r="G640" s="500">
        <f t="shared" si="27"/>
        <v>2876</v>
      </c>
      <c r="H640" s="537"/>
    </row>
    <row r="641" spans="1:8" x14ac:dyDescent="0.2">
      <c r="A641" s="497">
        <v>780</v>
      </c>
      <c r="B641" s="425"/>
      <c r="C641" s="429">
        <v>72</v>
      </c>
      <c r="D641" s="536"/>
      <c r="E641" s="421">
        <v>17256</v>
      </c>
      <c r="F641" s="420">
        <f t="shared" si="28"/>
        <v>3911</v>
      </c>
      <c r="G641" s="500">
        <f t="shared" si="27"/>
        <v>2876</v>
      </c>
      <c r="H641" s="537"/>
    </row>
    <row r="642" spans="1:8" x14ac:dyDescent="0.2">
      <c r="A642" s="497">
        <v>781</v>
      </c>
      <c r="B642" s="425"/>
      <c r="C642" s="429">
        <v>72</v>
      </c>
      <c r="D642" s="536"/>
      <c r="E642" s="421">
        <v>17256</v>
      </c>
      <c r="F642" s="420">
        <f t="shared" si="28"/>
        <v>3911</v>
      </c>
      <c r="G642" s="500">
        <f t="shared" si="27"/>
        <v>2876</v>
      </c>
      <c r="H642" s="537"/>
    </row>
    <row r="643" spans="1:8" x14ac:dyDescent="0.2">
      <c r="A643" s="497">
        <v>782</v>
      </c>
      <c r="B643" s="425"/>
      <c r="C643" s="429">
        <v>72</v>
      </c>
      <c r="D643" s="536"/>
      <c r="E643" s="421">
        <v>17256</v>
      </c>
      <c r="F643" s="420">
        <f t="shared" si="28"/>
        <v>3911</v>
      </c>
      <c r="G643" s="500">
        <f t="shared" si="27"/>
        <v>2876</v>
      </c>
      <c r="H643" s="537"/>
    </row>
    <row r="644" spans="1:8" x14ac:dyDescent="0.2">
      <c r="A644" s="497">
        <v>783</v>
      </c>
      <c r="B644" s="425"/>
      <c r="C644" s="429">
        <v>72</v>
      </c>
      <c r="D644" s="536"/>
      <c r="E644" s="421">
        <v>17256</v>
      </c>
      <c r="F644" s="420">
        <f t="shared" si="28"/>
        <v>3911</v>
      </c>
      <c r="G644" s="500">
        <f t="shared" si="27"/>
        <v>2876</v>
      </c>
      <c r="H644" s="537"/>
    </row>
    <row r="645" spans="1:8" x14ac:dyDescent="0.2">
      <c r="A645" s="497">
        <v>784</v>
      </c>
      <c r="B645" s="425"/>
      <c r="C645" s="429">
        <v>72</v>
      </c>
      <c r="D645" s="536"/>
      <c r="E645" s="421">
        <v>17256</v>
      </c>
      <c r="F645" s="420">
        <f t="shared" si="28"/>
        <v>3911</v>
      </c>
      <c r="G645" s="500">
        <f t="shared" si="27"/>
        <v>2876</v>
      </c>
      <c r="H645" s="537"/>
    </row>
    <row r="646" spans="1:8" x14ac:dyDescent="0.2">
      <c r="A646" s="497">
        <v>785</v>
      </c>
      <c r="B646" s="425"/>
      <c r="C646" s="429">
        <v>72</v>
      </c>
      <c r="D646" s="536"/>
      <c r="E646" s="421">
        <v>17256</v>
      </c>
      <c r="F646" s="420">
        <f t="shared" si="28"/>
        <v>3911</v>
      </c>
      <c r="G646" s="500">
        <f t="shared" si="27"/>
        <v>2876</v>
      </c>
      <c r="H646" s="537"/>
    </row>
    <row r="647" spans="1:8" x14ac:dyDescent="0.2">
      <c r="A647" s="497">
        <v>786</v>
      </c>
      <c r="B647" s="425"/>
      <c r="C647" s="429">
        <v>72</v>
      </c>
      <c r="D647" s="536"/>
      <c r="E647" s="421">
        <v>17256</v>
      </c>
      <c r="F647" s="420">
        <f t="shared" si="28"/>
        <v>3911</v>
      </c>
      <c r="G647" s="500">
        <f t="shared" si="27"/>
        <v>2876</v>
      </c>
      <c r="H647" s="537"/>
    </row>
    <row r="648" spans="1:8" x14ac:dyDescent="0.2">
      <c r="A648" s="497">
        <v>787</v>
      </c>
      <c r="B648" s="425"/>
      <c r="C648" s="429">
        <v>72</v>
      </c>
      <c r="D648" s="536"/>
      <c r="E648" s="421">
        <v>17256</v>
      </c>
      <c r="F648" s="420">
        <f t="shared" si="28"/>
        <v>3911</v>
      </c>
      <c r="G648" s="500">
        <f t="shared" si="27"/>
        <v>2876</v>
      </c>
      <c r="H648" s="537"/>
    </row>
    <row r="649" spans="1:8" x14ac:dyDescent="0.2">
      <c r="A649" s="497">
        <v>788</v>
      </c>
      <c r="B649" s="425"/>
      <c r="C649" s="429">
        <v>72</v>
      </c>
      <c r="D649" s="536"/>
      <c r="E649" s="421">
        <v>17256</v>
      </c>
      <c r="F649" s="420">
        <f t="shared" si="28"/>
        <v>3911</v>
      </c>
      <c r="G649" s="500">
        <f t="shared" si="27"/>
        <v>2876</v>
      </c>
      <c r="H649" s="537"/>
    </row>
    <row r="650" spans="1:8" x14ac:dyDescent="0.2">
      <c r="A650" s="497">
        <v>789</v>
      </c>
      <c r="B650" s="425"/>
      <c r="C650" s="429">
        <v>72</v>
      </c>
      <c r="D650" s="536"/>
      <c r="E650" s="421">
        <v>17256</v>
      </c>
      <c r="F650" s="420">
        <f t="shared" si="28"/>
        <v>3911</v>
      </c>
      <c r="G650" s="500">
        <f t="shared" si="27"/>
        <v>2876</v>
      </c>
      <c r="H650" s="537"/>
    </row>
    <row r="651" spans="1:8" x14ac:dyDescent="0.2">
      <c r="A651" s="497">
        <v>790</v>
      </c>
      <c r="B651" s="425"/>
      <c r="C651" s="429">
        <v>72</v>
      </c>
      <c r="D651" s="536"/>
      <c r="E651" s="421">
        <v>17256</v>
      </c>
      <c r="F651" s="420">
        <f t="shared" si="28"/>
        <v>3911</v>
      </c>
      <c r="G651" s="500">
        <f t="shared" si="27"/>
        <v>2876</v>
      </c>
      <c r="H651" s="537"/>
    </row>
    <row r="652" spans="1:8" x14ac:dyDescent="0.2">
      <c r="A652" s="497">
        <v>791</v>
      </c>
      <c r="B652" s="425"/>
      <c r="C652" s="429">
        <v>72</v>
      </c>
      <c r="D652" s="536"/>
      <c r="E652" s="421">
        <v>17256</v>
      </c>
      <c r="F652" s="420">
        <f t="shared" si="28"/>
        <v>3911</v>
      </c>
      <c r="G652" s="500">
        <f t="shared" si="27"/>
        <v>2876</v>
      </c>
      <c r="H652" s="537"/>
    </row>
    <row r="653" spans="1:8" x14ac:dyDescent="0.2">
      <c r="A653" s="497">
        <v>792</v>
      </c>
      <c r="B653" s="425"/>
      <c r="C653" s="429">
        <v>72</v>
      </c>
      <c r="D653" s="536"/>
      <c r="E653" s="421">
        <v>17256</v>
      </c>
      <c r="F653" s="420">
        <f t="shared" si="28"/>
        <v>3911</v>
      </c>
      <c r="G653" s="500">
        <f t="shared" ref="G653:G716" si="30">ROUND(12*(1/C653*E653),0)</f>
        <v>2876</v>
      </c>
      <c r="H653" s="537"/>
    </row>
    <row r="654" spans="1:8" x14ac:dyDescent="0.2">
      <c r="A654" s="497">
        <v>793</v>
      </c>
      <c r="B654" s="425"/>
      <c r="C654" s="429">
        <v>72</v>
      </c>
      <c r="D654" s="536"/>
      <c r="E654" s="421">
        <v>17256</v>
      </c>
      <c r="F654" s="420">
        <f t="shared" ref="F654:F717" si="31">ROUND(12*1.36*(1/C654*E654)+H654,0)</f>
        <v>3911</v>
      </c>
      <c r="G654" s="500">
        <f t="shared" si="30"/>
        <v>2876</v>
      </c>
      <c r="H654" s="537"/>
    </row>
    <row r="655" spans="1:8" x14ac:dyDescent="0.2">
      <c r="A655" s="497">
        <v>794</v>
      </c>
      <c r="B655" s="425"/>
      <c r="C655" s="429">
        <v>72</v>
      </c>
      <c r="D655" s="536"/>
      <c r="E655" s="421">
        <v>17256</v>
      </c>
      <c r="F655" s="420">
        <f t="shared" si="31"/>
        <v>3911</v>
      </c>
      <c r="G655" s="500">
        <f t="shared" si="30"/>
        <v>2876</v>
      </c>
      <c r="H655" s="537"/>
    </row>
    <row r="656" spans="1:8" x14ac:dyDescent="0.2">
      <c r="A656" s="497">
        <v>795</v>
      </c>
      <c r="B656" s="425"/>
      <c r="C656" s="429">
        <v>72</v>
      </c>
      <c r="D656" s="536"/>
      <c r="E656" s="421">
        <v>17256</v>
      </c>
      <c r="F656" s="420">
        <f t="shared" si="31"/>
        <v>3911</v>
      </c>
      <c r="G656" s="500">
        <f t="shared" si="30"/>
        <v>2876</v>
      </c>
      <c r="H656" s="537"/>
    </row>
    <row r="657" spans="1:8" x14ac:dyDescent="0.2">
      <c r="A657" s="497">
        <v>796</v>
      </c>
      <c r="B657" s="425"/>
      <c r="C657" s="429">
        <v>72</v>
      </c>
      <c r="D657" s="536"/>
      <c r="E657" s="421">
        <v>17256</v>
      </c>
      <c r="F657" s="420">
        <f t="shared" si="31"/>
        <v>3911</v>
      </c>
      <c r="G657" s="500">
        <f t="shared" si="30"/>
        <v>2876</v>
      </c>
      <c r="H657" s="537"/>
    </row>
    <row r="658" spans="1:8" x14ac:dyDescent="0.2">
      <c r="A658" s="497">
        <v>797</v>
      </c>
      <c r="B658" s="425"/>
      <c r="C658" s="429">
        <v>72</v>
      </c>
      <c r="D658" s="536"/>
      <c r="E658" s="421">
        <v>17256</v>
      </c>
      <c r="F658" s="420">
        <f t="shared" si="31"/>
        <v>3911</v>
      </c>
      <c r="G658" s="500">
        <f t="shared" si="30"/>
        <v>2876</v>
      </c>
      <c r="H658" s="537"/>
    </row>
    <row r="659" spans="1:8" x14ac:dyDescent="0.2">
      <c r="A659" s="497">
        <v>798</v>
      </c>
      <c r="B659" s="425"/>
      <c r="C659" s="429">
        <v>72</v>
      </c>
      <c r="D659" s="536"/>
      <c r="E659" s="421">
        <v>17256</v>
      </c>
      <c r="F659" s="420">
        <f t="shared" si="31"/>
        <v>3911</v>
      </c>
      <c r="G659" s="500">
        <f t="shared" si="30"/>
        <v>2876</v>
      </c>
      <c r="H659" s="537"/>
    </row>
    <row r="660" spans="1:8" x14ac:dyDescent="0.2">
      <c r="A660" s="497">
        <v>799</v>
      </c>
      <c r="B660" s="425"/>
      <c r="C660" s="429">
        <v>72</v>
      </c>
      <c r="D660" s="536"/>
      <c r="E660" s="421">
        <v>17256</v>
      </c>
      <c r="F660" s="420">
        <f t="shared" si="31"/>
        <v>3911</v>
      </c>
      <c r="G660" s="500">
        <f t="shared" si="30"/>
        <v>2876</v>
      </c>
      <c r="H660" s="537"/>
    </row>
    <row r="661" spans="1:8" x14ac:dyDescent="0.2">
      <c r="A661" s="497">
        <v>800</v>
      </c>
      <c r="B661" s="425"/>
      <c r="C661" s="429">
        <v>72</v>
      </c>
      <c r="D661" s="536"/>
      <c r="E661" s="421">
        <v>17256</v>
      </c>
      <c r="F661" s="420">
        <f t="shared" si="31"/>
        <v>3911</v>
      </c>
      <c r="G661" s="500">
        <f t="shared" si="30"/>
        <v>2876</v>
      </c>
      <c r="H661" s="537"/>
    </row>
    <row r="662" spans="1:8" x14ac:dyDescent="0.2">
      <c r="A662" s="497">
        <v>801</v>
      </c>
      <c r="B662" s="425"/>
      <c r="C662" s="429">
        <v>72</v>
      </c>
      <c r="D662" s="536"/>
      <c r="E662" s="421">
        <v>17256</v>
      </c>
      <c r="F662" s="420">
        <f t="shared" si="31"/>
        <v>3911</v>
      </c>
      <c r="G662" s="500">
        <f t="shared" si="30"/>
        <v>2876</v>
      </c>
      <c r="H662" s="537"/>
    </row>
    <row r="663" spans="1:8" x14ac:dyDescent="0.2">
      <c r="A663" s="497">
        <v>802</v>
      </c>
      <c r="B663" s="425"/>
      <c r="C663" s="429">
        <v>72</v>
      </c>
      <c r="D663" s="536"/>
      <c r="E663" s="421">
        <v>17256</v>
      </c>
      <c r="F663" s="420">
        <f t="shared" si="31"/>
        <v>3911</v>
      </c>
      <c r="G663" s="500">
        <f t="shared" si="30"/>
        <v>2876</v>
      </c>
      <c r="H663" s="537"/>
    </row>
    <row r="664" spans="1:8" x14ac:dyDescent="0.2">
      <c r="A664" s="497">
        <v>803</v>
      </c>
      <c r="B664" s="425"/>
      <c r="C664" s="429">
        <v>72</v>
      </c>
      <c r="D664" s="536"/>
      <c r="E664" s="421">
        <v>17256</v>
      </c>
      <c r="F664" s="420">
        <f t="shared" si="31"/>
        <v>3911</v>
      </c>
      <c r="G664" s="500">
        <f t="shared" si="30"/>
        <v>2876</v>
      </c>
      <c r="H664" s="537"/>
    </row>
    <row r="665" spans="1:8" x14ac:dyDescent="0.2">
      <c r="A665" s="497">
        <v>804</v>
      </c>
      <c r="B665" s="425"/>
      <c r="C665" s="429">
        <v>72</v>
      </c>
      <c r="D665" s="536"/>
      <c r="E665" s="421">
        <v>17256</v>
      </c>
      <c r="F665" s="420">
        <f t="shared" si="31"/>
        <v>3911</v>
      </c>
      <c r="G665" s="500">
        <f t="shared" si="30"/>
        <v>2876</v>
      </c>
      <c r="H665" s="537"/>
    </row>
    <row r="666" spans="1:8" x14ac:dyDescent="0.2">
      <c r="A666" s="497">
        <v>805</v>
      </c>
      <c r="B666" s="425"/>
      <c r="C666" s="429">
        <v>72</v>
      </c>
      <c r="D666" s="536"/>
      <c r="E666" s="421">
        <v>17256</v>
      </c>
      <c r="F666" s="420">
        <f t="shared" si="31"/>
        <v>3911</v>
      </c>
      <c r="G666" s="500">
        <f t="shared" si="30"/>
        <v>2876</v>
      </c>
      <c r="H666" s="537"/>
    </row>
    <row r="667" spans="1:8" x14ac:dyDescent="0.2">
      <c r="A667" s="497">
        <v>806</v>
      </c>
      <c r="B667" s="425"/>
      <c r="C667" s="429">
        <v>72</v>
      </c>
      <c r="D667" s="536"/>
      <c r="E667" s="421">
        <v>17256</v>
      </c>
      <c r="F667" s="420">
        <f t="shared" si="31"/>
        <v>3911</v>
      </c>
      <c r="G667" s="500">
        <f t="shared" si="30"/>
        <v>2876</v>
      </c>
      <c r="H667" s="537"/>
    </row>
    <row r="668" spans="1:8" x14ac:dyDescent="0.2">
      <c r="A668" s="497">
        <v>807</v>
      </c>
      <c r="B668" s="425"/>
      <c r="C668" s="429">
        <v>72</v>
      </c>
      <c r="D668" s="536"/>
      <c r="E668" s="421">
        <v>17256</v>
      </c>
      <c r="F668" s="420">
        <f t="shared" si="31"/>
        <v>3911</v>
      </c>
      <c r="G668" s="500">
        <f t="shared" si="30"/>
        <v>2876</v>
      </c>
      <c r="H668" s="537"/>
    </row>
    <row r="669" spans="1:8" x14ac:dyDescent="0.2">
      <c r="A669" s="497">
        <v>808</v>
      </c>
      <c r="B669" s="425"/>
      <c r="C669" s="429">
        <v>72</v>
      </c>
      <c r="D669" s="536"/>
      <c r="E669" s="421">
        <v>17256</v>
      </c>
      <c r="F669" s="420">
        <f t="shared" si="31"/>
        <v>3911</v>
      </c>
      <c r="G669" s="500">
        <f t="shared" si="30"/>
        <v>2876</v>
      </c>
      <c r="H669" s="537"/>
    </row>
    <row r="670" spans="1:8" x14ac:dyDescent="0.2">
      <c r="A670" s="497">
        <v>809</v>
      </c>
      <c r="B670" s="425"/>
      <c r="C670" s="429">
        <v>72</v>
      </c>
      <c r="D670" s="536"/>
      <c r="E670" s="421">
        <v>17256</v>
      </c>
      <c r="F670" s="420">
        <f t="shared" si="31"/>
        <v>3911</v>
      </c>
      <c r="G670" s="500">
        <f t="shared" si="30"/>
        <v>2876</v>
      </c>
      <c r="H670" s="537"/>
    </row>
    <row r="671" spans="1:8" x14ac:dyDescent="0.2">
      <c r="A671" s="497">
        <v>810</v>
      </c>
      <c r="B671" s="425"/>
      <c r="C671" s="429">
        <v>72</v>
      </c>
      <c r="D671" s="536"/>
      <c r="E671" s="421">
        <v>17256</v>
      </c>
      <c r="F671" s="420">
        <f t="shared" si="31"/>
        <v>3911</v>
      </c>
      <c r="G671" s="500">
        <f t="shared" si="30"/>
        <v>2876</v>
      </c>
      <c r="H671" s="537"/>
    </row>
    <row r="672" spans="1:8" x14ac:dyDescent="0.2">
      <c r="A672" s="497">
        <v>811</v>
      </c>
      <c r="B672" s="425"/>
      <c r="C672" s="429">
        <v>72</v>
      </c>
      <c r="D672" s="536"/>
      <c r="E672" s="421">
        <v>17256</v>
      </c>
      <c r="F672" s="420">
        <f t="shared" si="31"/>
        <v>3911</v>
      </c>
      <c r="G672" s="500">
        <f t="shared" si="30"/>
        <v>2876</v>
      </c>
      <c r="H672" s="537"/>
    </row>
    <row r="673" spans="1:8" x14ac:dyDescent="0.2">
      <c r="A673" s="497">
        <v>812</v>
      </c>
      <c r="B673" s="425"/>
      <c r="C673" s="429">
        <v>72</v>
      </c>
      <c r="D673" s="536"/>
      <c r="E673" s="421">
        <v>17256</v>
      </c>
      <c r="F673" s="420">
        <f t="shared" si="31"/>
        <v>3911</v>
      </c>
      <c r="G673" s="500">
        <f t="shared" si="30"/>
        <v>2876</v>
      </c>
      <c r="H673" s="537"/>
    </row>
    <row r="674" spans="1:8" x14ac:dyDescent="0.2">
      <c r="A674" s="497">
        <v>813</v>
      </c>
      <c r="B674" s="425"/>
      <c r="C674" s="429">
        <v>72</v>
      </c>
      <c r="D674" s="536"/>
      <c r="E674" s="421">
        <v>17256</v>
      </c>
      <c r="F674" s="420">
        <f t="shared" si="31"/>
        <v>3911</v>
      </c>
      <c r="G674" s="500">
        <f t="shared" si="30"/>
        <v>2876</v>
      </c>
      <c r="H674" s="537"/>
    </row>
    <row r="675" spans="1:8" x14ac:dyDescent="0.2">
      <c r="A675" s="497">
        <v>814</v>
      </c>
      <c r="B675" s="425"/>
      <c r="C675" s="429">
        <v>72</v>
      </c>
      <c r="D675" s="536"/>
      <c r="E675" s="421">
        <v>17256</v>
      </c>
      <c r="F675" s="420">
        <f t="shared" si="31"/>
        <v>3911</v>
      </c>
      <c r="G675" s="500">
        <f t="shared" si="30"/>
        <v>2876</v>
      </c>
      <c r="H675" s="537"/>
    </row>
    <row r="676" spans="1:8" x14ac:dyDescent="0.2">
      <c r="A676" s="497">
        <v>815</v>
      </c>
      <c r="B676" s="425"/>
      <c r="C676" s="429">
        <v>72</v>
      </c>
      <c r="D676" s="536"/>
      <c r="E676" s="421">
        <v>17256</v>
      </c>
      <c r="F676" s="420">
        <f t="shared" si="31"/>
        <v>3911</v>
      </c>
      <c r="G676" s="500">
        <f t="shared" si="30"/>
        <v>2876</v>
      </c>
      <c r="H676" s="537"/>
    </row>
    <row r="677" spans="1:8" x14ac:dyDescent="0.2">
      <c r="A677" s="497">
        <v>816</v>
      </c>
      <c r="B677" s="425"/>
      <c r="C677" s="429">
        <v>72</v>
      </c>
      <c r="D677" s="536"/>
      <c r="E677" s="421">
        <v>17256</v>
      </c>
      <c r="F677" s="420">
        <f t="shared" si="31"/>
        <v>3911</v>
      </c>
      <c r="G677" s="500">
        <f t="shared" si="30"/>
        <v>2876</v>
      </c>
      <c r="H677" s="537"/>
    </row>
    <row r="678" spans="1:8" x14ac:dyDescent="0.2">
      <c r="A678" s="497">
        <v>817</v>
      </c>
      <c r="B678" s="425"/>
      <c r="C678" s="429">
        <v>72</v>
      </c>
      <c r="D678" s="536"/>
      <c r="E678" s="421">
        <v>17256</v>
      </c>
      <c r="F678" s="420">
        <f t="shared" si="31"/>
        <v>3911</v>
      </c>
      <c r="G678" s="500">
        <f t="shared" si="30"/>
        <v>2876</v>
      </c>
      <c r="H678" s="537"/>
    </row>
    <row r="679" spans="1:8" x14ac:dyDescent="0.2">
      <c r="A679" s="497">
        <v>818</v>
      </c>
      <c r="B679" s="425"/>
      <c r="C679" s="429">
        <v>72</v>
      </c>
      <c r="D679" s="536"/>
      <c r="E679" s="421">
        <v>17256</v>
      </c>
      <c r="F679" s="420">
        <f t="shared" si="31"/>
        <v>3911</v>
      </c>
      <c r="G679" s="500">
        <f t="shared" si="30"/>
        <v>2876</v>
      </c>
      <c r="H679" s="537"/>
    </row>
    <row r="680" spans="1:8" x14ac:dyDescent="0.2">
      <c r="A680" s="497">
        <v>819</v>
      </c>
      <c r="B680" s="425"/>
      <c r="C680" s="429">
        <v>72</v>
      </c>
      <c r="D680" s="536"/>
      <c r="E680" s="421">
        <v>17256</v>
      </c>
      <c r="F680" s="420">
        <f t="shared" si="31"/>
        <v>3911</v>
      </c>
      <c r="G680" s="500">
        <f t="shared" si="30"/>
        <v>2876</v>
      </c>
      <c r="H680" s="537"/>
    </row>
    <row r="681" spans="1:8" x14ac:dyDescent="0.2">
      <c r="A681" s="497">
        <v>820</v>
      </c>
      <c r="B681" s="425"/>
      <c r="C681" s="429">
        <v>72</v>
      </c>
      <c r="D681" s="536"/>
      <c r="E681" s="421">
        <v>17256</v>
      </c>
      <c r="F681" s="420">
        <f t="shared" si="31"/>
        <v>3911</v>
      </c>
      <c r="G681" s="500">
        <f t="shared" si="30"/>
        <v>2876</v>
      </c>
      <c r="H681" s="537"/>
    </row>
    <row r="682" spans="1:8" x14ac:dyDescent="0.2">
      <c r="A682" s="497">
        <v>821</v>
      </c>
      <c r="B682" s="425"/>
      <c r="C682" s="429">
        <v>72</v>
      </c>
      <c r="D682" s="536"/>
      <c r="E682" s="421">
        <v>17256</v>
      </c>
      <c r="F682" s="420">
        <f t="shared" si="31"/>
        <v>3911</v>
      </c>
      <c r="G682" s="500">
        <f t="shared" si="30"/>
        <v>2876</v>
      </c>
      <c r="H682" s="537"/>
    </row>
    <row r="683" spans="1:8" x14ac:dyDescent="0.2">
      <c r="A683" s="497">
        <v>822</v>
      </c>
      <c r="B683" s="425"/>
      <c r="C683" s="429">
        <v>72</v>
      </c>
      <c r="D683" s="536"/>
      <c r="E683" s="421">
        <v>17256</v>
      </c>
      <c r="F683" s="420">
        <f t="shared" si="31"/>
        <v>3911</v>
      </c>
      <c r="G683" s="500">
        <f t="shared" si="30"/>
        <v>2876</v>
      </c>
      <c r="H683" s="537"/>
    </row>
    <row r="684" spans="1:8" x14ac:dyDescent="0.2">
      <c r="A684" s="497">
        <v>823</v>
      </c>
      <c r="B684" s="425"/>
      <c r="C684" s="429">
        <v>72</v>
      </c>
      <c r="D684" s="536"/>
      <c r="E684" s="421">
        <v>17256</v>
      </c>
      <c r="F684" s="420">
        <f t="shared" si="31"/>
        <v>3911</v>
      </c>
      <c r="G684" s="500">
        <f t="shared" si="30"/>
        <v>2876</v>
      </c>
      <c r="H684" s="537"/>
    </row>
    <row r="685" spans="1:8" x14ac:dyDescent="0.2">
      <c r="A685" s="497">
        <v>824</v>
      </c>
      <c r="B685" s="425"/>
      <c r="C685" s="429">
        <v>72</v>
      </c>
      <c r="D685" s="536"/>
      <c r="E685" s="421">
        <v>17256</v>
      </c>
      <c r="F685" s="420">
        <f t="shared" si="31"/>
        <v>3911</v>
      </c>
      <c r="G685" s="500">
        <f t="shared" si="30"/>
        <v>2876</v>
      </c>
      <c r="H685" s="537"/>
    </row>
    <row r="686" spans="1:8" x14ac:dyDescent="0.2">
      <c r="A686" s="497">
        <v>825</v>
      </c>
      <c r="B686" s="425"/>
      <c r="C686" s="429">
        <v>72</v>
      </c>
      <c r="D686" s="536"/>
      <c r="E686" s="421">
        <v>17256</v>
      </c>
      <c r="F686" s="420">
        <f t="shared" si="31"/>
        <v>3911</v>
      </c>
      <c r="G686" s="500">
        <f t="shared" si="30"/>
        <v>2876</v>
      </c>
      <c r="H686" s="537"/>
    </row>
    <row r="687" spans="1:8" x14ac:dyDescent="0.2">
      <c r="A687" s="497">
        <v>826</v>
      </c>
      <c r="B687" s="425"/>
      <c r="C687" s="429">
        <v>72</v>
      </c>
      <c r="D687" s="536"/>
      <c r="E687" s="421">
        <v>17256</v>
      </c>
      <c r="F687" s="420">
        <f t="shared" si="31"/>
        <v>3911</v>
      </c>
      <c r="G687" s="500">
        <f t="shared" si="30"/>
        <v>2876</v>
      </c>
      <c r="H687" s="537"/>
    </row>
    <row r="688" spans="1:8" x14ac:dyDescent="0.2">
      <c r="A688" s="497">
        <v>827</v>
      </c>
      <c r="B688" s="425"/>
      <c r="C688" s="429">
        <v>72</v>
      </c>
      <c r="D688" s="536"/>
      <c r="E688" s="421">
        <v>17256</v>
      </c>
      <c r="F688" s="420">
        <f t="shared" si="31"/>
        <v>3911</v>
      </c>
      <c r="G688" s="500">
        <f t="shared" si="30"/>
        <v>2876</v>
      </c>
      <c r="H688" s="537"/>
    </row>
    <row r="689" spans="1:8" x14ac:dyDescent="0.2">
      <c r="A689" s="497">
        <v>828</v>
      </c>
      <c r="B689" s="425"/>
      <c r="C689" s="429">
        <v>72</v>
      </c>
      <c r="D689" s="536"/>
      <c r="E689" s="421">
        <v>17256</v>
      </c>
      <c r="F689" s="420">
        <f t="shared" si="31"/>
        <v>3911</v>
      </c>
      <c r="G689" s="500">
        <f t="shared" si="30"/>
        <v>2876</v>
      </c>
      <c r="H689" s="537"/>
    </row>
    <row r="690" spans="1:8" x14ac:dyDescent="0.2">
      <c r="A690" s="497">
        <v>829</v>
      </c>
      <c r="B690" s="425"/>
      <c r="C690" s="429">
        <v>72</v>
      </c>
      <c r="D690" s="536"/>
      <c r="E690" s="421">
        <v>17256</v>
      </c>
      <c r="F690" s="420">
        <f t="shared" si="31"/>
        <v>3911</v>
      </c>
      <c r="G690" s="500">
        <f t="shared" si="30"/>
        <v>2876</v>
      </c>
      <c r="H690" s="537"/>
    </row>
    <row r="691" spans="1:8" x14ac:dyDescent="0.2">
      <c r="A691" s="497">
        <v>830</v>
      </c>
      <c r="B691" s="425"/>
      <c r="C691" s="429">
        <v>72</v>
      </c>
      <c r="D691" s="536"/>
      <c r="E691" s="421">
        <v>17256</v>
      </c>
      <c r="F691" s="420">
        <f t="shared" si="31"/>
        <v>3911</v>
      </c>
      <c r="G691" s="500">
        <f t="shared" si="30"/>
        <v>2876</v>
      </c>
      <c r="H691" s="537"/>
    </row>
    <row r="692" spans="1:8" x14ac:dyDescent="0.2">
      <c r="A692" s="497">
        <v>831</v>
      </c>
      <c r="B692" s="425"/>
      <c r="C692" s="429">
        <v>72</v>
      </c>
      <c r="D692" s="536"/>
      <c r="E692" s="421">
        <v>17256</v>
      </c>
      <c r="F692" s="420">
        <f t="shared" si="31"/>
        <v>3911</v>
      </c>
      <c r="G692" s="500">
        <f t="shared" si="30"/>
        <v>2876</v>
      </c>
      <c r="H692" s="537"/>
    </row>
    <row r="693" spans="1:8" x14ac:dyDescent="0.2">
      <c r="A693" s="497">
        <v>832</v>
      </c>
      <c r="B693" s="425"/>
      <c r="C693" s="429">
        <v>72</v>
      </c>
      <c r="D693" s="536"/>
      <c r="E693" s="421">
        <v>17256</v>
      </c>
      <c r="F693" s="420">
        <f t="shared" si="31"/>
        <v>3911</v>
      </c>
      <c r="G693" s="500">
        <f t="shared" si="30"/>
        <v>2876</v>
      </c>
      <c r="H693" s="537"/>
    </row>
    <row r="694" spans="1:8" x14ac:dyDescent="0.2">
      <c r="A694" s="497">
        <v>833</v>
      </c>
      <c r="B694" s="425"/>
      <c r="C694" s="429">
        <v>72</v>
      </c>
      <c r="D694" s="536"/>
      <c r="E694" s="421">
        <v>17256</v>
      </c>
      <c r="F694" s="420">
        <f t="shared" si="31"/>
        <v>3911</v>
      </c>
      <c r="G694" s="500">
        <f t="shared" si="30"/>
        <v>2876</v>
      </c>
      <c r="H694" s="537"/>
    </row>
    <row r="695" spans="1:8" x14ac:dyDescent="0.2">
      <c r="A695" s="497">
        <v>834</v>
      </c>
      <c r="B695" s="425"/>
      <c r="C695" s="429">
        <v>72</v>
      </c>
      <c r="D695" s="536"/>
      <c r="E695" s="421">
        <v>17256</v>
      </c>
      <c r="F695" s="420">
        <f t="shared" si="31"/>
        <v>3911</v>
      </c>
      <c r="G695" s="500">
        <f t="shared" si="30"/>
        <v>2876</v>
      </c>
      <c r="H695" s="537"/>
    </row>
    <row r="696" spans="1:8" x14ac:dyDescent="0.2">
      <c r="A696" s="497">
        <v>835</v>
      </c>
      <c r="B696" s="425"/>
      <c r="C696" s="429">
        <v>72</v>
      </c>
      <c r="D696" s="536"/>
      <c r="E696" s="421">
        <v>17256</v>
      </c>
      <c r="F696" s="420">
        <f t="shared" si="31"/>
        <v>3911</v>
      </c>
      <c r="G696" s="500">
        <f t="shared" si="30"/>
        <v>2876</v>
      </c>
      <c r="H696" s="537"/>
    </row>
    <row r="697" spans="1:8" x14ac:dyDescent="0.2">
      <c r="A697" s="497">
        <v>836</v>
      </c>
      <c r="B697" s="425"/>
      <c r="C697" s="429">
        <v>72</v>
      </c>
      <c r="D697" s="536"/>
      <c r="E697" s="421">
        <v>17256</v>
      </c>
      <c r="F697" s="420">
        <f t="shared" si="31"/>
        <v>3911</v>
      </c>
      <c r="G697" s="500">
        <f t="shared" si="30"/>
        <v>2876</v>
      </c>
      <c r="H697" s="537"/>
    </row>
    <row r="698" spans="1:8" x14ac:dyDescent="0.2">
      <c r="A698" s="497">
        <v>837</v>
      </c>
      <c r="B698" s="425"/>
      <c r="C698" s="429">
        <v>72</v>
      </c>
      <c r="D698" s="536"/>
      <c r="E698" s="421">
        <v>17256</v>
      </c>
      <c r="F698" s="420">
        <f t="shared" si="31"/>
        <v>3911</v>
      </c>
      <c r="G698" s="500">
        <f t="shared" si="30"/>
        <v>2876</v>
      </c>
      <c r="H698" s="537"/>
    </row>
    <row r="699" spans="1:8" x14ac:dyDescent="0.2">
      <c r="A699" s="497">
        <v>838</v>
      </c>
      <c r="B699" s="425"/>
      <c r="C699" s="429">
        <v>72</v>
      </c>
      <c r="D699" s="536"/>
      <c r="E699" s="421">
        <v>17256</v>
      </c>
      <c r="F699" s="420">
        <f t="shared" si="31"/>
        <v>3911</v>
      </c>
      <c r="G699" s="500">
        <f t="shared" si="30"/>
        <v>2876</v>
      </c>
      <c r="H699" s="537"/>
    </row>
    <row r="700" spans="1:8" x14ac:dyDescent="0.2">
      <c r="A700" s="497">
        <v>839</v>
      </c>
      <c r="B700" s="425"/>
      <c r="C700" s="429">
        <v>72</v>
      </c>
      <c r="D700" s="536"/>
      <c r="E700" s="421">
        <v>17256</v>
      </c>
      <c r="F700" s="420">
        <f t="shared" si="31"/>
        <v>3911</v>
      </c>
      <c r="G700" s="500">
        <f t="shared" si="30"/>
        <v>2876</v>
      </c>
      <c r="H700" s="537"/>
    </row>
    <row r="701" spans="1:8" x14ac:dyDescent="0.2">
      <c r="A701" s="497">
        <v>840</v>
      </c>
      <c r="B701" s="425"/>
      <c r="C701" s="429">
        <v>72</v>
      </c>
      <c r="D701" s="536"/>
      <c r="E701" s="421">
        <v>17256</v>
      </c>
      <c r="F701" s="420">
        <f t="shared" si="31"/>
        <v>3911</v>
      </c>
      <c r="G701" s="500">
        <f t="shared" si="30"/>
        <v>2876</v>
      </c>
      <c r="H701" s="537"/>
    </row>
    <row r="702" spans="1:8" x14ac:dyDescent="0.2">
      <c r="A702" s="497">
        <v>841</v>
      </c>
      <c r="B702" s="425"/>
      <c r="C702" s="429">
        <v>72</v>
      </c>
      <c r="D702" s="536"/>
      <c r="E702" s="421">
        <v>17256</v>
      </c>
      <c r="F702" s="420">
        <f t="shared" si="31"/>
        <v>3911</v>
      </c>
      <c r="G702" s="500">
        <f t="shared" si="30"/>
        <v>2876</v>
      </c>
      <c r="H702" s="537"/>
    </row>
    <row r="703" spans="1:8" x14ac:dyDescent="0.2">
      <c r="A703" s="497">
        <v>842</v>
      </c>
      <c r="B703" s="425"/>
      <c r="C703" s="429">
        <v>72</v>
      </c>
      <c r="D703" s="536"/>
      <c r="E703" s="421">
        <v>17256</v>
      </c>
      <c r="F703" s="420">
        <f t="shared" si="31"/>
        <v>3911</v>
      </c>
      <c r="G703" s="500">
        <f t="shared" si="30"/>
        <v>2876</v>
      </c>
      <c r="H703" s="537"/>
    </row>
    <row r="704" spans="1:8" x14ac:dyDescent="0.2">
      <c r="A704" s="497">
        <v>843</v>
      </c>
      <c r="B704" s="425"/>
      <c r="C704" s="429">
        <v>72</v>
      </c>
      <c r="D704" s="536"/>
      <c r="E704" s="421">
        <v>17256</v>
      </c>
      <c r="F704" s="420">
        <f t="shared" si="31"/>
        <v>3911</v>
      </c>
      <c r="G704" s="500">
        <f t="shared" si="30"/>
        <v>2876</v>
      </c>
      <c r="H704" s="537"/>
    </row>
    <row r="705" spans="1:8" x14ac:dyDescent="0.2">
      <c r="A705" s="497">
        <v>844</v>
      </c>
      <c r="B705" s="425"/>
      <c r="C705" s="429">
        <v>72</v>
      </c>
      <c r="D705" s="536"/>
      <c r="E705" s="421">
        <v>17256</v>
      </c>
      <c r="F705" s="420">
        <f t="shared" si="31"/>
        <v>3911</v>
      </c>
      <c r="G705" s="500">
        <f t="shared" si="30"/>
        <v>2876</v>
      </c>
      <c r="H705" s="537"/>
    </row>
    <row r="706" spans="1:8" x14ac:dyDescent="0.2">
      <c r="A706" s="497">
        <v>845</v>
      </c>
      <c r="B706" s="425"/>
      <c r="C706" s="429">
        <v>72</v>
      </c>
      <c r="D706" s="536"/>
      <c r="E706" s="421">
        <v>17256</v>
      </c>
      <c r="F706" s="420">
        <f t="shared" si="31"/>
        <v>3911</v>
      </c>
      <c r="G706" s="500">
        <f t="shared" si="30"/>
        <v>2876</v>
      </c>
      <c r="H706" s="537"/>
    </row>
    <row r="707" spans="1:8" x14ac:dyDescent="0.2">
      <c r="A707" s="497">
        <v>846</v>
      </c>
      <c r="B707" s="425"/>
      <c r="C707" s="429">
        <v>72</v>
      </c>
      <c r="D707" s="536"/>
      <c r="E707" s="421">
        <v>17256</v>
      </c>
      <c r="F707" s="420">
        <f t="shared" si="31"/>
        <v>3911</v>
      </c>
      <c r="G707" s="500">
        <f t="shared" si="30"/>
        <v>2876</v>
      </c>
      <c r="H707" s="537"/>
    </row>
    <row r="708" spans="1:8" x14ac:dyDescent="0.2">
      <c r="A708" s="497">
        <v>847</v>
      </c>
      <c r="B708" s="425"/>
      <c r="C708" s="429">
        <v>72</v>
      </c>
      <c r="D708" s="536"/>
      <c r="E708" s="421">
        <v>17256</v>
      </c>
      <c r="F708" s="420">
        <f t="shared" si="31"/>
        <v>3911</v>
      </c>
      <c r="G708" s="500">
        <f t="shared" si="30"/>
        <v>2876</v>
      </c>
      <c r="H708" s="537"/>
    </row>
    <row r="709" spans="1:8" x14ac:dyDescent="0.2">
      <c r="A709" s="497">
        <v>848</v>
      </c>
      <c r="B709" s="425"/>
      <c r="C709" s="429">
        <v>72</v>
      </c>
      <c r="D709" s="536"/>
      <c r="E709" s="421">
        <v>17256</v>
      </c>
      <c r="F709" s="420">
        <f t="shared" si="31"/>
        <v>3911</v>
      </c>
      <c r="G709" s="500">
        <f t="shared" si="30"/>
        <v>2876</v>
      </c>
      <c r="H709" s="537"/>
    </row>
    <row r="710" spans="1:8" x14ac:dyDescent="0.2">
      <c r="A710" s="497">
        <v>849</v>
      </c>
      <c r="B710" s="425"/>
      <c r="C710" s="429">
        <v>72</v>
      </c>
      <c r="D710" s="536"/>
      <c r="E710" s="421">
        <v>17256</v>
      </c>
      <c r="F710" s="420">
        <f t="shared" si="31"/>
        <v>3911</v>
      </c>
      <c r="G710" s="500">
        <f t="shared" si="30"/>
        <v>2876</v>
      </c>
      <c r="H710" s="537"/>
    </row>
    <row r="711" spans="1:8" x14ac:dyDescent="0.2">
      <c r="A711" s="497">
        <v>850</v>
      </c>
      <c r="B711" s="425"/>
      <c r="C711" s="429">
        <v>72</v>
      </c>
      <c r="D711" s="536"/>
      <c r="E711" s="421">
        <v>17256</v>
      </c>
      <c r="F711" s="420">
        <f t="shared" si="31"/>
        <v>3911</v>
      </c>
      <c r="G711" s="500">
        <f t="shared" si="30"/>
        <v>2876</v>
      </c>
      <c r="H711" s="537"/>
    </row>
    <row r="712" spans="1:8" x14ac:dyDescent="0.2">
      <c r="A712" s="497">
        <v>851</v>
      </c>
      <c r="B712" s="425"/>
      <c r="C712" s="429">
        <v>72</v>
      </c>
      <c r="D712" s="536"/>
      <c r="E712" s="421">
        <v>17256</v>
      </c>
      <c r="F712" s="420">
        <f t="shared" si="31"/>
        <v>3911</v>
      </c>
      <c r="G712" s="500">
        <f t="shared" si="30"/>
        <v>2876</v>
      </c>
      <c r="H712" s="537"/>
    </row>
    <row r="713" spans="1:8" x14ac:dyDescent="0.2">
      <c r="A713" s="497">
        <v>852</v>
      </c>
      <c r="B713" s="425"/>
      <c r="C713" s="429">
        <v>72</v>
      </c>
      <c r="D713" s="536"/>
      <c r="E713" s="421">
        <v>17256</v>
      </c>
      <c r="F713" s="420">
        <f t="shared" si="31"/>
        <v>3911</v>
      </c>
      <c r="G713" s="500">
        <f t="shared" si="30"/>
        <v>2876</v>
      </c>
      <c r="H713" s="537"/>
    </row>
    <row r="714" spans="1:8" x14ac:dyDescent="0.2">
      <c r="A714" s="497">
        <v>853</v>
      </c>
      <c r="B714" s="425"/>
      <c r="C714" s="429">
        <v>72</v>
      </c>
      <c r="D714" s="536"/>
      <c r="E714" s="421">
        <v>17256</v>
      </c>
      <c r="F714" s="420">
        <f t="shared" si="31"/>
        <v>3911</v>
      </c>
      <c r="G714" s="500">
        <f t="shared" si="30"/>
        <v>2876</v>
      </c>
      <c r="H714" s="537"/>
    </row>
    <row r="715" spans="1:8" x14ac:dyDescent="0.2">
      <c r="A715" s="497">
        <v>854</v>
      </c>
      <c r="B715" s="425"/>
      <c r="C715" s="429">
        <v>72</v>
      </c>
      <c r="D715" s="536"/>
      <c r="E715" s="421">
        <v>17256</v>
      </c>
      <c r="F715" s="420">
        <f t="shared" si="31"/>
        <v>3911</v>
      </c>
      <c r="G715" s="500">
        <f t="shared" si="30"/>
        <v>2876</v>
      </c>
      <c r="H715" s="537"/>
    </row>
    <row r="716" spans="1:8" x14ac:dyDescent="0.2">
      <c r="A716" s="497">
        <v>855</v>
      </c>
      <c r="B716" s="425"/>
      <c r="C716" s="429">
        <v>72</v>
      </c>
      <c r="D716" s="536"/>
      <c r="E716" s="421">
        <v>17256</v>
      </c>
      <c r="F716" s="420">
        <f t="shared" si="31"/>
        <v>3911</v>
      </c>
      <c r="G716" s="500">
        <f t="shared" si="30"/>
        <v>2876</v>
      </c>
      <c r="H716" s="537"/>
    </row>
    <row r="717" spans="1:8" x14ac:dyDescent="0.2">
      <c r="A717" s="497">
        <v>856</v>
      </c>
      <c r="B717" s="425"/>
      <c r="C717" s="429">
        <v>72</v>
      </c>
      <c r="D717" s="536"/>
      <c r="E717" s="421">
        <v>17256</v>
      </c>
      <c r="F717" s="420">
        <f t="shared" si="31"/>
        <v>3911</v>
      </c>
      <c r="G717" s="500">
        <f t="shared" ref="G717:G771" si="32">ROUND(12*(1/C717*E717),0)</f>
        <v>2876</v>
      </c>
      <c r="H717" s="537"/>
    </row>
    <row r="718" spans="1:8" x14ac:dyDescent="0.2">
      <c r="A718" s="497">
        <v>857</v>
      </c>
      <c r="B718" s="425"/>
      <c r="C718" s="429">
        <v>72</v>
      </c>
      <c r="D718" s="536"/>
      <c r="E718" s="421">
        <v>17256</v>
      </c>
      <c r="F718" s="420">
        <f t="shared" ref="F718:F771" si="33">ROUND(12*1.36*(1/C718*E718)+H718,0)</f>
        <v>3911</v>
      </c>
      <c r="G718" s="500">
        <f t="shared" si="32"/>
        <v>2876</v>
      </c>
      <c r="H718" s="537"/>
    </row>
    <row r="719" spans="1:8" x14ac:dyDescent="0.2">
      <c r="A719" s="497">
        <v>858</v>
      </c>
      <c r="B719" s="425"/>
      <c r="C719" s="429">
        <v>72</v>
      </c>
      <c r="D719" s="536"/>
      <c r="E719" s="421">
        <v>17256</v>
      </c>
      <c r="F719" s="420">
        <f t="shared" si="33"/>
        <v>3911</v>
      </c>
      <c r="G719" s="500">
        <f t="shared" si="32"/>
        <v>2876</v>
      </c>
      <c r="H719" s="537"/>
    </row>
    <row r="720" spans="1:8" x14ac:dyDescent="0.2">
      <c r="A720" s="497">
        <v>859</v>
      </c>
      <c r="B720" s="425"/>
      <c r="C720" s="429">
        <v>72</v>
      </c>
      <c r="D720" s="536"/>
      <c r="E720" s="421">
        <v>17256</v>
      </c>
      <c r="F720" s="420">
        <f t="shared" si="33"/>
        <v>3911</v>
      </c>
      <c r="G720" s="500">
        <f t="shared" si="32"/>
        <v>2876</v>
      </c>
      <c r="H720" s="537"/>
    </row>
    <row r="721" spans="1:8" x14ac:dyDescent="0.2">
      <c r="A721" s="497">
        <v>860</v>
      </c>
      <c r="B721" s="425"/>
      <c r="C721" s="429">
        <v>72</v>
      </c>
      <c r="D721" s="536"/>
      <c r="E721" s="421">
        <v>17256</v>
      </c>
      <c r="F721" s="420">
        <f t="shared" si="33"/>
        <v>3911</v>
      </c>
      <c r="G721" s="500">
        <f t="shared" si="32"/>
        <v>2876</v>
      </c>
      <c r="H721" s="537"/>
    </row>
    <row r="722" spans="1:8" x14ac:dyDescent="0.2">
      <c r="A722" s="497">
        <v>861</v>
      </c>
      <c r="B722" s="425"/>
      <c r="C722" s="429">
        <v>72</v>
      </c>
      <c r="D722" s="536"/>
      <c r="E722" s="421">
        <v>17256</v>
      </c>
      <c r="F722" s="420">
        <f t="shared" si="33"/>
        <v>3911</v>
      </c>
      <c r="G722" s="500">
        <f t="shared" si="32"/>
        <v>2876</v>
      </c>
      <c r="H722" s="537"/>
    </row>
    <row r="723" spans="1:8" x14ac:dyDescent="0.2">
      <c r="A723" s="497">
        <v>862</v>
      </c>
      <c r="B723" s="425"/>
      <c r="C723" s="429">
        <v>72</v>
      </c>
      <c r="D723" s="536"/>
      <c r="E723" s="421">
        <v>17256</v>
      </c>
      <c r="F723" s="420">
        <f t="shared" si="33"/>
        <v>3911</v>
      </c>
      <c r="G723" s="500">
        <f t="shared" si="32"/>
        <v>2876</v>
      </c>
      <c r="H723" s="537"/>
    </row>
    <row r="724" spans="1:8" x14ac:dyDescent="0.2">
      <c r="A724" s="497">
        <v>863</v>
      </c>
      <c r="B724" s="425"/>
      <c r="C724" s="429">
        <v>72</v>
      </c>
      <c r="D724" s="536"/>
      <c r="E724" s="421">
        <v>17256</v>
      </c>
      <c r="F724" s="420">
        <f t="shared" si="33"/>
        <v>3911</v>
      </c>
      <c r="G724" s="500">
        <f t="shared" si="32"/>
        <v>2876</v>
      </c>
      <c r="H724" s="537"/>
    </row>
    <row r="725" spans="1:8" x14ac:dyDescent="0.2">
      <c r="A725" s="497">
        <v>864</v>
      </c>
      <c r="B725" s="425"/>
      <c r="C725" s="429">
        <v>72</v>
      </c>
      <c r="D725" s="536"/>
      <c r="E725" s="421">
        <v>17256</v>
      </c>
      <c r="F725" s="420">
        <f t="shared" si="33"/>
        <v>3911</v>
      </c>
      <c r="G725" s="500">
        <f t="shared" si="32"/>
        <v>2876</v>
      </c>
      <c r="H725" s="537"/>
    </row>
    <row r="726" spans="1:8" x14ac:dyDescent="0.2">
      <c r="A726" s="497">
        <v>865</v>
      </c>
      <c r="B726" s="425"/>
      <c r="C726" s="429">
        <v>72</v>
      </c>
      <c r="D726" s="536"/>
      <c r="E726" s="421">
        <v>17256</v>
      </c>
      <c r="F726" s="420">
        <f t="shared" si="33"/>
        <v>3911</v>
      </c>
      <c r="G726" s="500">
        <f t="shared" si="32"/>
        <v>2876</v>
      </c>
      <c r="H726" s="537"/>
    </row>
    <row r="727" spans="1:8" x14ac:dyDescent="0.2">
      <c r="A727" s="497">
        <v>866</v>
      </c>
      <c r="B727" s="425"/>
      <c r="C727" s="429">
        <v>72</v>
      </c>
      <c r="D727" s="536"/>
      <c r="E727" s="421">
        <v>17256</v>
      </c>
      <c r="F727" s="420">
        <f t="shared" si="33"/>
        <v>3911</v>
      </c>
      <c r="G727" s="500">
        <f t="shared" si="32"/>
        <v>2876</v>
      </c>
      <c r="H727" s="537"/>
    </row>
    <row r="728" spans="1:8" x14ac:dyDescent="0.2">
      <c r="A728" s="497">
        <v>867</v>
      </c>
      <c r="B728" s="425"/>
      <c r="C728" s="429">
        <v>72</v>
      </c>
      <c r="D728" s="536"/>
      <c r="E728" s="421">
        <v>17256</v>
      </c>
      <c r="F728" s="420">
        <f t="shared" si="33"/>
        <v>3911</v>
      </c>
      <c r="G728" s="500">
        <f t="shared" si="32"/>
        <v>2876</v>
      </c>
      <c r="H728" s="537"/>
    </row>
    <row r="729" spans="1:8" x14ac:dyDescent="0.2">
      <c r="A729" s="497">
        <v>868</v>
      </c>
      <c r="B729" s="425"/>
      <c r="C729" s="429">
        <v>72</v>
      </c>
      <c r="D729" s="536"/>
      <c r="E729" s="421">
        <v>17256</v>
      </c>
      <c r="F729" s="420">
        <f t="shared" si="33"/>
        <v>3911</v>
      </c>
      <c r="G729" s="500">
        <f t="shared" si="32"/>
        <v>2876</v>
      </c>
      <c r="H729" s="537"/>
    </row>
    <row r="730" spans="1:8" x14ac:dyDescent="0.2">
      <c r="A730" s="497">
        <v>869</v>
      </c>
      <c r="B730" s="425"/>
      <c r="C730" s="429">
        <v>72</v>
      </c>
      <c r="D730" s="536"/>
      <c r="E730" s="421">
        <v>17256</v>
      </c>
      <c r="F730" s="420">
        <f t="shared" si="33"/>
        <v>3911</v>
      </c>
      <c r="G730" s="500">
        <f t="shared" si="32"/>
        <v>2876</v>
      </c>
      <c r="H730" s="537"/>
    </row>
    <row r="731" spans="1:8" x14ac:dyDescent="0.2">
      <c r="A731" s="497">
        <v>870</v>
      </c>
      <c r="B731" s="425"/>
      <c r="C731" s="429">
        <v>72</v>
      </c>
      <c r="D731" s="536"/>
      <c r="E731" s="421">
        <v>17256</v>
      </c>
      <c r="F731" s="420">
        <f t="shared" si="33"/>
        <v>3911</v>
      </c>
      <c r="G731" s="500">
        <f t="shared" si="32"/>
        <v>2876</v>
      </c>
      <c r="H731" s="537"/>
    </row>
    <row r="732" spans="1:8" x14ac:dyDescent="0.2">
      <c r="A732" s="497">
        <v>871</v>
      </c>
      <c r="B732" s="425"/>
      <c r="C732" s="429">
        <v>72</v>
      </c>
      <c r="D732" s="536"/>
      <c r="E732" s="421">
        <v>17256</v>
      </c>
      <c r="F732" s="420">
        <f t="shared" si="33"/>
        <v>3911</v>
      </c>
      <c r="G732" s="500">
        <f t="shared" si="32"/>
        <v>2876</v>
      </c>
      <c r="H732" s="537"/>
    </row>
    <row r="733" spans="1:8" x14ac:dyDescent="0.2">
      <c r="A733" s="497">
        <v>872</v>
      </c>
      <c r="B733" s="425"/>
      <c r="C733" s="429">
        <v>72</v>
      </c>
      <c r="D733" s="536"/>
      <c r="E733" s="421">
        <v>17256</v>
      </c>
      <c r="F733" s="420">
        <f t="shared" si="33"/>
        <v>3911</v>
      </c>
      <c r="G733" s="500">
        <f t="shared" si="32"/>
        <v>2876</v>
      </c>
      <c r="H733" s="537"/>
    </row>
    <row r="734" spans="1:8" x14ac:dyDescent="0.2">
      <c r="A734" s="497">
        <v>873</v>
      </c>
      <c r="B734" s="425"/>
      <c r="C734" s="429">
        <v>72</v>
      </c>
      <c r="D734" s="536"/>
      <c r="E734" s="421">
        <v>17256</v>
      </c>
      <c r="F734" s="420">
        <f t="shared" si="33"/>
        <v>3911</v>
      </c>
      <c r="G734" s="500">
        <f t="shared" si="32"/>
        <v>2876</v>
      </c>
      <c r="H734" s="537"/>
    </row>
    <row r="735" spans="1:8" x14ac:dyDescent="0.2">
      <c r="A735" s="497">
        <v>874</v>
      </c>
      <c r="B735" s="425"/>
      <c r="C735" s="429">
        <v>72</v>
      </c>
      <c r="D735" s="536"/>
      <c r="E735" s="421">
        <v>17256</v>
      </c>
      <c r="F735" s="420">
        <f t="shared" si="33"/>
        <v>3911</v>
      </c>
      <c r="G735" s="500">
        <f t="shared" si="32"/>
        <v>2876</v>
      </c>
      <c r="H735" s="537"/>
    </row>
    <row r="736" spans="1:8" x14ac:dyDescent="0.2">
      <c r="A736" s="497">
        <v>875</v>
      </c>
      <c r="B736" s="425"/>
      <c r="C736" s="429">
        <v>72</v>
      </c>
      <c r="D736" s="536"/>
      <c r="E736" s="421">
        <v>17256</v>
      </c>
      <c r="F736" s="420">
        <f t="shared" si="33"/>
        <v>3911</v>
      </c>
      <c r="G736" s="500">
        <f t="shared" si="32"/>
        <v>2876</v>
      </c>
      <c r="H736" s="537"/>
    </row>
    <row r="737" spans="1:8" x14ac:dyDescent="0.2">
      <c r="A737" s="497">
        <v>876</v>
      </c>
      <c r="B737" s="425"/>
      <c r="C737" s="429">
        <v>72</v>
      </c>
      <c r="D737" s="536"/>
      <c r="E737" s="421">
        <v>17256</v>
      </c>
      <c r="F737" s="420">
        <f t="shared" si="33"/>
        <v>3911</v>
      </c>
      <c r="G737" s="500">
        <f t="shared" si="32"/>
        <v>2876</v>
      </c>
      <c r="H737" s="537"/>
    </row>
    <row r="738" spans="1:8" x14ac:dyDescent="0.2">
      <c r="A738" s="497">
        <v>877</v>
      </c>
      <c r="B738" s="425"/>
      <c r="C738" s="429">
        <v>72</v>
      </c>
      <c r="D738" s="536"/>
      <c r="E738" s="421">
        <v>17256</v>
      </c>
      <c r="F738" s="420">
        <f t="shared" si="33"/>
        <v>3911</v>
      </c>
      <c r="G738" s="500">
        <f t="shared" si="32"/>
        <v>2876</v>
      </c>
      <c r="H738" s="537"/>
    </row>
    <row r="739" spans="1:8" x14ac:dyDescent="0.2">
      <c r="A739" s="497">
        <v>878</v>
      </c>
      <c r="B739" s="425"/>
      <c r="C739" s="429">
        <v>72</v>
      </c>
      <c r="D739" s="536"/>
      <c r="E739" s="421">
        <v>17256</v>
      </c>
      <c r="F739" s="420">
        <f t="shared" si="33"/>
        <v>3911</v>
      </c>
      <c r="G739" s="500">
        <f t="shared" si="32"/>
        <v>2876</v>
      </c>
      <c r="H739" s="537"/>
    </row>
    <row r="740" spans="1:8" x14ac:dyDescent="0.2">
      <c r="A740" s="497">
        <v>879</v>
      </c>
      <c r="B740" s="425"/>
      <c r="C740" s="429">
        <v>72</v>
      </c>
      <c r="D740" s="536"/>
      <c r="E740" s="421">
        <v>17256</v>
      </c>
      <c r="F740" s="420">
        <f t="shared" si="33"/>
        <v>3911</v>
      </c>
      <c r="G740" s="500">
        <f t="shared" si="32"/>
        <v>2876</v>
      </c>
      <c r="H740" s="537"/>
    </row>
    <row r="741" spans="1:8" x14ac:dyDescent="0.2">
      <c r="A741" s="497">
        <v>880</v>
      </c>
      <c r="B741" s="425"/>
      <c r="C741" s="429">
        <v>72</v>
      </c>
      <c r="D741" s="536"/>
      <c r="E741" s="421">
        <v>17256</v>
      </c>
      <c r="F741" s="420">
        <f t="shared" si="33"/>
        <v>3911</v>
      </c>
      <c r="G741" s="500">
        <f t="shared" si="32"/>
        <v>2876</v>
      </c>
      <c r="H741" s="537"/>
    </row>
    <row r="742" spans="1:8" x14ac:dyDescent="0.2">
      <c r="A742" s="497">
        <v>881</v>
      </c>
      <c r="B742" s="425"/>
      <c r="C742" s="429">
        <v>72</v>
      </c>
      <c r="D742" s="536"/>
      <c r="E742" s="421">
        <v>17256</v>
      </c>
      <c r="F742" s="420">
        <f t="shared" si="33"/>
        <v>3911</v>
      </c>
      <c r="G742" s="500">
        <f t="shared" si="32"/>
        <v>2876</v>
      </c>
      <c r="H742" s="537"/>
    </row>
    <row r="743" spans="1:8" x14ac:dyDescent="0.2">
      <c r="A743" s="497">
        <v>882</v>
      </c>
      <c r="B743" s="425"/>
      <c r="C743" s="429">
        <v>72</v>
      </c>
      <c r="D743" s="536"/>
      <c r="E743" s="421">
        <v>17256</v>
      </c>
      <c r="F743" s="420">
        <f t="shared" si="33"/>
        <v>3911</v>
      </c>
      <c r="G743" s="500">
        <f t="shared" si="32"/>
        <v>2876</v>
      </c>
      <c r="H743" s="537"/>
    </row>
    <row r="744" spans="1:8" x14ac:dyDescent="0.2">
      <c r="A744" s="497">
        <v>883</v>
      </c>
      <c r="B744" s="425"/>
      <c r="C744" s="429">
        <v>72</v>
      </c>
      <c r="D744" s="536"/>
      <c r="E744" s="421">
        <v>17256</v>
      </c>
      <c r="F744" s="420">
        <f t="shared" si="33"/>
        <v>3911</v>
      </c>
      <c r="G744" s="500">
        <f t="shared" si="32"/>
        <v>2876</v>
      </c>
      <c r="H744" s="537"/>
    </row>
    <row r="745" spans="1:8" x14ac:dyDescent="0.2">
      <c r="A745" s="497">
        <v>884</v>
      </c>
      <c r="B745" s="425"/>
      <c r="C745" s="429">
        <v>72</v>
      </c>
      <c r="D745" s="536"/>
      <c r="E745" s="421">
        <v>17256</v>
      </c>
      <c r="F745" s="420">
        <f t="shared" si="33"/>
        <v>3911</v>
      </c>
      <c r="G745" s="500">
        <f t="shared" si="32"/>
        <v>2876</v>
      </c>
      <c r="H745" s="537"/>
    </row>
    <row r="746" spans="1:8" x14ac:dyDescent="0.2">
      <c r="A746" s="497">
        <v>885</v>
      </c>
      <c r="B746" s="425"/>
      <c r="C746" s="429">
        <v>72</v>
      </c>
      <c r="D746" s="536"/>
      <c r="E746" s="421">
        <v>17256</v>
      </c>
      <c r="F746" s="420">
        <f t="shared" si="33"/>
        <v>3911</v>
      </c>
      <c r="G746" s="500">
        <f t="shared" si="32"/>
        <v>2876</v>
      </c>
      <c r="H746" s="537"/>
    </row>
    <row r="747" spans="1:8" x14ac:dyDescent="0.2">
      <c r="A747" s="497">
        <v>886</v>
      </c>
      <c r="B747" s="425"/>
      <c r="C747" s="429">
        <v>72</v>
      </c>
      <c r="D747" s="536"/>
      <c r="E747" s="421">
        <v>17256</v>
      </c>
      <c r="F747" s="420">
        <f t="shared" si="33"/>
        <v>3911</v>
      </c>
      <c r="G747" s="500">
        <f t="shared" si="32"/>
        <v>2876</v>
      </c>
      <c r="H747" s="537"/>
    </row>
    <row r="748" spans="1:8" x14ac:dyDescent="0.2">
      <c r="A748" s="497">
        <v>887</v>
      </c>
      <c r="B748" s="425"/>
      <c r="C748" s="429">
        <v>72</v>
      </c>
      <c r="D748" s="536"/>
      <c r="E748" s="421">
        <v>17256</v>
      </c>
      <c r="F748" s="420">
        <f t="shared" si="33"/>
        <v>3911</v>
      </c>
      <c r="G748" s="500">
        <f t="shared" si="32"/>
        <v>2876</v>
      </c>
      <c r="H748" s="537"/>
    </row>
    <row r="749" spans="1:8" x14ac:dyDescent="0.2">
      <c r="A749" s="497">
        <v>888</v>
      </c>
      <c r="B749" s="425"/>
      <c r="C749" s="429">
        <v>72</v>
      </c>
      <c r="D749" s="536"/>
      <c r="E749" s="421">
        <v>17256</v>
      </c>
      <c r="F749" s="420">
        <f t="shared" si="33"/>
        <v>3911</v>
      </c>
      <c r="G749" s="500">
        <f t="shared" si="32"/>
        <v>2876</v>
      </c>
      <c r="H749" s="537"/>
    </row>
    <row r="750" spans="1:8" x14ac:dyDescent="0.2">
      <c r="A750" s="497">
        <v>889</v>
      </c>
      <c r="B750" s="425"/>
      <c r="C750" s="429">
        <v>72</v>
      </c>
      <c r="D750" s="536"/>
      <c r="E750" s="421">
        <v>17256</v>
      </c>
      <c r="F750" s="420">
        <f t="shared" si="33"/>
        <v>3911</v>
      </c>
      <c r="G750" s="500">
        <f t="shared" si="32"/>
        <v>2876</v>
      </c>
      <c r="H750" s="537"/>
    </row>
    <row r="751" spans="1:8" x14ac:dyDescent="0.2">
      <c r="A751" s="497">
        <v>890</v>
      </c>
      <c r="B751" s="425"/>
      <c r="C751" s="429">
        <v>72</v>
      </c>
      <c r="D751" s="536"/>
      <c r="E751" s="421">
        <v>17256</v>
      </c>
      <c r="F751" s="420">
        <f t="shared" si="33"/>
        <v>3911</v>
      </c>
      <c r="G751" s="500">
        <f t="shared" si="32"/>
        <v>2876</v>
      </c>
      <c r="H751" s="537"/>
    </row>
    <row r="752" spans="1:8" x14ac:dyDescent="0.2">
      <c r="A752" s="497">
        <v>891</v>
      </c>
      <c r="B752" s="425"/>
      <c r="C752" s="429">
        <v>72</v>
      </c>
      <c r="D752" s="536"/>
      <c r="E752" s="421">
        <v>17256</v>
      </c>
      <c r="F752" s="420">
        <f t="shared" si="33"/>
        <v>3911</v>
      </c>
      <c r="G752" s="500">
        <f t="shared" si="32"/>
        <v>2876</v>
      </c>
      <c r="H752" s="537"/>
    </row>
    <row r="753" spans="1:8" x14ac:dyDescent="0.2">
      <c r="A753" s="497">
        <v>892</v>
      </c>
      <c r="B753" s="425"/>
      <c r="C753" s="429">
        <v>72</v>
      </c>
      <c r="D753" s="536"/>
      <c r="E753" s="421">
        <v>17256</v>
      </c>
      <c r="F753" s="420">
        <f t="shared" si="33"/>
        <v>3911</v>
      </c>
      <c r="G753" s="500">
        <f t="shared" si="32"/>
        <v>2876</v>
      </c>
      <c r="H753" s="537"/>
    </row>
    <row r="754" spans="1:8" x14ac:dyDescent="0.2">
      <c r="A754" s="497">
        <v>893</v>
      </c>
      <c r="B754" s="425"/>
      <c r="C754" s="429">
        <v>72</v>
      </c>
      <c r="D754" s="536"/>
      <c r="E754" s="421">
        <v>17256</v>
      </c>
      <c r="F754" s="420">
        <f t="shared" si="33"/>
        <v>3911</v>
      </c>
      <c r="G754" s="500">
        <f t="shared" si="32"/>
        <v>2876</v>
      </c>
      <c r="H754" s="537"/>
    </row>
    <row r="755" spans="1:8" x14ac:dyDescent="0.2">
      <c r="A755" s="497">
        <v>894</v>
      </c>
      <c r="B755" s="425"/>
      <c r="C755" s="429">
        <v>72</v>
      </c>
      <c r="D755" s="536"/>
      <c r="E755" s="421">
        <v>17256</v>
      </c>
      <c r="F755" s="420">
        <f t="shared" si="33"/>
        <v>3911</v>
      </c>
      <c r="G755" s="500">
        <f t="shared" si="32"/>
        <v>2876</v>
      </c>
      <c r="H755" s="537"/>
    </row>
    <row r="756" spans="1:8" x14ac:dyDescent="0.2">
      <c r="A756" s="497">
        <v>895</v>
      </c>
      <c r="B756" s="425"/>
      <c r="C756" s="429">
        <v>72</v>
      </c>
      <c r="D756" s="536"/>
      <c r="E756" s="421">
        <v>17256</v>
      </c>
      <c r="F756" s="420">
        <f t="shared" si="33"/>
        <v>3911</v>
      </c>
      <c r="G756" s="500">
        <f t="shared" si="32"/>
        <v>2876</v>
      </c>
      <c r="H756" s="537"/>
    </row>
    <row r="757" spans="1:8" x14ac:dyDescent="0.2">
      <c r="A757" s="497">
        <v>896</v>
      </c>
      <c r="B757" s="425"/>
      <c r="C757" s="429">
        <v>72</v>
      </c>
      <c r="D757" s="536"/>
      <c r="E757" s="421">
        <v>17256</v>
      </c>
      <c r="F757" s="420">
        <f t="shared" si="33"/>
        <v>3911</v>
      </c>
      <c r="G757" s="500">
        <f t="shared" si="32"/>
        <v>2876</v>
      </c>
      <c r="H757" s="537"/>
    </row>
    <row r="758" spans="1:8" x14ac:dyDescent="0.2">
      <c r="A758" s="497">
        <v>897</v>
      </c>
      <c r="B758" s="425"/>
      <c r="C758" s="429">
        <v>72</v>
      </c>
      <c r="D758" s="536"/>
      <c r="E758" s="421">
        <v>17256</v>
      </c>
      <c r="F758" s="420">
        <f t="shared" si="33"/>
        <v>3911</v>
      </c>
      <c r="G758" s="500">
        <f t="shared" si="32"/>
        <v>2876</v>
      </c>
      <c r="H758" s="537"/>
    </row>
    <row r="759" spans="1:8" x14ac:dyDescent="0.2">
      <c r="A759" s="497">
        <v>898</v>
      </c>
      <c r="B759" s="425"/>
      <c r="C759" s="429">
        <v>72</v>
      </c>
      <c r="D759" s="536"/>
      <c r="E759" s="421">
        <v>17256</v>
      </c>
      <c r="F759" s="420">
        <f t="shared" si="33"/>
        <v>3911</v>
      </c>
      <c r="G759" s="500">
        <f t="shared" si="32"/>
        <v>2876</v>
      </c>
      <c r="H759" s="537"/>
    </row>
    <row r="760" spans="1:8" x14ac:dyDescent="0.2">
      <c r="A760" s="497">
        <v>899</v>
      </c>
      <c r="B760" s="425"/>
      <c r="C760" s="429">
        <v>72</v>
      </c>
      <c r="D760" s="536"/>
      <c r="E760" s="421">
        <v>17256</v>
      </c>
      <c r="F760" s="420">
        <f t="shared" si="33"/>
        <v>3911</v>
      </c>
      <c r="G760" s="500">
        <f t="shared" si="32"/>
        <v>2876</v>
      </c>
      <c r="H760" s="537"/>
    </row>
    <row r="761" spans="1:8" x14ac:dyDescent="0.2">
      <c r="A761" s="497">
        <v>900</v>
      </c>
      <c r="B761" s="425"/>
      <c r="C761" s="429">
        <v>72</v>
      </c>
      <c r="D761" s="536"/>
      <c r="E761" s="421">
        <v>17256</v>
      </c>
      <c r="F761" s="420">
        <f t="shared" si="33"/>
        <v>3911</v>
      </c>
      <c r="G761" s="500">
        <f t="shared" si="32"/>
        <v>2876</v>
      </c>
      <c r="H761" s="537"/>
    </row>
    <row r="762" spans="1:8" x14ac:dyDescent="0.2">
      <c r="A762" s="497">
        <v>901</v>
      </c>
      <c r="B762" s="425"/>
      <c r="C762" s="429">
        <v>72</v>
      </c>
      <c r="D762" s="536"/>
      <c r="E762" s="421">
        <v>17256</v>
      </c>
      <c r="F762" s="420">
        <f t="shared" si="33"/>
        <v>3911</v>
      </c>
      <c r="G762" s="500">
        <f t="shared" si="32"/>
        <v>2876</v>
      </c>
      <c r="H762" s="537"/>
    </row>
    <row r="763" spans="1:8" x14ac:dyDescent="0.2">
      <c r="A763" s="497">
        <v>902</v>
      </c>
      <c r="B763" s="425"/>
      <c r="C763" s="429">
        <v>72</v>
      </c>
      <c r="D763" s="536"/>
      <c r="E763" s="421">
        <v>17256</v>
      </c>
      <c r="F763" s="420">
        <f t="shared" si="33"/>
        <v>3911</v>
      </c>
      <c r="G763" s="500">
        <f t="shared" si="32"/>
        <v>2876</v>
      </c>
      <c r="H763" s="537"/>
    </row>
    <row r="764" spans="1:8" x14ac:dyDescent="0.2">
      <c r="A764" s="497">
        <v>903</v>
      </c>
      <c r="B764" s="425"/>
      <c r="C764" s="429">
        <v>72</v>
      </c>
      <c r="D764" s="536"/>
      <c r="E764" s="421">
        <v>17256</v>
      </c>
      <c r="F764" s="420">
        <f t="shared" si="33"/>
        <v>3911</v>
      </c>
      <c r="G764" s="500">
        <f t="shared" si="32"/>
        <v>2876</v>
      </c>
      <c r="H764" s="537"/>
    </row>
    <row r="765" spans="1:8" x14ac:dyDescent="0.2">
      <c r="A765" s="497">
        <v>904</v>
      </c>
      <c r="B765" s="425"/>
      <c r="C765" s="429">
        <v>72</v>
      </c>
      <c r="D765" s="536"/>
      <c r="E765" s="421">
        <v>17256</v>
      </c>
      <c r="F765" s="420">
        <f t="shared" si="33"/>
        <v>3911</v>
      </c>
      <c r="G765" s="500">
        <f t="shared" si="32"/>
        <v>2876</v>
      </c>
      <c r="H765" s="537"/>
    </row>
    <row r="766" spans="1:8" x14ac:dyDescent="0.2">
      <c r="A766" s="497">
        <v>905</v>
      </c>
      <c r="B766" s="425"/>
      <c r="C766" s="429">
        <v>72</v>
      </c>
      <c r="D766" s="536"/>
      <c r="E766" s="421">
        <v>17256</v>
      </c>
      <c r="F766" s="420">
        <f t="shared" si="33"/>
        <v>3911</v>
      </c>
      <c r="G766" s="500">
        <f t="shared" si="32"/>
        <v>2876</v>
      </c>
      <c r="H766" s="537"/>
    </row>
    <row r="767" spans="1:8" x14ac:dyDescent="0.2">
      <c r="A767" s="497">
        <v>906</v>
      </c>
      <c r="B767" s="425"/>
      <c r="C767" s="429">
        <v>72</v>
      </c>
      <c r="D767" s="536"/>
      <c r="E767" s="421">
        <v>17256</v>
      </c>
      <c r="F767" s="420">
        <f t="shared" si="33"/>
        <v>3911</v>
      </c>
      <c r="G767" s="500">
        <f t="shared" si="32"/>
        <v>2876</v>
      </c>
      <c r="H767" s="537"/>
    </row>
    <row r="768" spans="1:8" x14ac:dyDescent="0.2">
      <c r="A768" s="497">
        <v>907</v>
      </c>
      <c r="B768" s="425"/>
      <c r="C768" s="429">
        <v>72</v>
      </c>
      <c r="D768" s="536"/>
      <c r="E768" s="421">
        <v>17256</v>
      </c>
      <c r="F768" s="420">
        <f t="shared" si="33"/>
        <v>3911</v>
      </c>
      <c r="G768" s="500">
        <f t="shared" si="32"/>
        <v>2876</v>
      </c>
      <c r="H768" s="537"/>
    </row>
    <row r="769" spans="1:8" x14ac:dyDescent="0.2">
      <c r="A769" s="497">
        <v>908</v>
      </c>
      <c r="B769" s="425"/>
      <c r="C769" s="429">
        <v>72</v>
      </c>
      <c r="D769" s="536"/>
      <c r="E769" s="421">
        <v>17256</v>
      </c>
      <c r="F769" s="420">
        <f t="shared" si="33"/>
        <v>3911</v>
      </c>
      <c r="G769" s="500">
        <f t="shared" si="32"/>
        <v>2876</v>
      </c>
      <c r="H769" s="537"/>
    </row>
    <row r="770" spans="1:8" x14ac:dyDescent="0.2">
      <c r="A770" s="497">
        <v>909</v>
      </c>
      <c r="B770" s="425"/>
      <c r="C770" s="429">
        <v>72</v>
      </c>
      <c r="D770" s="536"/>
      <c r="E770" s="421">
        <v>17256</v>
      </c>
      <c r="F770" s="420">
        <f t="shared" si="33"/>
        <v>3911</v>
      </c>
      <c r="G770" s="500">
        <f t="shared" si="32"/>
        <v>2876</v>
      </c>
      <c r="H770" s="537"/>
    </row>
    <row r="771" spans="1:8" ht="13.5" thickBot="1" x14ac:dyDescent="0.25">
      <c r="A771" s="430">
        <v>910</v>
      </c>
      <c r="B771" s="431"/>
      <c r="C771" s="432">
        <v>72</v>
      </c>
      <c r="D771" s="538"/>
      <c r="E771" s="434">
        <v>17256</v>
      </c>
      <c r="F771" s="433">
        <f t="shared" si="33"/>
        <v>3911</v>
      </c>
      <c r="G771" s="435">
        <f t="shared" si="32"/>
        <v>2876</v>
      </c>
      <c r="H771" s="539"/>
    </row>
  </sheetData>
  <mergeCells count="1">
    <mergeCell ref="A10:B10"/>
  </mergeCells>
  <pageMargins left="0.59055118110236227" right="0.39370078740157483" top="0.98425196850393704" bottom="0.98425196850393704" header="0.51181102362204722" footer="0.51181102362204722"/>
  <pageSetup paperSize="9" scale="98" fitToHeight="23" orientation="portrait" r:id="rId1"/>
  <headerFooter alignWithMargins="0">
    <oddHeader>&amp;LKrajský úřad Plzeňského kraje&amp;R1. 3. 2018</oddHeader>
    <oddFooter>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0"/>
  <sheetViews>
    <sheetView workbookViewId="0">
      <pane ySplit="10" topLeftCell="A11" activePane="bottomLeft" state="frozenSplit"/>
      <selection activeCell="J36" sqref="J36"/>
      <selection pane="bottomLeft" activeCell="F11" sqref="F11:F310"/>
    </sheetView>
  </sheetViews>
  <sheetFormatPr defaultRowHeight="12.75" x14ac:dyDescent="0.2"/>
  <cols>
    <col min="1" max="1" width="10" style="384" customWidth="1"/>
    <col min="2" max="2" width="9.5703125" style="384" customWidth="1"/>
    <col min="3" max="3" width="10.85546875" style="384" customWidth="1"/>
    <col min="4" max="4" width="13.42578125" style="384" customWidth="1"/>
    <col min="5" max="5" width="13.5703125" style="384" customWidth="1"/>
    <col min="6" max="7" width="12.85546875" style="384" customWidth="1"/>
    <col min="8" max="8" width="10.7109375" style="384" customWidth="1"/>
    <col min="9" max="9" width="16.140625" style="384" customWidth="1"/>
    <col min="10" max="16384" width="9.140625" style="384"/>
  </cols>
  <sheetData>
    <row r="1" spans="1:9" x14ac:dyDescent="0.2">
      <c r="H1" s="384" t="s">
        <v>327</v>
      </c>
    </row>
    <row r="2" spans="1:9" ht="4.5" customHeight="1" x14ac:dyDescent="0.2"/>
    <row r="3" spans="1:9" ht="20.25" x14ac:dyDescent="0.3">
      <c r="A3" s="385" t="s">
        <v>278</v>
      </c>
      <c r="C3" s="386"/>
      <c r="D3" s="386"/>
      <c r="E3" s="386"/>
      <c r="F3" s="387"/>
      <c r="G3" s="387"/>
      <c r="H3" s="388"/>
      <c r="I3" s="388"/>
    </row>
    <row r="4" spans="1:9" ht="15" x14ac:dyDescent="0.25">
      <c r="A4" s="389" t="s">
        <v>328</v>
      </c>
      <c r="B4" s="390"/>
      <c r="C4" s="390"/>
      <c r="D4" s="390"/>
      <c r="E4" s="390"/>
      <c r="F4" s="390"/>
      <c r="G4" s="390"/>
      <c r="I4" s="388"/>
    </row>
    <row r="5" spans="1:9" ht="5.25" customHeight="1" x14ac:dyDescent="0.25">
      <c r="A5" s="389"/>
      <c r="B5" s="390"/>
      <c r="C5" s="390"/>
      <c r="D5" s="390"/>
      <c r="E5" s="390"/>
      <c r="F5" s="390"/>
      <c r="G5" s="390"/>
      <c r="I5" s="388"/>
    </row>
    <row r="6" spans="1:9" ht="15.75" x14ac:dyDescent="0.25">
      <c r="A6" s="391"/>
      <c r="B6" s="392"/>
      <c r="C6" s="393" t="s">
        <v>8</v>
      </c>
      <c r="E6" s="394" t="s">
        <v>9</v>
      </c>
      <c r="I6" s="388"/>
    </row>
    <row r="7" spans="1:9" ht="15.75" x14ac:dyDescent="0.25">
      <c r="A7" s="395"/>
      <c r="B7" s="392"/>
      <c r="C7" s="396" t="s">
        <v>134</v>
      </c>
      <c r="D7" s="488"/>
      <c r="E7" s="396"/>
      <c r="I7" s="388"/>
    </row>
    <row r="8" spans="1:9" ht="6" customHeight="1" thickBot="1" x14ac:dyDescent="0.25">
      <c r="A8" s="722"/>
      <c r="B8" s="722"/>
      <c r="C8" s="398"/>
      <c r="D8" s="489"/>
      <c r="E8" s="399"/>
      <c r="F8" s="399"/>
      <c r="G8" s="399"/>
      <c r="I8" s="388"/>
    </row>
    <row r="9" spans="1:9" ht="15.75" x14ac:dyDescent="0.2">
      <c r="A9" s="400"/>
      <c r="B9" s="401" t="s">
        <v>1</v>
      </c>
      <c r="C9" s="402"/>
      <c r="D9" s="401" t="s">
        <v>2</v>
      </c>
      <c r="E9" s="402"/>
      <c r="F9" s="404" t="s">
        <v>3</v>
      </c>
      <c r="G9" s="723" t="s">
        <v>4</v>
      </c>
      <c r="H9" s="724"/>
    </row>
    <row r="10" spans="1:9" ht="45.75" thickBot="1" x14ac:dyDescent="0.25">
      <c r="A10" s="405" t="s">
        <v>275</v>
      </c>
      <c r="B10" s="406" t="s">
        <v>8</v>
      </c>
      <c r="C10" s="407" t="s">
        <v>9</v>
      </c>
      <c r="D10" s="408" t="s">
        <v>10</v>
      </c>
      <c r="E10" s="491" t="s">
        <v>276</v>
      </c>
      <c r="F10" s="408" t="s">
        <v>3</v>
      </c>
      <c r="G10" s="492" t="s">
        <v>13</v>
      </c>
      <c r="H10" s="491" t="s">
        <v>14</v>
      </c>
    </row>
    <row r="11" spans="1:9" x14ac:dyDescent="0.2">
      <c r="A11" s="493">
        <v>1</v>
      </c>
      <c r="B11" s="494">
        <f t="shared" ref="B11:B74" si="0">ROUND(1.12233*LN(A11)+26.078,2)</f>
        <v>26.08</v>
      </c>
      <c r="C11" s="495"/>
      <c r="D11" s="415">
        <v>27088</v>
      </c>
      <c r="E11" s="496"/>
      <c r="F11" s="415">
        <f>ROUND(12*1.36*(1/B11*D11)+H11,0)</f>
        <v>17041</v>
      </c>
      <c r="G11" s="417">
        <f>ROUND(12*(1/B11*D11),0)</f>
        <v>12464</v>
      </c>
      <c r="H11" s="416">
        <v>90</v>
      </c>
    </row>
    <row r="12" spans="1:9" x14ac:dyDescent="0.2">
      <c r="A12" s="497">
        <v>2</v>
      </c>
      <c r="B12" s="540">
        <f t="shared" si="0"/>
        <v>26.86</v>
      </c>
      <c r="C12" s="541"/>
      <c r="D12" s="420">
        <v>27088</v>
      </c>
      <c r="E12" s="499"/>
      <c r="F12" s="420">
        <f t="shared" ref="F12:F75" si="1">ROUND(12*1.36*(1/B12*D12)+H12,0)</f>
        <v>16549</v>
      </c>
      <c r="G12" s="500">
        <f t="shared" ref="G12:G75" si="2">ROUND(12*(1/B12*D12),0)</f>
        <v>12102</v>
      </c>
      <c r="H12" s="421">
        <v>90</v>
      </c>
    </row>
    <row r="13" spans="1:9" x14ac:dyDescent="0.2">
      <c r="A13" s="497">
        <v>3</v>
      </c>
      <c r="B13" s="540">
        <f t="shared" si="0"/>
        <v>27.31</v>
      </c>
      <c r="C13" s="541"/>
      <c r="D13" s="420">
        <v>27088</v>
      </c>
      <c r="E13" s="499"/>
      <c r="F13" s="420">
        <f t="shared" si="1"/>
        <v>16277</v>
      </c>
      <c r="G13" s="500">
        <f t="shared" si="2"/>
        <v>11902</v>
      </c>
      <c r="H13" s="421">
        <v>90</v>
      </c>
    </row>
    <row r="14" spans="1:9" x14ac:dyDescent="0.2">
      <c r="A14" s="497">
        <v>4</v>
      </c>
      <c r="B14" s="540">
        <f t="shared" si="0"/>
        <v>27.63</v>
      </c>
      <c r="C14" s="541"/>
      <c r="D14" s="420">
        <v>27088</v>
      </c>
      <c r="E14" s="499"/>
      <c r="F14" s="420">
        <f t="shared" si="1"/>
        <v>16090</v>
      </c>
      <c r="G14" s="500">
        <f t="shared" si="2"/>
        <v>11765</v>
      </c>
      <c r="H14" s="421">
        <v>90</v>
      </c>
    </row>
    <row r="15" spans="1:9" x14ac:dyDescent="0.2">
      <c r="A15" s="497">
        <v>5</v>
      </c>
      <c r="B15" s="540">
        <f t="shared" si="0"/>
        <v>27.88</v>
      </c>
      <c r="C15" s="541"/>
      <c r="D15" s="420">
        <v>27088</v>
      </c>
      <c r="E15" s="499"/>
      <c r="F15" s="420">
        <f t="shared" si="1"/>
        <v>15946</v>
      </c>
      <c r="G15" s="500">
        <f t="shared" si="2"/>
        <v>11659</v>
      </c>
      <c r="H15" s="421">
        <v>90</v>
      </c>
    </row>
    <row r="16" spans="1:9" x14ac:dyDescent="0.2">
      <c r="A16" s="497">
        <v>6</v>
      </c>
      <c r="B16" s="540">
        <f t="shared" si="0"/>
        <v>28.09</v>
      </c>
      <c r="C16" s="541"/>
      <c r="D16" s="420">
        <v>27088</v>
      </c>
      <c r="E16" s="499"/>
      <c r="F16" s="420">
        <f t="shared" si="1"/>
        <v>15828</v>
      </c>
      <c r="G16" s="500">
        <f t="shared" si="2"/>
        <v>11572</v>
      </c>
      <c r="H16" s="421">
        <v>90</v>
      </c>
    </row>
    <row r="17" spans="1:8" x14ac:dyDescent="0.2">
      <c r="A17" s="497">
        <v>7</v>
      </c>
      <c r="B17" s="540">
        <f t="shared" si="0"/>
        <v>28.26</v>
      </c>
      <c r="C17" s="541"/>
      <c r="D17" s="420">
        <v>27088</v>
      </c>
      <c r="E17" s="499"/>
      <c r="F17" s="420">
        <f t="shared" si="1"/>
        <v>15733</v>
      </c>
      <c r="G17" s="500">
        <f t="shared" si="2"/>
        <v>11502</v>
      </c>
      <c r="H17" s="421">
        <v>90</v>
      </c>
    </row>
    <row r="18" spans="1:8" x14ac:dyDescent="0.2">
      <c r="A18" s="497">
        <v>8</v>
      </c>
      <c r="B18" s="540">
        <f t="shared" si="0"/>
        <v>28.41</v>
      </c>
      <c r="C18" s="541"/>
      <c r="D18" s="420">
        <v>27088</v>
      </c>
      <c r="E18" s="499"/>
      <c r="F18" s="420">
        <f t="shared" si="1"/>
        <v>15651</v>
      </c>
      <c r="G18" s="500">
        <f t="shared" si="2"/>
        <v>11442</v>
      </c>
      <c r="H18" s="421">
        <v>90</v>
      </c>
    </row>
    <row r="19" spans="1:8" x14ac:dyDescent="0.2">
      <c r="A19" s="497">
        <v>9</v>
      </c>
      <c r="B19" s="540">
        <f t="shared" si="0"/>
        <v>28.54</v>
      </c>
      <c r="C19" s="541"/>
      <c r="D19" s="420">
        <v>27088</v>
      </c>
      <c r="E19" s="499"/>
      <c r="F19" s="420">
        <f t="shared" si="1"/>
        <v>15580</v>
      </c>
      <c r="G19" s="500">
        <f t="shared" si="2"/>
        <v>11389</v>
      </c>
      <c r="H19" s="421">
        <v>90</v>
      </c>
    </row>
    <row r="20" spans="1:8" x14ac:dyDescent="0.2">
      <c r="A20" s="497">
        <v>10</v>
      </c>
      <c r="B20" s="540">
        <f t="shared" si="0"/>
        <v>28.66</v>
      </c>
      <c r="C20" s="541"/>
      <c r="D20" s="420">
        <v>27088</v>
      </c>
      <c r="E20" s="499"/>
      <c r="F20" s="420">
        <f t="shared" si="1"/>
        <v>15515</v>
      </c>
      <c r="G20" s="500">
        <f t="shared" si="2"/>
        <v>11342</v>
      </c>
      <c r="H20" s="421">
        <v>90</v>
      </c>
    </row>
    <row r="21" spans="1:8" x14ac:dyDescent="0.2">
      <c r="A21" s="497">
        <v>11</v>
      </c>
      <c r="B21" s="540">
        <f t="shared" si="0"/>
        <v>28.77</v>
      </c>
      <c r="C21" s="541"/>
      <c r="D21" s="420">
        <v>27088</v>
      </c>
      <c r="E21" s="499"/>
      <c r="F21" s="420">
        <f t="shared" si="1"/>
        <v>15456</v>
      </c>
      <c r="G21" s="500">
        <f t="shared" si="2"/>
        <v>11298</v>
      </c>
      <c r="H21" s="421">
        <v>90</v>
      </c>
    </row>
    <row r="22" spans="1:8" x14ac:dyDescent="0.2">
      <c r="A22" s="497">
        <v>12</v>
      </c>
      <c r="B22" s="540">
        <f t="shared" si="0"/>
        <v>28.87</v>
      </c>
      <c r="C22" s="541"/>
      <c r="D22" s="420">
        <v>27088</v>
      </c>
      <c r="E22" s="499"/>
      <c r="F22" s="420">
        <f t="shared" si="1"/>
        <v>15403</v>
      </c>
      <c r="G22" s="500">
        <f t="shared" si="2"/>
        <v>11259</v>
      </c>
      <c r="H22" s="421">
        <v>90</v>
      </c>
    </row>
    <row r="23" spans="1:8" x14ac:dyDescent="0.2">
      <c r="A23" s="497">
        <v>13</v>
      </c>
      <c r="B23" s="540">
        <f t="shared" si="0"/>
        <v>28.96</v>
      </c>
      <c r="C23" s="541"/>
      <c r="D23" s="420">
        <v>27088</v>
      </c>
      <c r="E23" s="499"/>
      <c r="F23" s="420">
        <f t="shared" si="1"/>
        <v>15355</v>
      </c>
      <c r="G23" s="500">
        <f t="shared" si="2"/>
        <v>11224</v>
      </c>
      <c r="H23" s="421">
        <v>90</v>
      </c>
    </row>
    <row r="24" spans="1:8" x14ac:dyDescent="0.2">
      <c r="A24" s="497">
        <v>14</v>
      </c>
      <c r="B24" s="540">
        <f t="shared" si="0"/>
        <v>29.04</v>
      </c>
      <c r="C24" s="541"/>
      <c r="D24" s="420">
        <v>27088</v>
      </c>
      <c r="E24" s="499"/>
      <c r="F24" s="420">
        <f t="shared" si="1"/>
        <v>15313</v>
      </c>
      <c r="G24" s="500">
        <f t="shared" si="2"/>
        <v>11193</v>
      </c>
      <c r="H24" s="421">
        <v>90</v>
      </c>
    </row>
    <row r="25" spans="1:8" x14ac:dyDescent="0.2">
      <c r="A25" s="497">
        <v>15</v>
      </c>
      <c r="B25" s="540">
        <f t="shared" si="0"/>
        <v>29.12</v>
      </c>
      <c r="C25" s="541"/>
      <c r="D25" s="420">
        <v>27088</v>
      </c>
      <c r="E25" s="499"/>
      <c r="F25" s="420">
        <f t="shared" si="1"/>
        <v>15271</v>
      </c>
      <c r="G25" s="500">
        <f t="shared" si="2"/>
        <v>11163</v>
      </c>
      <c r="H25" s="421">
        <v>90</v>
      </c>
    </row>
    <row r="26" spans="1:8" x14ac:dyDescent="0.2">
      <c r="A26" s="497">
        <v>16</v>
      </c>
      <c r="B26" s="540">
        <f t="shared" si="0"/>
        <v>29.19</v>
      </c>
      <c r="C26" s="541"/>
      <c r="D26" s="420">
        <v>27088</v>
      </c>
      <c r="E26" s="499"/>
      <c r="F26" s="420">
        <f t="shared" si="1"/>
        <v>15235</v>
      </c>
      <c r="G26" s="500">
        <f t="shared" si="2"/>
        <v>11136</v>
      </c>
      <c r="H26" s="421">
        <v>90</v>
      </c>
    </row>
    <row r="27" spans="1:8" x14ac:dyDescent="0.2">
      <c r="A27" s="497">
        <v>17</v>
      </c>
      <c r="B27" s="540">
        <f t="shared" si="0"/>
        <v>29.26</v>
      </c>
      <c r="C27" s="541"/>
      <c r="D27" s="420">
        <v>27088</v>
      </c>
      <c r="E27" s="499"/>
      <c r="F27" s="420">
        <f t="shared" si="1"/>
        <v>15199</v>
      </c>
      <c r="G27" s="500">
        <f t="shared" si="2"/>
        <v>11109</v>
      </c>
      <c r="H27" s="421">
        <v>90</v>
      </c>
    </row>
    <row r="28" spans="1:8" x14ac:dyDescent="0.2">
      <c r="A28" s="497">
        <v>18</v>
      </c>
      <c r="B28" s="540">
        <f t="shared" si="0"/>
        <v>29.32</v>
      </c>
      <c r="C28" s="541"/>
      <c r="D28" s="420">
        <v>27088</v>
      </c>
      <c r="E28" s="499"/>
      <c r="F28" s="420">
        <f t="shared" si="1"/>
        <v>15168</v>
      </c>
      <c r="G28" s="500">
        <f t="shared" si="2"/>
        <v>11086</v>
      </c>
      <c r="H28" s="421">
        <v>90</v>
      </c>
    </row>
    <row r="29" spans="1:8" x14ac:dyDescent="0.2">
      <c r="A29" s="497">
        <v>19</v>
      </c>
      <c r="B29" s="540">
        <f t="shared" si="0"/>
        <v>29.38</v>
      </c>
      <c r="C29" s="541"/>
      <c r="D29" s="420">
        <v>27088</v>
      </c>
      <c r="E29" s="499"/>
      <c r="F29" s="420">
        <f t="shared" si="1"/>
        <v>15137</v>
      </c>
      <c r="G29" s="500">
        <f t="shared" si="2"/>
        <v>11064</v>
      </c>
      <c r="H29" s="421">
        <v>90</v>
      </c>
    </row>
    <row r="30" spans="1:8" x14ac:dyDescent="0.2">
      <c r="A30" s="497">
        <v>20</v>
      </c>
      <c r="B30" s="540">
        <f t="shared" si="0"/>
        <v>29.44</v>
      </c>
      <c r="C30" s="541"/>
      <c r="D30" s="420">
        <v>27088</v>
      </c>
      <c r="E30" s="499"/>
      <c r="F30" s="420">
        <f t="shared" si="1"/>
        <v>15106</v>
      </c>
      <c r="G30" s="500">
        <f t="shared" si="2"/>
        <v>11041</v>
      </c>
      <c r="H30" s="421">
        <v>90</v>
      </c>
    </row>
    <row r="31" spans="1:8" x14ac:dyDescent="0.2">
      <c r="A31" s="497">
        <v>21</v>
      </c>
      <c r="B31" s="540">
        <f t="shared" si="0"/>
        <v>29.49</v>
      </c>
      <c r="C31" s="541"/>
      <c r="D31" s="420">
        <v>27088</v>
      </c>
      <c r="E31" s="499"/>
      <c r="F31" s="420">
        <f t="shared" si="1"/>
        <v>15081</v>
      </c>
      <c r="G31" s="500">
        <f t="shared" si="2"/>
        <v>11023</v>
      </c>
      <c r="H31" s="421">
        <v>90</v>
      </c>
    </row>
    <row r="32" spans="1:8" x14ac:dyDescent="0.2">
      <c r="A32" s="497">
        <v>22</v>
      </c>
      <c r="B32" s="540">
        <f t="shared" si="0"/>
        <v>29.55</v>
      </c>
      <c r="C32" s="541"/>
      <c r="D32" s="420">
        <v>27088</v>
      </c>
      <c r="E32" s="499"/>
      <c r="F32" s="420">
        <f t="shared" si="1"/>
        <v>15050</v>
      </c>
      <c r="G32" s="500">
        <f t="shared" si="2"/>
        <v>11000</v>
      </c>
      <c r="H32" s="421">
        <v>90</v>
      </c>
    </row>
    <row r="33" spans="1:8" x14ac:dyDescent="0.2">
      <c r="A33" s="497">
        <v>23</v>
      </c>
      <c r="B33" s="540">
        <f t="shared" si="0"/>
        <v>29.6</v>
      </c>
      <c r="C33" s="541"/>
      <c r="D33" s="420">
        <v>27088</v>
      </c>
      <c r="E33" s="499"/>
      <c r="F33" s="420">
        <f t="shared" si="1"/>
        <v>15025</v>
      </c>
      <c r="G33" s="500">
        <f t="shared" si="2"/>
        <v>10982</v>
      </c>
      <c r="H33" s="421">
        <v>90</v>
      </c>
    </row>
    <row r="34" spans="1:8" x14ac:dyDescent="0.2">
      <c r="A34" s="497">
        <v>24</v>
      </c>
      <c r="B34" s="540">
        <f t="shared" si="0"/>
        <v>29.64</v>
      </c>
      <c r="C34" s="541"/>
      <c r="D34" s="420">
        <v>27088</v>
      </c>
      <c r="E34" s="499"/>
      <c r="F34" s="420">
        <f t="shared" si="1"/>
        <v>15005</v>
      </c>
      <c r="G34" s="500">
        <f t="shared" si="2"/>
        <v>10967</v>
      </c>
      <c r="H34" s="421">
        <v>90</v>
      </c>
    </row>
    <row r="35" spans="1:8" x14ac:dyDescent="0.2">
      <c r="A35" s="497">
        <v>25</v>
      </c>
      <c r="B35" s="540">
        <f t="shared" si="0"/>
        <v>29.69</v>
      </c>
      <c r="C35" s="541"/>
      <c r="D35" s="420">
        <v>27088</v>
      </c>
      <c r="E35" s="499"/>
      <c r="F35" s="420">
        <f t="shared" si="1"/>
        <v>14980</v>
      </c>
      <c r="G35" s="500">
        <f t="shared" si="2"/>
        <v>10948</v>
      </c>
      <c r="H35" s="421">
        <v>90</v>
      </c>
    </row>
    <row r="36" spans="1:8" x14ac:dyDescent="0.2">
      <c r="A36" s="497">
        <v>26</v>
      </c>
      <c r="B36" s="540">
        <f t="shared" si="0"/>
        <v>29.73</v>
      </c>
      <c r="C36" s="541"/>
      <c r="D36" s="420">
        <v>27088</v>
      </c>
      <c r="E36" s="499"/>
      <c r="F36" s="420">
        <f t="shared" si="1"/>
        <v>14960</v>
      </c>
      <c r="G36" s="500">
        <f t="shared" si="2"/>
        <v>10934</v>
      </c>
      <c r="H36" s="421">
        <v>90</v>
      </c>
    </row>
    <row r="37" spans="1:8" x14ac:dyDescent="0.2">
      <c r="A37" s="497">
        <v>27</v>
      </c>
      <c r="B37" s="540">
        <f t="shared" si="0"/>
        <v>29.78</v>
      </c>
      <c r="C37" s="541"/>
      <c r="D37" s="420">
        <v>27088</v>
      </c>
      <c r="E37" s="499"/>
      <c r="F37" s="420">
        <f t="shared" si="1"/>
        <v>14935</v>
      </c>
      <c r="G37" s="500">
        <f t="shared" si="2"/>
        <v>10915</v>
      </c>
      <c r="H37" s="421">
        <v>90</v>
      </c>
    </row>
    <row r="38" spans="1:8" x14ac:dyDescent="0.2">
      <c r="A38" s="497">
        <v>28</v>
      </c>
      <c r="B38" s="540">
        <f t="shared" si="0"/>
        <v>29.82</v>
      </c>
      <c r="C38" s="541"/>
      <c r="D38" s="420">
        <v>27088</v>
      </c>
      <c r="E38" s="499"/>
      <c r="F38" s="420">
        <f t="shared" si="1"/>
        <v>14915</v>
      </c>
      <c r="G38" s="500">
        <f t="shared" si="2"/>
        <v>10901</v>
      </c>
      <c r="H38" s="421">
        <v>90</v>
      </c>
    </row>
    <row r="39" spans="1:8" x14ac:dyDescent="0.2">
      <c r="A39" s="497">
        <v>29</v>
      </c>
      <c r="B39" s="540">
        <f t="shared" si="0"/>
        <v>29.86</v>
      </c>
      <c r="C39" s="541"/>
      <c r="D39" s="420">
        <v>27088</v>
      </c>
      <c r="E39" s="499"/>
      <c r="F39" s="420">
        <f t="shared" si="1"/>
        <v>14895</v>
      </c>
      <c r="G39" s="500">
        <f t="shared" si="2"/>
        <v>10886</v>
      </c>
      <c r="H39" s="421">
        <v>90</v>
      </c>
    </row>
    <row r="40" spans="1:8" x14ac:dyDescent="0.2">
      <c r="A40" s="497">
        <v>30</v>
      </c>
      <c r="B40" s="540">
        <f t="shared" si="0"/>
        <v>29.9</v>
      </c>
      <c r="C40" s="541"/>
      <c r="D40" s="420">
        <v>27088</v>
      </c>
      <c r="E40" s="499"/>
      <c r="F40" s="420">
        <f t="shared" si="1"/>
        <v>14875</v>
      </c>
      <c r="G40" s="500">
        <f t="shared" si="2"/>
        <v>10871</v>
      </c>
      <c r="H40" s="421">
        <v>90</v>
      </c>
    </row>
    <row r="41" spans="1:8" x14ac:dyDescent="0.2">
      <c r="A41" s="497">
        <v>31</v>
      </c>
      <c r="B41" s="540">
        <f t="shared" si="0"/>
        <v>29.93</v>
      </c>
      <c r="C41" s="541"/>
      <c r="D41" s="420">
        <v>27088</v>
      </c>
      <c r="E41" s="499"/>
      <c r="F41" s="420">
        <f t="shared" si="1"/>
        <v>14860</v>
      </c>
      <c r="G41" s="500">
        <f t="shared" si="2"/>
        <v>10861</v>
      </c>
      <c r="H41" s="421">
        <v>90</v>
      </c>
    </row>
    <row r="42" spans="1:8" x14ac:dyDescent="0.2">
      <c r="A42" s="497">
        <v>32</v>
      </c>
      <c r="B42" s="540">
        <f t="shared" si="0"/>
        <v>29.97</v>
      </c>
      <c r="C42" s="541"/>
      <c r="D42" s="420">
        <v>27088</v>
      </c>
      <c r="E42" s="499"/>
      <c r="F42" s="420">
        <f t="shared" si="1"/>
        <v>14841</v>
      </c>
      <c r="G42" s="500">
        <f t="shared" si="2"/>
        <v>10846</v>
      </c>
      <c r="H42" s="421">
        <v>90</v>
      </c>
    </row>
    <row r="43" spans="1:8" x14ac:dyDescent="0.2">
      <c r="A43" s="497">
        <v>33</v>
      </c>
      <c r="B43" s="540">
        <f t="shared" si="0"/>
        <v>30</v>
      </c>
      <c r="C43" s="541"/>
      <c r="D43" s="420">
        <v>27088</v>
      </c>
      <c r="E43" s="499"/>
      <c r="F43" s="420">
        <f t="shared" si="1"/>
        <v>14826</v>
      </c>
      <c r="G43" s="500">
        <f t="shared" si="2"/>
        <v>10835</v>
      </c>
      <c r="H43" s="421">
        <v>90</v>
      </c>
    </row>
    <row r="44" spans="1:8" x14ac:dyDescent="0.2">
      <c r="A44" s="497">
        <v>34</v>
      </c>
      <c r="B44" s="540">
        <f t="shared" si="0"/>
        <v>30.04</v>
      </c>
      <c r="C44" s="541"/>
      <c r="D44" s="420">
        <v>27088</v>
      </c>
      <c r="E44" s="499"/>
      <c r="F44" s="420">
        <f t="shared" si="1"/>
        <v>14806</v>
      </c>
      <c r="G44" s="500">
        <f t="shared" si="2"/>
        <v>10821</v>
      </c>
      <c r="H44" s="421">
        <v>90</v>
      </c>
    </row>
    <row r="45" spans="1:8" x14ac:dyDescent="0.2">
      <c r="A45" s="497">
        <v>35</v>
      </c>
      <c r="B45" s="540">
        <f t="shared" si="0"/>
        <v>30.07</v>
      </c>
      <c r="C45" s="541"/>
      <c r="D45" s="420">
        <v>27088</v>
      </c>
      <c r="E45" s="499"/>
      <c r="F45" s="420">
        <f t="shared" si="1"/>
        <v>14792</v>
      </c>
      <c r="G45" s="500">
        <f t="shared" si="2"/>
        <v>10810</v>
      </c>
      <c r="H45" s="421">
        <v>90</v>
      </c>
    </row>
    <row r="46" spans="1:8" x14ac:dyDescent="0.2">
      <c r="A46" s="497">
        <v>36</v>
      </c>
      <c r="B46" s="540">
        <f t="shared" si="0"/>
        <v>30.1</v>
      </c>
      <c r="C46" s="541"/>
      <c r="D46" s="420">
        <v>27088</v>
      </c>
      <c r="E46" s="499"/>
      <c r="F46" s="420">
        <f t="shared" si="1"/>
        <v>14777</v>
      </c>
      <c r="G46" s="500">
        <f t="shared" si="2"/>
        <v>10799</v>
      </c>
      <c r="H46" s="421">
        <v>90</v>
      </c>
    </row>
    <row r="47" spans="1:8" x14ac:dyDescent="0.2">
      <c r="A47" s="497">
        <v>37</v>
      </c>
      <c r="B47" s="540">
        <f t="shared" si="0"/>
        <v>30.13</v>
      </c>
      <c r="C47" s="541"/>
      <c r="D47" s="420">
        <v>27088</v>
      </c>
      <c r="E47" s="499"/>
      <c r="F47" s="420">
        <f t="shared" si="1"/>
        <v>14762</v>
      </c>
      <c r="G47" s="500">
        <f t="shared" si="2"/>
        <v>10788</v>
      </c>
      <c r="H47" s="421">
        <v>90</v>
      </c>
    </row>
    <row r="48" spans="1:8" x14ac:dyDescent="0.2">
      <c r="A48" s="497">
        <v>38</v>
      </c>
      <c r="B48" s="540">
        <f t="shared" si="0"/>
        <v>30.16</v>
      </c>
      <c r="C48" s="541"/>
      <c r="D48" s="420">
        <v>27088</v>
      </c>
      <c r="E48" s="499"/>
      <c r="F48" s="420">
        <f t="shared" si="1"/>
        <v>14748</v>
      </c>
      <c r="G48" s="500">
        <f t="shared" si="2"/>
        <v>10778</v>
      </c>
      <c r="H48" s="421">
        <v>90</v>
      </c>
    </row>
    <row r="49" spans="1:8" x14ac:dyDescent="0.2">
      <c r="A49" s="497">
        <v>39</v>
      </c>
      <c r="B49" s="540">
        <f t="shared" si="0"/>
        <v>30.19</v>
      </c>
      <c r="C49" s="541"/>
      <c r="D49" s="420">
        <v>27088</v>
      </c>
      <c r="E49" s="499"/>
      <c r="F49" s="420">
        <f t="shared" si="1"/>
        <v>14733</v>
      </c>
      <c r="G49" s="500">
        <f t="shared" si="2"/>
        <v>10767</v>
      </c>
      <c r="H49" s="421">
        <v>90</v>
      </c>
    </row>
    <row r="50" spans="1:8" x14ac:dyDescent="0.2">
      <c r="A50" s="497">
        <v>40</v>
      </c>
      <c r="B50" s="540">
        <f t="shared" si="0"/>
        <v>30.22</v>
      </c>
      <c r="C50" s="541"/>
      <c r="D50" s="420">
        <v>27088</v>
      </c>
      <c r="E50" s="499"/>
      <c r="F50" s="420">
        <f t="shared" si="1"/>
        <v>14719</v>
      </c>
      <c r="G50" s="500">
        <f t="shared" si="2"/>
        <v>10756</v>
      </c>
      <c r="H50" s="421">
        <v>90</v>
      </c>
    </row>
    <row r="51" spans="1:8" x14ac:dyDescent="0.2">
      <c r="A51" s="497">
        <v>41</v>
      </c>
      <c r="B51" s="540">
        <f t="shared" si="0"/>
        <v>30.25</v>
      </c>
      <c r="C51" s="541"/>
      <c r="D51" s="420">
        <v>27088</v>
      </c>
      <c r="E51" s="499"/>
      <c r="F51" s="420">
        <f t="shared" si="1"/>
        <v>14704</v>
      </c>
      <c r="G51" s="500">
        <f t="shared" si="2"/>
        <v>10746</v>
      </c>
      <c r="H51" s="421">
        <v>90</v>
      </c>
    </row>
    <row r="52" spans="1:8" x14ac:dyDescent="0.2">
      <c r="A52" s="497">
        <v>42</v>
      </c>
      <c r="B52" s="540">
        <f t="shared" si="0"/>
        <v>30.27</v>
      </c>
      <c r="C52" s="541"/>
      <c r="D52" s="420">
        <v>27088</v>
      </c>
      <c r="E52" s="499"/>
      <c r="F52" s="420">
        <f t="shared" si="1"/>
        <v>14694</v>
      </c>
      <c r="G52" s="500">
        <f t="shared" si="2"/>
        <v>10739</v>
      </c>
      <c r="H52" s="421">
        <v>90</v>
      </c>
    </row>
    <row r="53" spans="1:8" x14ac:dyDescent="0.2">
      <c r="A53" s="497">
        <v>43</v>
      </c>
      <c r="B53" s="540">
        <f t="shared" si="0"/>
        <v>30.3</v>
      </c>
      <c r="C53" s="541"/>
      <c r="D53" s="420">
        <v>27088</v>
      </c>
      <c r="E53" s="499"/>
      <c r="F53" s="420">
        <f t="shared" si="1"/>
        <v>14680</v>
      </c>
      <c r="G53" s="500">
        <f t="shared" si="2"/>
        <v>10728</v>
      </c>
      <c r="H53" s="421">
        <v>90</v>
      </c>
    </row>
    <row r="54" spans="1:8" x14ac:dyDescent="0.2">
      <c r="A54" s="497">
        <v>44</v>
      </c>
      <c r="B54" s="540">
        <f t="shared" si="0"/>
        <v>30.33</v>
      </c>
      <c r="C54" s="541"/>
      <c r="D54" s="420">
        <v>27088</v>
      </c>
      <c r="E54" s="499"/>
      <c r="F54" s="420">
        <f t="shared" si="1"/>
        <v>14666</v>
      </c>
      <c r="G54" s="500">
        <f t="shared" si="2"/>
        <v>10717</v>
      </c>
      <c r="H54" s="421">
        <v>90</v>
      </c>
    </row>
    <row r="55" spans="1:8" x14ac:dyDescent="0.2">
      <c r="A55" s="497">
        <v>45</v>
      </c>
      <c r="B55" s="540">
        <f t="shared" si="0"/>
        <v>30.35</v>
      </c>
      <c r="C55" s="541"/>
      <c r="D55" s="420">
        <v>27088</v>
      </c>
      <c r="E55" s="499"/>
      <c r="F55" s="420">
        <f t="shared" si="1"/>
        <v>14656</v>
      </c>
      <c r="G55" s="500">
        <f t="shared" si="2"/>
        <v>10710</v>
      </c>
      <c r="H55" s="421">
        <v>90</v>
      </c>
    </row>
    <row r="56" spans="1:8" x14ac:dyDescent="0.2">
      <c r="A56" s="497">
        <v>46</v>
      </c>
      <c r="B56" s="540">
        <f t="shared" si="0"/>
        <v>30.37</v>
      </c>
      <c r="C56" s="541"/>
      <c r="D56" s="420">
        <v>27088</v>
      </c>
      <c r="E56" s="499"/>
      <c r="F56" s="420">
        <f t="shared" si="1"/>
        <v>14646</v>
      </c>
      <c r="G56" s="500">
        <f t="shared" si="2"/>
        <v>10703</v>
      </c>
      <c r="H56" s="421">
        <v>90</v>
      </c>
    </row>
    <row r="57" spans="1:8" x14ac:dyDescent="0.2">
      <c r="A57" s="497">
        <v>47</v>
      </c>
      <c r="B57" s="540">
        <f t="shared" si="0"/>
        <v>30.4</v>
      </c>
      <c r="C57" s="541"/>
      <c r="D57" s="420">
        <v>27088</v>
      </c>
      <c r="E57" s="499"/>
      <c r="F57" s="420">
        <f t="shared" si="1"/>
        <v>14632</v>
      </c>
      <c r="G57" s="500">
        <f t="shared" si="2"/>
        <v>10693</v>
      </c>
      <c r="H57" s="421">
        <v>90</v>
      </c>
    </row>
    <row r="58" spans="1:8" x14ac:dyDescent="0.2">
      <c r="A58" s="497">
        <v>48</v>
      </c>
      <c r="B58" s="540">
        <f t="shared" si="0"/>
        <v>30.42</v>
      </c>
      <c r="C58" s="541"/>
      <c r="D58" s="420">
        <v>27088</v>
      </c>
      <c r="E58" s="499"/>
      <c r="F58" s="420">
        <f t="shared" si="1"/>
        <v>14622</v>
      </c>
      <c r="G58" s="500">
        <f t="shared" si="2"/>
        <v>10686</v>
      </c>
      <c r="H58" s="421">
        <v>90</v>
      </c>
    </row>
    <row r="59" spans="1:8" x14ac:dyDescent="0.2">
      <c r="A59" s="497">
        <v>49</v>
      </c>
      <c r="B59" s="540">
        <f t="shared" si="0"/>
        <v>30.45</v>
      </c>
      <c r="C59" s="541"/>
      <c r="D59" s="420">
        <v>27088</v>
      </c>
      <c r="E59" s="499"/>
      <c r="F59" s="420">
        <f t="shared" si="1"/>
        <v>14608</v>
      </c>
      <c r="G59" s="500">
        <f t="shared" si="2"/>
        <v>10675</v>
      </c>
      <c r="H59" s="421">
        <v>90</v>
      </c>
    </row>
    <row r="60" spans="1:8" x14ac:dyDescent="0.2">
      <c r="A60" s="497">
        <v>50</v>
      </c>
      <c r="B60" s="540">
        <f t="shared" si="0"/>
        <v>30.47</v>
      </c>
      <c r="C60" s="541"/>
      <c r="D60" s="420">
        <v>27088</v>
      </c>
      <c r="E60" s="499"/>
      <c r="F60" s="420">
        <f t="shared" si="1"/>
        <v>14599</v>
      </c>
      <c r="G60" s="500">
        <f t="shared" si="2"/>
        <v>10668</v>
      </c>
      <c r="H60" s="421">
        <v>90</v>
      </c>
    </row>
    <row r="61" spans="1:8" x14ac:dyDescent="0.2">
      <c r="A61" s="497">
        <v>51</v>
      </c>
      <c r="B61" s="540">
        <f t="shared" si="0"/>
        <v>30.49</v>
      </c>
      <c r="C61" s="541"/>
      <c r="D61" s="420">
        <v>27088</v>
      </c>
      <c r="E61" s="499"/>
      <c r="F61" s="420">
        <f t="shared" si="1"/>
        <v>14589</v>
      </c>
      <c r="G61" s="500">
        <f t="shared" si="2"/>
        <v>10661</v>
      </c>
      <c r="H61" s="421">
        <v>90</v>
      </c>
    </row>
    <row r="62" spans="1:8" x14ac:dyDescent="0.2">
      <c r="A62" s="497">
        <v>52</v>
      </c>
      <c r="B62" s="540">
        <f t="shared" si="0"/>
        <v>30.51</v>
      </c>
      <c r="C62" s="541"/>
      <c r="D62" s="420">
        <v>27088</v>
      </c>
      <c r="E62" s="499"/>
      <c r="F62" s="420">
        <f t="shared" si="1"/>
        <v>14580</v>
      </c>
      <c r="G62" s="500">
        <f t="shared" si="2"/>
        <v>10654</v>
      </c>
      <c r="H62" s="421">
        <v>90</v>
      </c>
    </row>
    <row r="63" spans="1:8" x14ac:dyDescent="0.2">
      <c r="A63" s="497">
        <v>53</v>
      </c>
      <c r="B63" s="540">
        <f t="shared" si="0"/>
        <v>30.53</v>
      </c>
      <c r="C63" s="541"/>
      <c r="D63" s="420">
        <v>27088</v>
      </c>
      <c r="E63" s="499"/>
      <c r="F63" s="420">
        <f t="shared" si="1"/>
        <v>14570</v>
      </c>
      <c r="G63" s="500">
        <f t="shared" si="2"/>
        <v>10647</v>
      </c>
      <c r="H63" s="421">
        <v>90</v>
      </c>
    </row>
    <row r="64" spans="1:8" x14ac:dyDescent="0.2">
      <c r="A64" s="497">
        <v>54</v>
      </c>
      <c r="B64" s="540">
        <f t="shared" si="0"/>
        <v>30.55</v>
      </c>
      <c r="C64" s="541"/>
      <c r="D64" s="420">
        <v>27088</v>
      </c>
      <c r="E64" s="499"/>
      <c r="F64" s="420">
        <f t="shared" si="1"/>
        <v>14561</v>
      </c>
      <c r="G64" s="500">
        <f t="shared" si="2"/>
        <v>10640</v>
      </c>
      <c r="H64" s="421">
        <v>90</v>
      </c>
    </row>
    <row r="65" spans="1:8" x14ac:dyDescent="0.2">
      <c r="A65" s="497">
        <v>55</v>
      </c>
      <c r="B65" s="540">
        <f t="shared" si="0"/>
        <v>30.58</v>
      </c>
      <c r="C65" s="541"/>
      <c r="D65" s="420">
        <v>27088</v>
      </c>
      <c r="E65" s="499"/>
      <c r="F65" s="420">
        <f t="shared" si="1"/>
        <v>14546</v>
      </c>
      <c r="G65" s="500">
        <f t="shared" si="2"/>
        <v>10630</v>
      </c>
      <c r="H65" s="421">
        <v>90</v>
      </c>
    </row>
    <row r="66" spans="1:8" x14ac:dyDescent="0.2">
      <c r="A66" s="497">
        <v>56</v>
      </c>
      <c r="B66" s="540">
        <f t="shared" si="0"/>
        <v>30.6</v>
      </c>
      <c r="C66" s="541"/>
      <c r="D66" s="420">
        <v>27088</v>
      </c>
      <c r="E66" s="499"/>
      <c r="F66" s="420">
        <f t="shared" si="1"/>
        <v>14537</v>
      </c>
      <c r="G66" s="500">
        <f t="shared" si="2"/>
        <v>10623</v>
      </c>
      <c r="H66" s="421">
        <v>90</v>
      </c>
    </row>
    <row r="67" spans="1:8" x14ac:dyDescent="0.2">
      <c r="A67" s="497">
        <v>57</v>
      </c>
      <c r="B67" s="540">
        <f t="shared" si="0"/>
        <v>30.62</v>
      </c>
      <c r="C67" s="541"/>
      <c r="D67" s="420">
        <v>27088</v>
      </c>
      <c r="E67" s="499"/>
      <c r="F67" s="420">
        <f t="shared" si="1"/>
        <v>14527</v>
      </c>
      <c r="G67" s="500">
        <f t="shared" si="2"/>
        <v>10616</v>
      </c>
      <c r="H67" s="421">
        <v>90</v>
      </c>
    </row>
    <row r="68" spans="1:8" x14ac:dyDescent="0.2">
      <c r="A68" s="497">
        <v>58</v>
      </c>
      <c r="B68" s="540">
        <f t="shared" si="0"/>
        <v>30.64</v>
      </c>
      <c r="C68" s="541"/>
      <c r="D68" s="420">
        <v>27088</v>
      </c>
      <c r="E68" s="499"/>
      <c r="F68" s="420">
        <f t="shared" si="1"/>
        <v>14518</v>
      </c>
      <c r="G68" s="500">
        <f t="shared" si="2"/>
        <v>10609</v>
      </c>
      <c r="H68" s="421">
        <v>90</v>
      </c>
    </row>
    <row r="69" spans="1:8" x14ac:dyDescent="0.2">
      <c r="A69" s="497">
        <v>59</v>
      </c>
      <c r="B69" s="540">
        <f t="shared" si="0"/>
        <v>30.65</v>
      </c>
      <c r="C69" s="541"/>
      <c r="D69" s="420">
        <v>27088</v>
      </c>
      <c r="E69" s="499"/>
      <c r="F69" s="420">
        <f t="shared" si="1"/>
        <v>14513</v>
      </c>
      <c r="G69" s="500">
        <f t="shared" si="2"/>
        <v>10605</v>
      </c>
      <c r="H69" s="421">
        <v>90</v>
      </c>
    </row>
    <row r="70" spans="1:8" x14ac:dyDescent="0.2">
      <c r="A70" s="497">
        <v>60</v>
      </c>
      <c r="B70" s="540">
        <f t="shared" si="0"/>
        <v>30.67</v>
      </c>
      <c r="C70" s="541"/>
      <c r="D70" s="420">
        <v>27088</v>
      </c>
      <c r="E70" s="499"/>
      <c r="F70" s="420">
        <f t="shared" si="1"/>
        <v>14504</v>
      </c>
      <c r="G70" s="500">
        <f t="shared" si="2"/>
        <v>10599</v>
      </c>
      <c r="H70" s="421">
        <v>90</v>
      </c>
    </row>
    <row r="71" spans="1:8" x14ac:dyDescent="0.2">
      <c r="A71" s="497">
        <v>61</v>
      </c>
      <c r="B71" s="540">
        <f t="shared" si="0"/>
        <v>30.69</v>
      </c>
      <c r="C71" s="541"/>
      <c r="D71" s="420">
        <v>27088</v>
      </c>
      <c r="E71" s="499"/>
      <c r="F71" s="420">
        <f t="shared" si="1"/>
        <v>14495</v>
      </c>
      <c r="G71" s="500">
        <f t="shared" si="2"/>
        <v>10592</v>
      </c>
      <c r="H71" s="421">
        <v>90</v>
      </c>
    </row>
    <row r="72" spans="1:8" x14ac:dyDescent="0.2">
      <c r="A72" s="497">
        <v>62</v>
      </c>
      <c r="B72" s="540">
        <f t="shared" si="0"/>
        <v>30.71</v>
      </c>
      <c r="C72" s="541"/>
      <c r="D72" s="420">
        <v>27088</v>
      </c>
      <c r="E72" s="499"/>
      <c r="F72" s="420">
        <f t="shared" si="1"/>
        <v>14485</v>
      </c>
      <c r="G72" s="500">
        <f t="shared" si="2"/>
        <v>10585</v>
      </c>
      <c r="H72" s="421">
        <v>90</v>
      </c>
    </row>
    <row r="73" spans="1:8" x14ac:dyDescent="0.2">
      <c r="A73" s="497">
        <v>63</v>
      </c>
      <c r="B73" s="540">
        <f t="shared" si="0"/>
        <v>30.73</v>
      </c>
      <c r="C73" s="541"/>
      <c r="D73" s="420">
        <v>27088</v>
      </c>
      <c r="E73" s="499"/>
      <c r="F73" s="420">
        <f t="shared" si="1"/>
        <v>14476</v>
      </c>
      <c r="G73" s="500">
        <f t="shared" si="2"/>
        <v>10578</v>
      </c>
      <c r="H73" s="421">
        <v>90</v>
      </c>
    </row>
    <row r="74" spans="1:8" x14ac:dyDescent="0.2">
      <c r="A74" s="497">
        <v>64</v>
      </c>
      <c r="B74" s="540">
        <f t="shared" si="0"/>
        <v>30.75</v>
      </c>
      <c r="C74" s="541"/>
      <c r="D74" s="420">
        <v>27088</v>
      </c>
      <c r="E74" s="499"/>
      <c r="F74" s="420">
        <f t="shared" si="1"/>
        <v>14466</v>
      </c>
      <c r="G74" s="500">
        <f t="shared" si="2"/>
        <v>10571</v>
      </c>
      <c r="H74" s="421">
        <v>90</v>
      </c>
    </row>
    <row r="75" spans="1:8" x14ac:dyDescent="0.2">
      <c r="A75" s="497">
        <v>65</v>
      </c>
      <c r="B75" s="540">
        <f t="shared" ref="B75:B138" si="3">ROUND(1.12233*LN(A75)+26.078,2)</f>
        <v>30.76</v>
      </c>
      <c r="C75" s="541"/>
      <c r="D75" s="420">
        <v>27088</v>
      </c>
      <c r="E75" s="499"/>
      <c r="F75" s="420">
        <f t="shared" si="1"/>
        <v>14462</v>
      </c>
      <c r="G75" s="500">
        <f t="shared" si="2"/>
        <v>10567</v>
      </c>
      <c r="H75" s="421">
        <v>90</v>
      </c>
    </row>
    <row r="76" spans="1:8" x14ac:dyDescent="0.2">
      <c r="A76" s="497">
        <v>66</v>
      </c>
      <c r="B76" s="540">
        <f t="shared" si="3"/>
        <v>30.78</v>
      </c>
      <c r="C76" s="541"/>
      <c r="D76" s="420">
        <v>27088</v>
      </c>
      <c r="E76" s="499"/>
      <c r="F76" s="420">
        <f t="shared" ref="F76:F139" si="4">ROUND(12*1.36*(1/B76*D76)+H76,0)</f>
        <v>14452</v>
      </c>
      <c r="G76" s="500">
        <f t="shared" ref="G76:G139" si="5">ROUND(12*(1/B76*D76),0)</f>
        <v>10561</v>
      </c>
      <c r="H76" s="421">
        <v>90</v>
      </c>
    </row>
    <row r="77" spans="1:8" x14ac:dyDescent="0.2">
      <c r="A77" s="497">
        <v>67</v>
      </c>
      <c r="B77" s="540">
        <f t="shared" si="3"/>
        <v>30.8</v>
      </c>
      <c r="C77" s="541"/>
      <c r="D77" s="420">
        <v>27088</v>
      </c>
      <c r="E77" s="499"/>
      <c r="F77" s="420">
        <f t="shared" si="4"/>
        <v>14443</v>
      </c>
      <c r="G77" s="500">
        <f t="shared" si="5"/>
        <v>10554</v>
      </c>
      <c r="H77" s="421">
        <v>90</v>
      </c>
    </row>
    <row r="78" spans="1:8" x14ac:dyDescent="0.2">
      <c r="A78" s="497">
        <v>68</v>
      </c>
      <c r="B78" s="540">
        <f t="shared" si="3"/>
        <v>30.81</v>
      </c>
      <c r="C78" s="541"/>
      <c r="D78" s="420">
        <v>27088</v>
      </c>
      <c r="E78" s="499"/>
      <c r="F78" s="420">
        <f t="shared" si="4"/>
        <v>14438</v>
      </c>
      <c r="G78" s="500">
        <f t="shared" si="5"/>
        <v>10550</v>
      </c>
      <c r="H78" s="421">
        <v>90</v>
      </c>
    </row>
    <row r="79" spans="1:8" x14ac:dyDescent="0.2">
      <c r="A79" s="497">
        <v>69</v>
      </c>
      <c r="B79" s="540">
        <f t="shared" si="3"/>
        <v>30.83</v>
      </c>
      <c r="C79" s="541"/>
      <c r="D79" s="420">
        <v>27088</v>
      </c>
      <c r="E79" s="499"/>
      <c r="F79" s="420">
        <f t="shared" si="4"/>
        <v>14429</v>
      </c>
      <c r="G79" s="500">
        <f t="shared" si="5"/>
        <v>10543</v>
      </c>
      <c r="H79" s="421">
        <v>90</v>
      </c>
    </row>
    <row r="80" spans="1:8" x14ac:dyDescent="0.2">
      <c r="A80" s="497">
        <v>70</v>
      </c>
      <c r="B80" s="540">
        <f t="shared" si="3"/>
        <v>30.85</v>
      </c>
      <c r="C80" s="541"/>
      <c r="D80" s="420">
        <v>27088</v>
      </c>
      <c r="E80" s="499"/>
      <c r="F80" s="420">
        <f t="shared" si="4"/>
        <v>14420</v>
      </c>
      <c r="G80" s="500">
        <f t="shared" si="5"/>
        <v>10537</v>
      </c>
      <c r="H80" s="421">
        <v>90</v>
      </c>
    </row>
    <row r="81" spans="1:8" x14ac:dyDescent="0.2">
      <c r="A81" s="497">
        <v>71</v>
      </c>
      <c r="B81" s="540">
        <f t="shared" si="3"/>
        <v>30.86</v>
      </c>
      <c r="C81" s="541"/>
      <c r="D81" s="420">
        <v>27088</v>
      </c>
      <c r="E81" s="499"/>
      <c r="F81" s="420">
        <f t="shared" si="4"/>
        <v>14415</v>
      </c>
      <c r="G81" s="500">
        <f t="shared" si="5"/>
        <v>10533</v>
      </c>
      <c r="H81" s="421">
        <v>90</v>
      </c>
    </row>
    <row r="82" spans="1:8" x14ac:dyDescent="0.2">
      <c r="A82" s="497">
        <v>72</v>
      </c>
      <c r="B82" s="540">
        <f t="shared" si="3"/>
        <v>30.88</v>
      </c>
      <c r="C82" s="541"/>
      <c r="D82" s="420">
        <v>27088</v>
      </c>
      <c r="E82" s="499"/>
      <c r="F82" s="420">
        <f t="shared" si="4"/>
        <v>14406</v>
      </c>
      <c r="G82" s="500">
        <f t="shared" si="5"/>
        <v>10526</v>
      </c>
      <c r="H82" s="421">
        <v>90</v>
      </c>
    </row>
    <row r="83" spans="1:8" x14ac:dyDescent="0.2">
      <c r="A83" s="497">
        <v>73</v>
      </c>
      <c r="B83" s="540">
        <f t="shared" si="3"/>
        <v>30.89</v>
      </c>
      <c r="C83" s="541"/>
      <c r="D83" s="420">
        <v>27088</v>
      </c>
      <c r="E83" s="499"/>
      <c r="F83" s="420">
        <f t="shared" si="4"/>
        <v>14401</v>
      </c>
      <c r="G83" s="500">
        <f t="shared" si="5"/>
        <v>10523</v>
      </c>
      <c r="H83" s="421">
        <v>90</v>
      </c>
    </row>
    <row r="84" spans="1:8" x14ac:dyDescent="0.2">
      <c r="A84" s="497">
        <v>74</v>
      </c>
      <c r="B84" s="540">
        <f t="shared" si="3"/>
        <v>30.91</v>
      </c>
      <c r="C84" s="541"/>
      <c r="D84" s="420">
        <v>27088</v>
      </c>
      <c r="E84" s="499"/>
      <c r="F84" s="420">
        <f t="shared" si="4"/>
        <v>14392</v>
      </c>
      <c r="G84" s="500">
        <f t="shared" si="5"/>
        <v>10516</v>
      </c>
      <c r="H84" s="421">
        <v>90</v>
      </c>
    </row>
    <row r="85" spans="1:8" x14ac:dyDescent="0.2">
      <c r="A85" s="497">
        <v>75</v>
      </c>
      <c r="B85" s="540">
        <f t="shared" si="3"/>
        <v>30.92</v>
      </c>
      <c r="C85" s="541"/>
      <c r="D85" s="420">
        <v>27088</v>
      </c>
      <c r="E85" s="499"/>
      <c r="F85" s="420">
        <f t="shared" si="4"/>
        <v>14387</v>
      </c>
      <c r="G85" s="500">
        <f t="shared" si="5"/>
        <v>10513</v>
      </c>
      <c r="H85" s="421">
        <v>90</v>
      </c>
    </row>
    <row r="86" spans="1:8" x14ac:dyDescent="0.2">
      <c r="A86" s="497">
        <v>76</v>
      </c>
      <c r="B86" s="540">
        <f t="shared" si="3"/>
        <v>30.94</v>
      </c>
      <c r="C86" s="541"/>
      <c r="D86" s="420">
        <v>27088</v>
      </c>
      <c r="E86" s="499"/>
      <c r="F86" s="420">
        <f t="shared" si="4"/>
        <v>14378</v>
      </c>
      <c r="G86" s="500">
        <f t="shared" si="5"/>
        <v>10506</v>
      </c>
      <c r="H86" s="421">
        <v>90</v>
      </c>
    </row>
    <row r="87" spans="1:8" x14ac:dyDescent="0.2">
      <c r="A87" s="497">
        <v>77</v>
      </c>
      <c r="B87" s="540">
        <f t="shared" si="3"/>
        <v>30.95</v>
      </c>
      <c r="C87" s="541"/>
      <c r="D87" s="420">
        <v>27088</v>
      </c>
      <c r="E87" s="499"/>
      <c r="F87" s="420">
        <f t="shared" si="4"/>
        <v>14374</v>
      </c>
      <c r="G87" s="500">
        <f t="shared" si="5"/>
        <v>10503</v>
      </c>
      <c r="H87" s="421">
        <v>90</v>
      </c>
    </row>
    <row r="88" spans="1:8" x14ac:dyDescent="0.2">
      <c r="A88" s="497">
        <v>78</v>
      </c>
      <c r="B88" s="540">
        <f t="shared" si="3"/>
        <v>30.97</v>
      </c>
      <c r="C88" s="541"/>
      <c r="D88" s="420">
        <v>27088</v>
      </c>
      <c r="E88" s="499"/>
      <c r="F88" s="420">
        <f t="shared" si="4"/>
        <v>14364</v>
      </c>
      <c r="G88" s="500">
        <f t="shared" si="5"/>
        <v>10496</v>
      </c>
      <c r="H88" s="421">
        <v>90</v>
      </c>
    </row>
    <row r="89" spans="1:8" x14ac:dyDescent="0.2">
      <c r="A89" s="497">
        <v>79</v>
      </c>
      <c r="B89" s="540">
        <f t="shared" si="3"/>
        <v>30.98</v>
      </c>
      <c r="C89" s="541"/>
      <c r="D89" s="420">
        <v>27088</v>
      </c>
      <c r="E89" s="499"/>
      <c r="F89" s="420">
        <f t="shared" si="4"/>
        <v>14360</v>
      </c>
      <c r="G89" s="500">
        <f t="shared" si="5"/>
        <v>10492</v>
      </c>
      <c r="H89" s="421">
        <v>90</v>
      </c>
    </row>
    <row r="90" spans="1:8" x14ac:dyDescent="0.2">
      <c r="A90" s="497">
        <v>80</v>
      </c>
      <c r="B90" s="540">
        <f t="shared" si="3"/>
        <v>31</v>
      </c>
      <c r="C90" s="541"/>
      <c r="D90" s="420">
        <v>27088</v>
      </c>
      <c r="E90" s="499"/>
      <c r="F90" s="420">
        <f t="shared" si="4"/>
        <v>14351</v>
      </c>
      <c r="G90" s="500">
        <f t="shared" si="5"/>
        <v>10486</v>
      </c>
      <c r="H90" s="421">
        <v>90</v>
      </c>
    </row>
    <row r="91" spans="1:8" x14ac:dyDescent="0.2">
      <c r="A91" s="497">
        <v>81</v>
      </c>
      <c r="B91" s="540">
        <f t="shared" si="3"/>
        <v>31.01</v>
      </c>
      <c r="C91" s="541"/>
      <c r="D91" s="420">
        <v>27088</v>
      </c>
      <c r="E91" s="499"/>
      <c r="F91" s="420">
        <f t="shared" si="4"/>
        <v>14346</v>
      </c>
      <c r="G91" s="500">
        <f t="shared" si="5"/>
        <v>10482</v>
      </c>
      <c r="H91" s="421">
        <v>90</v>
      </c>
    </row>
    <row r="92" spans="1:8" x14ac:dyDescent="0.2">
      <c r="A92" s="497">
        <v>82</v>
      </c>
      <c r="B92" s="540">
        <f t="shared" si="3"/>
        <v>31.02</v>
      </c>
      <c r="C92" s="541"/>
      <c r="D92" s="420">
        <v>27088</v>
      </c>
      <c r="E92" s="499"/>
      <c r="F92" s="420">
        <f t="shared" si="4"/>
        <v>14341</v>
      </c>
      <c r="G92" s="500">
        <f t="shared" si="5"/>
        <v>10479</v>
      </c>
      <c r="H92" s="421">
        <v>90</v>
      </c>
    </row>
    <row r="93" spans="1:8" x14ac:dyDescent="0.2">
      <c r="A93" s="497">
        <v>83</v>
      </c>
      <c r="B93" s="540">
        <f t="shared" si="3"/>
        <v>31.04</v>
      </c>
      <c r="C93" s="541"/>
      <c r="D93" s="420">
        <v>27088</v>
      </c>
      <c r="E93" s="499"/>
      <c r="F93" s="420">
        <f t="shared" si="4"/>
        <v>14332</v>
      </c>
      <c r="G93" s="500">
        <f t="shared" si="5"/>
        <v>10472</v>
      </c>
      <c r="H93" s="421">
        <v>90</v>
      </c>
    </row>
    <row r="94" spans="1:8" x14ac:dyDescent="0.2">
      <c r="A94" s="497">
        <v>84</v>
      </c>
      <c r="B94" s="540">
        <f t="shared" si="3"/>
        <v>31.05</v>
      </c>
      <c r="C94" s="541"/>
      <c r="D94" s="420">
        <v>27088</v>
      </c>
      <c r="E94" s="499"/>
      <c r="F94" s="420">
        <f t="shared" si="4"/>
        <v>14328</v>
      </c>
      <c r="G94" s="500">
        <f t="shared" si="5"/>
        <v>10469</v>
      </c>
      <c r="H94" s="421">
        <v>90</v>
      </c>
    </row>
    <row r="95" spans="1:8" x14ac:dyDescent="0.2">
      <c r="A95" s="497">
        <v>85</v>
      </c>
      <c r="B95" s="540">
        <f t="shared" si="3"/>
        <v>31.06</v>
      </c>
      <c r="C95" s="541"/>
      <c r="D95" s="420">
        <v>27088</v>
      </c>
      <c r="E95" s="499"/>
      <c r="F95" s="420">
        <f t="shared" si="4"/>
        <v>14323</v>
      </c>
      <c r="G95" s="500">
        <f t="shared" si="5"/>
        <v>10465</v>
      </c>
      <c r="H95" s="421">
        <v>90</v>
      </c>
    </row>
    <row r="96" spans="1:8" x14ac:dyDescent="0.2">
      <c r="A96" s="497">
        <v>86</v>
      </c>
      <c r="B96" s="540">
        <f t="shared" si="3"/>
        <v>31.08</v>
      </c>
      <c r="C96" s="541"/>
      <c r="D96" s="420">
        <v>27088</v>
      </c>
      <c r="E96" s="499"/>
      <c r="F96" s="420">
        <f t="shared" si="4"/>
        <v>14314</v>
      </c>
      <c r="G96" s="500">
        <f t="shared" si="5"/>
        <v>10459</v>
      </c>
      <c r="H96" s="421">
        <v>90</v>
      </c>
    </row>
    <row r="97" spans="1:8" x14ac:dyDescent="0.2">
      <c r="A97" s="497">
        <v>87</v>
      </c>
      <c r="B97" s="540">
        <f t="shared" si="3"/>
        <v>31.09</v>
      </c>
      <c r="C97" s="541"/>
      <c r="D97" s="420">
        <v>27088</v>
      </c>
      <c r="E97" s="499"/>
      <c r="F97" s="420">
        <f t="shared" si="4"/>
        <v>14309</v>
      </c>
      <c r="G97" s="500">
        <f t="shared" si="5"/>
        <v>10455</v>
      </c>
      <c r="H97" s="421">
        <v>90</v>
      </c>
    </row>
    <row r="98" spans="1:8" x14ac:dyDescent="0.2">
      <c r="A98" s="497">
        <v>88</v>
      </c>
      <c r="B98" s="540">
        <f t="shared" si="3"/>
        <v>31.1</v>
      </c>
      <c r="C98" s="541"/>
      <c r="D98" s="420">
        <v>27088</v>
      </c>
      <c r="E98" s="499"/>
      <c r="F98" s="420">
        <f t="shared" si="4"/>
        <v>14305</v>
      </c>
      <c r="G98" s="500">
        <f t="shared" si="5"/>
        <v>10452</v>
      </c>
      <c r="H98" s="421">
        <v>90</v>
      </c>
    </row>
    <row r="99" spans="1:8" x14ac:dyDescent="0.2">
      <c r="A99" s="497">
        <v>89</v>
      </c>
      <c r="B99" s="540">
        <f t="shared" si="3"/>
        <v>31.12</v>
      </c>
      <c r="C99" s="541"/>
      <c r="D99" s="420">
        <v>27088</v>
      </c>
      <c r="E99" s="499"/>
      <c r="F99" s="420">
        <f t="shared" si="4"/>
        <v>14296</v>
      </c>
      <c r="G99" s="500">
        <f t="shared" si="5"/>
        <v>10445</v>
      </c>
      <c r="H99" s="421">
        <v>90</v>
      </c>
    </row>
    <row r="100" spans="1:8" x14ac:dyDescent="0.2">
      <c r="A100" s="497">
        <v>90</v>
      </c>
      <c r="B100" s="540">
        <f t="shared" si="3"/>
        <v>31.13</v>
      </c>
      <c r="C100" s="541"/>
      <c r="D100" s="420">
        <v>27088</v>
      </c>
      <c r="E100" s="499"/>
      <c r="F100" s="420">
        <f t="shared" si="4"/>
        <v>14291</v>
      </c>
      <c r="G100" s="500">
        <f t="shared" si="5"/>
        <v>10442</v>
      </c>
      <c r="H100" s="421">
        <v>90</v>
      </c>
    </row>
    <row r="101" spans="1:8" x14ac:dyDescent="0.2">
      <c r="A101" s="497">
        <v>91</v>
      </c>
      <c r="B101" s="540">
        <f t="shared" si="3"/>
        <v>31.14</v>
      </c>
      <c r="C101" s="541"/>
      <c r="D101" s="420">
        <v>27088</v>
      </c>
      <c r="E101" s="499"/>
      <c r="F101" s="420">
        <f t="shared" si="4"/>
        <v>14286</v>
      </c>
      <c r="G101" s="500">
        <f t="shared" si="5"/>
        <v>10439</v>
      </c>
      <c r="H101" s="421">
        <v>90</v>
      </c>
    </row>
    <row r="102" spans="1:8" x14ac:dyDescent="0.2">
      <c r="A102" s="497">
        <v>92</v>
      </c>
      <c r="B102" s="540">
        <f t="shared" si="3"/>
        <v>31.15</v>
      </c>
      <c r="C102" s="541"/>
      <c r="D102" s="420">
        <v>27088</v>
      </c>
      <c r="E102" s="499"/>
      <c r="F102" s="420">
        <f t="shared" si="4"/>
        <v>14282</v>
      </c>
      <c r="G102" s="500">
        <f t="shared" si="5"/>
        <v>10435</v>
      </c>
      <c r="H102" s="421">
        <v>90</v>
      </c>
    </row>
    <row r="103" spans="1:8" x14ac:dyDescent="0.2">
      <c r="A103" s="497">
        <v>93</v>
      </c>
      <c r="B103" s="540">
        <f t="shared" si="3"/>
        <v>31.17</v>
      </c>
      <c r="C103" s="541"/>
      <c r="D103" s="420">
        <v>27088</v>
      </c>
      <c r="E103" s="499"/>
      <c r="F103" s="420">
        <f t="shared" si="4"/>
        <v>14273</v>
      </c>
      <c r="G103" s="500">
        <f t="shared" si="5"/>
        <v>10428</v>
      </c>
      <c r="H103" s="421">
        <v>90</v>
      </c>
    </row>
    <row r="104" spans="1:8" x14ac:dyDescent="0.2">
      <c r="A104" s="497">
        <v>94</v>
      </c>
      <c r="B104" s="540">
        <f t="shared" si="3"/>
        <v>31.18</v>
      </c>
      <c r="C104" s="541"/>
      <c r="D104" s="420">
        <v>27088</v>
      </c>
      <c r="E104" s="499"/>
      <c r="F104" s="420">
        <f t="shared" si="4"/>
        <v>14268</v>
      </c>
      <c r="G104" s="500">
        <f t="shared" si="5"/>
        <v>10425</v>
      </c>
      <c r="H104" s="421">
        <v>90</v>
      </c>
    </row>
    <row r="105" spans="1:8" x14ac:dyDescent="0.2">
      <c r="A105" s="497">
        <v>95</v>
      </c>
      <c r="B105" s="540">
        <f t="shared" si="3"/>
        <v>31.19</v>
      </c>
      <c r="C105" s="541"/>
      <c r="D105" s="420">
        <v>27088</v>
      </c>
      <c r="E105" s="499"/>
      <c r="F105" s="420">
        <f t="shared" si="4"/>
        <v>14264</v>
      </c>
      <c r="G105" s="500">
        <f t="shared" si="5"/>
        <v>10422</v>
      </c>
      <c r="H105" s="421">
        <v>90</v>
      </c>
    </row>
    <row r="106" spans="1:8" x14ac:dyDescent="0.2">
      <c r="A106" s="497">
        <v>96</v>
      </c>
      <c r="B106" s="540">
        <f t="shared" si="3"/>
        <v>31.2</v>
      </c>
      <c r="C106" s="541"/>
      <c r="D106" s="420">
        <v>27088</v>
      </c>
      <c r="E106" s="499"/>
      <c r="F106" s="420">
        <f t="shared" si="4"/>
        <v>14259</v>
      </c>
      <c r="G106" s="500">
        <f t="shared" si="5"/>
        <v>10418</v>
      </c>
      <c r="H106" s="421">
        <v>90</v>
      </c>
    </row>
    <row r="107" spans="1:8" x14ac:dyDescent="0.2">
      <c r="A107" s="497">
        <v>97</v>
      </c>
      <c r="B107" s="540">
        <f t="shared" si="3"/>
        <v>31.21</v>
      </c>
      <c r="C107" s="541"/>
      <c r="D107" s="420">
        <v>27088</v>
      </c>
      <c r="E107" s="499"/>
      <c r="F107" s="420">
        <f t="shared" si="4"/>
        <v>14255</v>
      </c>
      <c r="G107" s="500">
        <f t="shared" si="5"/>
        <v>10415</v>
      </c>
      <c r="H107" s="421">
        <v>90</v>
      </c>
    </row>
    <row r="108" spans="1:8" x14ac:dyDescent="0.2">
      <c r="A108" s="497">
        <v>98</v>
      </c>
      <c r="B108" s="540">
        <f t="shared" si="3"/>
        <v>31.22</v>
      </c>
      <c r="C108" s="541"/>
      <c r="D108" s="420">
        <v>27088</v>
      </c>
      <c r="E108" s="499"/>
      <c r="F108" s="420">
        <f t="shared" si="4"/>
        <v>14250</v>
      </c>
      <c r="G108" s="500">
        <f t="shared" si="5"/>
        <v>10412</v>
      </c>
      <c r="H108" s="421">
        <v>90</v>
      </c>
    </row>
    <row r="109" spans="1:8" x14ac:dyDescent="0.2">
      <c r="A109" s="497">
        <v>99</v>
      </c>
      <c r="B109" s="540">
        <f t="shared" si="3"/>
        <v>31.24</v>
      </c>
      <c r="C109" s="541"/>
      <c r="D109" s="420">
        <v>27088</v>
      </c>
      <c r="E109" s="499"/>
      <c r="F109" s="420">
        <f t="shared" si="4"/>
        <v>14241</v>
      </c>
      <c r="G109" s="500">
        <f t="shared" si="5"/>
        <v>10405</v>
      </c>
      <c r="H109" s="421">
        <v>90</v>
      </c>
    </row>
    <row r="110" spans="1:8" x14ac:dyDescent="0.2">
      <c r="A110" s="497">
        <v>100</v>
      </c>
      <c r="B110" s="540">
        <f t="shared" si="3"/>
        <v>31.25</v>
      </c>
      <c r="C110" s="541"/>
      <c r="D110" s="420">
        <v>27088</v>
      </c>
      <c r="E110" s="499"/>
      <c r="F110" s="420">
        <f t="shared" si="4"/>
        <v>14236</v>
      </c>
      <c r="G110" s="500">
        <f t="shared" si="5"/>
        <v>10402</v>
      </c>
      <c r="H110" s="421">
        <v>90</v>
      </c>
    </row>
    <row r="111" spans="1:8" x14ac:dyDescent="0.2">
      <c r="A111" s="497">
        <v>101</v>
      </c>
      <c r="B111" s="540">
        <f t="shared" si="3"/>
        <v>31.26</v>
      </c>
      <c r="C111" s="541"/>
      <c r="D111" s="420">
        <v>27088</v>
      </c>
      <c r="E111" s="499"/>
      <c r="F111" s="420">
        <f t="shared" si="4"/>
        <v>14232</v>
      </c>
      <c r="G111" s="500">
        <f t="shared" si="5"/>
        <v>10398</v>
      </c>
      <c r="H111" s="421">
        <v>90</v>
      </c>
    </row>
    <row r="112" spans="1:8" x14ac:dyDescent="0.2">
      <c r="A112" s="497">
        <v>102</v>
      </c>
      <c r="B112" s="540">
        <f t="shared" si="3"/>
        <v>31.27</v>
      </c>
      <c r="C112" s="541"/>
      <c r="D112" s="420">
        <v>27088</v>
      </c>
      <c r="E112" s="499"/>
      <c r="F112" s="420">
        <f t="shared" si="4"/>
        <v>14227</v>
      </c>
      <c r="G112" s="500">
        <f t="shared" si="5"/>
        <v>10395</v>
      </c>
      <c r="H112" s="421">
        <v>90</v>
      </c>
    </row>
    <row r="113" spans="1:8" x14ac:dyDescent="0.2">
      <c r="A113" s="497">
        <v>103</v>
      </c>
      <c r="B113" s="540">
        <f t="shared" si="3"/>
        <v>31.28</v>
      </c>
      <c r="C113" s="541"/>
      <c r="D113" s="420">
        <v>27088</v>
      </c>
      <c r="E113" s="499"/>
      <c r="F113" s="420">
        <f t="shared" si="4"/>
        <v>14223</v>
      </c>
      <c r="G113" s="500">
        <f t="shared" si="5"/>
        <v>10392</v>
      </c>
      <c r="H113" s="421">
        <v>90</v>
      </c>
    </row>
    <row r="114" spans="1:8" x14ac:dyDescent="0.2">
      <c r="A114" s="497">
        <v>104</v>
      </c>
      <c r="B114" s="540">
        <f t="shared" si="3"/>
        <v>31.29</v>
      </c>
      <c r="C114" s="541"/>
      <c r="D114" s="420">
        <v>27088</v>
      </c>
      <c r="E114" s="499"/>
      <c r="F114" s="420">
        <f t="shared" si="4"/>
        <v>14218</v>
      </c>
      <c r="G114" s="500">
        <f t="shared" si="5"/>
        <v>10388</v>
      </c>
      <c r="H114" s="421">
        <v>90</v>
      </c>
    </row>
    <row r="115" spans="1:8" x14ac:dyDescent="0.2">
      <c r="A115" s="497">
        <v>105</v>
      </c>
      <c r="B115" s="540">
        <f t="shared" si="3"/>
        <v>31.3</v>
      </c>
      <c r="C115" s="541"/>
      <c r="D115" s="420">
        <v>27088</v>
      </c>
      <c r="E115" s="499"/>
      <c r="F115" s="420">
        <f t="shared" si="4"/>
        <v>14214</v>
      </c>
      <c r="G115" s="500">
        <f t="shared" si="5"/>
        <v>10385</v>
      </c>
      <c r="H115" s="421">
        <v>90</v>
      </c>
    </row>
    <row r="116" spans="1:8" x14ac:dyDescent="0.2">
      <c r="A116" s="497">
        <v>106</v>
      </c>
      <c r="B116" s="540">
        <f t="shared" si="3"/>
        <v>31.31</v>
      </c>
      <c r="C116" s="541"/>
      <c r="D116" s="420">
        <v>27088</v>
      </c>
      <c r="E116" s="499"/>
      <c r="F116" s="420">
        <f t="shared" si="4"/>
        <v>14209</v>
      </c>
      <c r="G116" s="500">
        <f t="shared" si="5"/>
        <v>10382</v>
      </c>
      <c r="H116" s="421">
        <v>90</v>
      </c>
    </row>
    <row r="117" spans="1:8" x14ac:dyDescent="0.2">
      <c r="A117" s="497">
        <v>107</v>
      </c>
      <c r="B117" s="540">
        <f t="shared" si="3"/>
        <v>31.32</v>
      </c>
      <c r="C117" s="541"/>
      <c r="D117" s="420">
        <v>27088</v>
      </c>
      <c r="E117" s="499"/>
      <c r="F117" s="420">
        <f t="shared" si="4"/>
        <v>14205</v>
      </c>
      <c r="G117" s="500">
        <f t="shared" si="5"/>
        <v>10379</v>
      </c>
      <c r="H117" s="421">
        <v>90</v>
      </c>
    </row>
    <row r="118" spans="1:8" x14ac:dyDescent="0.2">
      <c r="A118" s="497">
        <v>108</v>
      </c>
      <c r="B118" s="540">
        <f t="shared" si="3"/>
        <v>31.33</v>
      </c>
      <c r="C118" s="541"/>
      <c r="D118" s="420">
        <v>27088</v>
      </c>
      <c r="E118" s="499"/>
      <c r="F118" s="420">
        <f t="shared" si="4"/>
        <v>14200</v>
      </c>
      <c r="G118" s="500">
        <f t="shared" si="5"/>
        <v>10375</v>
      </c>
      <c r="H118" s="421">
        <v>90</v>
      </c>
    </row>
    <row r="119" spans="1:8" x14ac:dyDescent="0.2">
      <c r="A119" s="497">
        <v>109</v>
      </c>
      <c r="B119" s="540">
        <f t="shared" si="3"/>
        <v>31.34</v>
      </c>
      <c r="C119" s="541"/>
      <c r="D119" s="420">
        <v>27088</v>
      </c>
      <c r="E119" s="499"/>
      <c r="F119" s="420">
        <f t="shared" si="4"/>
        <v>14196</v>
      </c>
      <c r="G119" s="500">
        <f t="shared" si="5"/>
        <v>10372</v>
      </c>
      <c r="H119" s="421">
        <v>90</v>
      </c>
    </row>
    <row r="120" spans="1:8" x14ac:dyDescent="0.2">
      <c r="A120" s="497">
        <v>110</v>
      </c>
      <c r="B120" s="540">
        <f t="shared" si="3"/>
        <v>31.35</v>
      </c>
      <c r="C120" s="541"/>
      <c r="D120" s="420">
        <v>27088</v>
      </c>
      <c r="E120" s="499"/>
      <c r="F120" s="420">
        <f t="shared" si="4"/>
        <v>14191</v>
      </c>
      <c r="G120" s="500">
        <f t="shared" si="5"/>
        <v>10369</v>
      </c>
      <c r="H120" s="421">
        <v>90</v>
      </c>
    </row>
    <row r="121" spans="1:8" x14ac:dyDescent="0.2">
      <c r="A121" s="497">
        <v>111</v>
      </c>
      <c r="B121" s="540">
        <f t="shared" si="3"/>
        <v>31.36</v>
      </c>
      <c r="C121" s="541"/>
      <c r="D121" s="420">
        <v>27088</v>
      </c>
      <c r="E121" s="499"/>
      <c r="F121" s="420">
        <f t="shared" si="4"/>
        <v>14187</v>
      </c>
      <c r="G121" s="500">
        <f t="shared" si="5"/>
        <v>10365</v>
      </c>
      <c r="H121" s="421">
        <v>90</v>
      </c>
    </row>
    <row r="122" spans="1:8" x14ac:dyDescent="0.2">
      <c r="A122" s="497">
        <v>112</v>
      </c>
      <c r="B122" s="540">
        <f t="shared" si="3"/>
        <v>31.37</v>
      </c>
      <c r="C122" s="541"/>
      <c r="D122" s="420">
        <v>27088</v>
      </c>
      <c r="E122" s="499"/>
      <c r="F122" s="420">
        <f t="shared" si="4"/>
        <v>14182</v>
      </c>
      <c r="G122" s="500">
        <f t="shared" si="5"/>
        <v>10362</v>
      </c>
      <c r="H122" s="421">
        <v>90</v>
      </c>
    </row>
    <row r="123" spans="1:8" x14ac:dyDescent="0.2">
      <c r="A123" s="497">
        <v>113</v>
      </c>
      <c r="B123" s="540">
        <f t="shared" si="3"/>
        <v>31.38</v>
      </c>
      <c r="C123" s="541"/>
      <c r="D123" s="420">
        <v>27088</v>
      </c>
      <c r="E123" s="499"/>
      <c r="F123" s="420">
        <f t="shared" si="4"/>
        <v>14178</v>
      </c>
      <c r="G123" s="500">
        <f t="shared" si="5"/>
        <v>10359</v>
      </c>
      <c r="H123" s="421">
        <v>90</v>
      </c>
    </row>
    <row r="124" spans="1:8" x14ac:dyDescent="0.2">
      <c r="A124" s="497">
        <v>114</v>
      </c>
      <c r="B124" s="540">
        <f t="shared" si="3"/>
        <v>31.39</v>
      </c>
      <c r="C124" s="541"/>
      <c r="D124" s="420">
        <v>27088</v>
      </c>
      <c r="E124" s="499"/>
      <c r="F124" s="420">
        <f t="shared" si="4"/>
        <v>14173</v>
      </c>
      <c r="G124" s="500">
        <f t="shared" si="5"/>
        <v>10355</v>
      </c>
      <c r="H124" s="421">
        <v>90</v>
      </c>
    </row>
    <row r="125" spans="1:8" x14ac:dyDescent="0.2">
      <c r="A125" s="497">
        <v>115</v>
      </c>
      <c r="B125" s="540">
        <f t="shared" si="3"/>
        <v>31.4</v>
      </c>
      <c r="C125" s="541"/>
      <c r="D125" s="420">
        <v>27088</v>
      </c>
      <c r="E125" s="499"/>
      <c r="F125" s="420">
        <f t="shared" si="4"/>
        <v>14169</v>
      </c>
      <c r="G125" s="500">
        <f t="shared" si="5"/>
        <v>10352</v>
      </c>
      <c r="H125" s="421">
        <v>90</v>
      </c>
    </row>
    <row r="126" spans="1:8" x14ac:dyDescent="0.2">
      <c r="A126" s="497">
        <v>116</v>
      </c>
      <c r="B126" s="540">
        <f t="shared" si="3"/>
        <v>31.41</v>
      </c>
      <c r="C126" s="541"/>
      <c r="D126" s="420">
        <v>27088</v>
      </c>
      <c r="E126" s="499"/>
      <c r="F126" s="420">
        <f t="shared" si="4"/>
        <v>14164</v>
      </c>
      <c r="G126" s="500">
        <f t="shared" si="5"/>
        <v>10349</v>
      </c>
      <c r="H126" s="421">
        <v>90</v>
      </c>
    </row>
    <row r="127" spans="1:8" x14ac:dyDescent="0.2">
      <c r="A127" s="497">
        <v>117</v>
      </c>
      <c r="B127" s="540">
        <f t="shared" si="3"/>
        <v>31.42</v>
      </c>
      <c r="C127" s="541"/>
      <c r="D127" s="420">
        <v>27088</v>
      </c>
      <c r="E127" s="499"/>
      <c r="F127" s="420">
        <f t="shared" si="4"/>
        <v>14160</v>
      </c>
      <c r="G127" s="500">
        <f t="shared" si="5"/>
        <v>10346</v>
      </c>
      <c r="H127" s="421">
        <v>90</v>
      </c>
    </row>
    <row r="128" spans="1:8" x14ac:dyDescent="0.2">
      <c r="A128" s="497">
        <v>118</v>
      </c>
      <c r="B128" s="540">
        <f t="shared" si="3"/>
        <v>31.43</v>
      </c>
      <c r="C128" s="541"/>
      <c r="D128" s="420">
        <v>27088</v>
      </c>
      <c r="E128" s="499"/>
      <c r="F128" s="420">
        <f t="shared" si="4"/>
        <v>14155</v>
      </c>
      <c r="G128" s="500">
        <f t="shared" si="5"/>
        <v>10342</v>
      </c>
      <c r="H128" s="421">
        <v>90</v>
      </c>
    </row>
    <row r="129" spans="1:8" x14ac:dyDescent="0.2">
      <c r="A129" s="497">
        <v>119</v>
      </c>
      <c r="B129" s="540">
        <f t="shared" si="3"/>
        <v>31.44</v>
      </c>
      <c r="C129" s="541"/>
      <c r="D129" s="420">
        <v>27088</v>
      </c>
      <c r="E129" s="499"/>
      <c r="F129" s="420">
        <f t="shared" si="4"/>
        <v>14151</v>
      </c>
      <c r="G129" s="500">
        <f t="shared" si="5"/>
        <v>10339</v>
      </c>
      <c r="H129" s="421">
        <v>90</v>
      </c>
    </row>
    <row r="130" spans="1:8" x14ac:dyDescent="0.2">
      <c r="A130" s="497">
        <v>120</v>
      </c>
      <c r="B130" s="540">
        <f t="shared" si="3"/>
        <v>31.45</v>
      </c>
      <c r="C130" s="541"/>
      <c r="D130" s="420">
        <v>27088</v>
      </c>
      <c r="E130" s="499"/>
      <c r="F130" s="420">
        <f t="shared" si="4"/>
        <v>14146</v>
      </c>
      <c r="G130" s="500">
        <f t="shared" si="5"/>
        <v>10336</v>
      </c>
      <c r="H130" s="421">
        <v>90</v>
      </c>
    </row>
    <row r="131" spans="1:8" x14ac:dyDescent="0.2">
      <c r="A131" s="497">
        <v>121</v>
      </c>
      <c r="B131" s="540">
        <f t="shared" si="3"/>
        <v>31.46</v>
      </c>
      <c r="C131" s="541"/>
      <c r="D131" s="420">
        <v>27088</v>
      </c>
      <c r="E131" s="499"/>
      <c r="F131" s="420">
        <f t="shared" si="4"/>
        <v>14142</v>
      </c>
      <c r="G131" s="500">
        <f t="shared" si="5"/>
        <v>10332</v>
      </c>
      <c r="H131" s="421">
        <v>90</v>
      </c>
    </row>
    <row r="132" spans="1:8" x14ac:dyDescent="0.2">
      <c r="A132" s="497">
        <v>122</v>
      </c>
      <c r="B132" s="540">
        <f t="shared" si="3"/>
        <v>31.47</v>
      </c>
      <c r="C132" s="541"/>
      <c r="D132" s="420">
        <v>27088</v>
      </c>
      <c r="E132" s="499"/>
      <c r="F132" s="420">
        <f t="shared" si="4"/>
        <v>14138</v>
      </c>
      <c r="G132" s="500">
        <f t="shared" si="5"/>
        <v>10329</v>
      </c>
      <c r="H132" s="421">
        <v>90</v>
      </c>
    </row>
    <row r="133" spans="1:8" x14ac:dyDescent="0.2">
      <c r="A133" s="497">
        <v>123</v>
      </c>
      <c r="B133" s="540">
        <f t="shared" si="3"/>
        <v>31.48</v>
      </c>
      <c r="C133" s="541"/>
      <c r="D133" s="420">
        <v>27088</v>
      </c>
      <c r="E133" s="499"/>
      <c r="F133" s="420">
        <f t="shared" si="4"/>
        <v>14133</v>
      </c>
      <c r="G133" s="500">
        <f t="shared" si="5"/>
        <v>10326</v>
      </c>
      <c r="H133" s="421">
        <v>90</v>
      </c>
    </row>
    <row r="134" spans="1:8" x14ac:dyDescent="0.2">
      <c r="A134" s="497">
        <v>124</v>
      </c>
      <c r="B134" s="540">
        <f t="shared" si="3"/>
        <v>31.49</v>
      </c>
      <c r="C134" s="541"/>
      <c r="D134" s="420">
        <v>27088</v>
      </c>
      <c r="E134" s="499"/>
      <c r="F134" s="420">
        <f t="shared" si="4"/>
        <v>14129</v>
      </c>
      <c r="G134" s="500">
        <f t="shared" si="5"/>
        <v>10323</v>
      </c>
      <c r="H134" s="421">
        <v>90</v>
      </c>
    </row>
    <row r="135" spans="1:8" x14ac:dyDescent="0.2">
      <c r="A135" s="497">
        <v>125</v>
      </c>
      <c r="B135" s="540">
        <f t="shared" si="3"/>
        <v>31.5</v>
      </c>
      <c r="C135" s="541"/>
      <c r="D135" s="420">
        <v>27088</v>
      </c>
      <c r="E135" s="499"/>
      <c r="F135" s="420">
        <f t="shared" si="4"/>
        <v>14124</v>
      </c>
      <c r="G135" s="500">
        <f t="shared" si="5"/>
        <v>10319</v>
      </c>
      <c r="H135" s="421">
        <v>90</v>
      </c>
    </row>
    <row r="136" spans="1:8" x14ac:dyDescent="0.2">
      <c r="A136" s="497">
        <v>126</v>
      </c>
      <c r="B136" s="540">
        <f t="shared" si="3"/>
        <v>31.51</v>
      </c>
      <c r="C136" s="541"/>
      <c r="D136" s="420">
        <v>27088</v>
      </c>
      <c r="E136" s="499"/>
      <c r="F136" s="420">
        <f t="shared" si="4"/>
        <v>14120</v>
      </c>
      <c r="G136" s="500">
        <f t="shared" si="5"/>
        <v>10316</v>
      </c>
      <c r="H136" s="421">
        <v>90</v>
      </c>
    </row>
    <row r="137" spans="1:8" x14ac:dyDescent="0.2">
      <c r="A137" s="497">
        <v>127</v>
      </c>
      <c r="B137" s="540">
        <f t="shared" si="3"/>
        <v>31.51</v>
      </c>
      <c r="C137" s="541"/>
      <c r="D137" s="420">
        <v>27088</v>
      </c>
      <c r="E137" s="499"/>
      <c r="F137" s="420">
        <f t="shared" si="4"/>
        <v>14120</v>
      </c>
      <c r="G137" s="500">
        <f t="shared" si="5"/>
        <v>10316</v>
      </c>
      <c r="H137" s="421">
        <v>90</v>
      </c>
    </row>
    <row r="138" spans="1:8" x14ac:dyDescent="0.2">
      <c r="A138" s="497">
        <v>128</v>
      </c>
      <c r="B138" s="540">
        <f t="shared" si="3"/>
        <v>31.52</v>
      </c>
      <c r="C138" s="541"/>
      <c r="D138" s="420">
        <v>27088</v>
      </c>
      <c r="E138" s="499"/>
      <c r="F138" s="420">
        <f t="shared" si="4"/>
        <v>14115</v>
      </c>
      <c r="G138" s="500">
        <f t="shared" si="5"/>
        <v>10313</v>
      </c>
      <c r="H138" s="421">
        <v>90</v>
      </c>
    </row>
    <row r="139" spans="1:8" x14ac:dyDescent="0.2">
      <c r="A139" s="497">
        <v>129</v>
      </c>
      <c r="B139" s="540">
        <f t="shared" ref="B139:B202" si="6">ROUND(1.12233*LN(A139)+26.078,2)</f>
        <v>31.53</v>
      </c>
      <c r="C139" s="541"/>
      <c r="D139" s="420">
        <v>27088</v>
      </c>
      <c r="E139" s="499"/>
      <c r="F139" s="420">
        <f t="shared" si="4"/>
        <v>14111</v>
      </c>
      <c r="G139" s="500">
        <f t="shared" si="5"/>
        <v>10309</v>
      </c>
      <c r="H139" s="421">
        <v>90</v>
      </c>
    </row>
    <row r="140" spans="1:8" x14ac:dyDescent="0.2">
      <c r="A140" s="497">
        <v>130</v>
      </c>
      <c r="B140" s="540">
        <f t="shared" si="6"/>
        <v>31.54</v>
      </c>
      <c r="C140" s="541"/>
      <c r="D140" s="420">
        <v>27088</v>
      </c>
      <c r="E140" s="499"/>
      <c r="F140" s="420">
        <f t="shared" ref="F140:F203" si="7">ROUND(12*1.36*(1/B140*D140)+H140,0)</f>
        <v>14106</v>
      </c>
      <c r="G140" s="500">
        <f t="shared" ref="G140:G203" si="8">ROUND(12*(1/B140*D140),0)</f>
        <v>10306</v>
      </c>
      <c r="H140" s="421">
        <v>90</v>
      </c>
    </row>
    <row r="141" spans="1:8" x14ac:dyDescent="0.2">
      <c r="A141" s="497">
        <v>131</v>
      </c>
      <c r="B141" s="540">
        <f t="shared" si="6"/>
        <v>31.55</v>
      </c>
      <c r="C141" s="541"/>
      <c r="D141" s="420">
        <v>27088</v>
      </c>
      <c r="E141" s="499"/>
      <c r="F141" s="420">
        <f t="shared" si="7"/>
        <v>14102</v>
      </c>
      <c r="G141" s="500">
        <f t="shared" si="8"/>
        <v>10303</v>
      </c>
      <c r="H141" s="421">
        <v>90</v>
      </c>
    </row>
    <row r="142" spans="1:8" x14ac:dyDescent="0.2">
      <c r="A142" s="497">
        <v>132</v>
      </c>
      <c r="B142" s="540">
        <f t="shared" si="6"/>
        <v>31.56</v>
      </c>
      <c r="C142" s="541"/>
      <c r="D142" s="420">
        <v>27088</v>
      </c>
      <c r="E142" s="499"/>
      <c r="F142" s="420">
        <f t="shared" si="7"/>
        <v>14097</v>
      </c>
      <c r="G142" s="500">
        <f t="shared" si="8"/>
        <v>10300</v>
      </c>
      <c r="H142" s="421">
        <v>90</v>
      </c>
    </row>
    <row r="143" spans="1:8" x14ac:dyDescent="0.2">
      <c r="A143" s="497">
        <v>133</v>
      </c>
      <c r="B143" s="540">
        <f t="shared" si="6"/>
        <v>31.57</v>
      </c>
      <c r="C143" s="541"/>
      <c r="D143" s="420">
        <v>27088</v>
      </c>
      <c r="E143" s="499"/>
      <c r="F143" s="420">
        <f t="shared" si="7"/>
        <v>14093</v>
      </c>
      <c r="G143" s="500">
        <f t="shared" si="8"/>
        <v>10296</v>
      </c>
      <c r="H143" s="421">
        <v>90</v>
      </c>
    </row>
    <row r="144" spans="1:8" x14ac:dyDescent="0.2">
      <c r="A144" s="497">
        <v>134</v>
      </c>
      <c r="B144" s="540">
        <f t="shared" si="6"/>
        <v>31.57</v>
      </c>
      <c r="C144" s="541"/>
      <c r="D144" s="420">
        <v>27088</v>
      </c>
      <c r="E144" s="499"/>
      <c r="F144" s="420">
        <f t="shared" si="7"/>
        <v>14093</v>
      </c>
      <c r="G144" s="500">
        <f t="shared" si="8"/>
        <v>10296</v>
      </c>
      <c r="H144" s="421">
        <v>90</v>
      </c>
    </row>
    <row r="145" spans="1:8" x14ac:dyDescent="0.2">
      <c r="A145" s="497">
        <v>135</v>
      </c>
      <c r="B145" s="540">
        <f t="shared" si="6"/>
        <v>31.58</v>
      </c>
      <c r="C145" s="541"/>
      <c r="D145" s="420">
        <v>27088</v>
      </c>
      <c r="E145" s="499"/>
      <c r="F145" s="420">
        <f t="shared" si="7"/>
        <v>14089</v>
      </c>
      <c r="G145" s="500">
        <f t="shared" si="8"/>
        <v>10293</v>
      </c>
      <c r="H145" s="421">
        <v>90</v>
      </c>
    </row>
    <row r="146" spans="1:8" x14ac:dyDescent="0.2">
      <c r="A146" s="497">
        <v>136</v>
      </c>
      <c r="B146" s="540">
        <f t="shared" si="6"/>
        <v>31.59</v>
      </c>
      <c r="C146" s="541"/>
      <c r="D146" s="420">
        <v>27088</v>
      </c>
      <c r="E146" s="499"/>
      <c r="F146" s="420">
        <f t="shared" si="7"/>
        <v>14084</v>
      </c>
      <c r="G146" s="500">
        <f t="shared" si="8"/>
        <v>10290</v>
      </c>
      <c r="H146" s="421">
        <v>90</v>
      </c>
    </row>
    <row r="147" spans="1:8" x14ac:dyDescent="0.2">
      <c r="A147" s="497">
        <v>137</v>
      </c>
      <c r="B147" s="540">
        <f t="shared" si="6"/>
        <v>31.6</v>
      </c>
      <c r="C147" s="541"/>
      <c r="D147" s="420">
        <v>27088</v>
      </c>
      <c r="E147" s="499"/>
      <c r="F147" s="420">
        <f t="shared" si="7"/>
        <v>14080</v>
      </c>
      <c r="G147" s="500">
        <f t="shared" si="8"/>
        <v>10287</v>
      </c>
      <c r="H147" s="421">
        <v>90</v>
      </c>
    </row>
    <row r="148" spans="1:8" x14ac:dyDescent="0.2">
      <c r="A148" s="497">
        <v>138</v>
      </c>
      <c r="B148" s="540">
        <f t="shared" si="6"/>
        <v>31.61</v>
      </c>
      <c r="C148" s="541"/>
      <c r="D148" s="420">
        <v>27088</v>
      </c>
      <c r="E148" s="499"/>
      <c r="F148" s="420">
        <f t="shared" si="7"/>
        <v>14075</v>
      </c>
      <c r="G148" s="500">
        <f t="shared" si="8"/>
        <v>10283</v>
      </c>
      <c r="H148" s="421">
        <v>90</v>
      </c>
    </row>
    <row r="149" spans="1:8" x14ac:dyDescent="0.2">
      <c r="A149" s="497">
        <v>139</v>
      </c>
      <c r="B149" s="540">
        <f t="shared" si="6"/>
        <v>31.62</v>
      </c>
      <c r="C149" s="541"/>
      <c r="D149" s="420">
        <v>27088</v>
      </c>
      <c r="E149" s="499"/>
      <c r="F149" s="420">
        <f t="shared" si="7"/>
        <v>14071</v>
      </c>
      <c r="G149" s="500">
        <f t="shared" si="8"/>
        <v>10280</v>
      </c>
      <c r="H149" s="421">
        <v>90</v>
      </c>
    </row>
    <row r="150" spans="1:8" x14ac:dyDescent="0.2">
      <c r="A150" s="497">
        <v>140</v>
      </c>
      <c r="B150" s="540">
        <f t="shared" si="6"/>
        <v>31.62</v>
      </c>
      <c r="C150" s="541"/>
      <c r="D150" s="420">
        <v>27088</v>
      </c>
      <c r="E150" s="499"/>
      <c r="F150" s="420">
        <f t="shared" si="7"/>
        <v>14071</v>
      </c>
      <c r="G150" s="500">
        <f t="shared" si="8"/>
        <v>10280</v>
      </c>
      <c r="H150" s="421">
        <v>90</v>
      </c>
    </row>
    <row r="151" spans="1:8" x14ac:dyDescent="0.2">
      <c r="A151" s="497">
        <v>141</v>
      </c>
      <c r="B151" s="540">
        <f t="shared" si="6"/>
        <v>31.63</v>
      </c>
      <c r="C151" s="541"/>
      <c r="D151" s="420">
        <v>27088</v>
      </c>
      <c r="E151" s="499"/>
      <c r="F151" s="420">
        <f t="shared" si="7"/>
        <v>14066</v>
      </c>
      <c r="G151" s="500">
        <f t="shared" si="8"/>
        <v>10277</v>
      </c>
      <c r="H151" s="421">
        <v>90</v>
      </c>
    </row>
    <row r="152" spans="1:8" x14ac:dyDescent="0.2">
      <c r="A152" s="497">
        <v>142</v>
      </c>
      <c r="B152" s="540">
        <f t="shared" si="6"/>
        <v>31.64</v>
      </c>
      <c r="C152" s="541"/>
      <c r="D152" s="420">
        <v>27088</v>
      </c>
      <c r="E152" s="499"/>
      <c r="F152" s="420">
        <f t="shared" si="7"/>
        <v>14062</v>
      </c>
      <c r="G152" s="500">
        <f t="shared" si="8"/>
        <v>10274</v>
      </c>
      <c r="H152" s="421">
        <v>90</v>
      </c>
    </row>
    <row r="153" spans="1:8" x14ac:dyDescent="0.2">
      <c r="A153" s="497">
        <v>143</v>
      </c>
      <c r="B153" s="540">
        <f t="shared" si="6"/>
        <v>31.65</v>
      </c>
      <c r="C153" s="541"/>
      <c r="D153" s="420">
        <v>27088</v>
      </c>
      <c r="E153" s="499"/>
      <c r="F153" s="420">
        <f t="shared" si="7"/>
        <v>14058</v>
      </c>
      <c r="G153" s="500">
        <f t="shared" si="8"/>
        <v>10270</v>
      </c>
      <c r="H153" s="421">
        <v>90</v>
      </c>
    </row>
    <row r="154" spans="1:8" x14ac:dyDescent="0.2">
      <c r="A154" s="497">
        <v>144</v>
      </c>
      <c r="B154" s="540">
        <f t="shared" si="6"/>
        <v>31.66</v>
      </c>
      <c r="C154" s="541"/>
      <c r="D154" s="420">
        <v>27088</v>
      </c>
      <c r="E154" s="499"/>
      <c r="F154" s="420">
        <f t="shared" si="7"/>
        <v>14053</v>
      </c>
      <c r="G154" s="500">
        <f t="shared" si="8"/>
        <v>10267</v>
      </c>
      <c r="H154" s="421">
        <v>90</v>
      </c>
    </row>
    <row r="155" spans="1:8" x14ac:dyDescent="0.2">
      <c r="A155" s="497">
        <v>145</v>
      </c>
      <c r="B155" s="540">
        <f t="shared" si="6"/>
        <v>31.66</v>
      </c>
      <c r="C155" s="541"/>
      <c r="D155" s="420">
        <v>27088</v>
      </c>
      <c r="E155" s="499"/>
      <c r="F155" s="420">
        <f t="shared" si="7"/>
        <v>14053</v>
      </c>
      <c r="G155" s="500">
        <f t="shared" si="8"/>
        <v>10267</v>
      </c>
      <c r="H155" s="421">
        <v>90</v>
      </c>
    </row>
    <row r="156" spans="1:8" x14ac:dyDescent="0.2">
      <c r="A156" s="497">
        <v>146</v>
      </c>
      <c r="B156" s="540">
        <f t="shared" si="6"/>
        <v>31.67</v>
      </c>
      <c r="C156" s="541"/>
      <c r="D156" s="420">
        <v>27088</v>
      </c>
      <c r="E156" s="499"/>
      <c r="F156" s="420">
        <f t="shared" si="7"/>
        <v>14049</v>
      </c>
      <c r="G156" s="500">
        <f t="shared" si="8"/>
        <v>10264</v>
      </c>
      <c r="H156" s="421">
        <v>90</v>
      </c>
    </row>
    <row r="157" spans="1:8" x14ac:dyDescent="0.2">
      <c r="A157" s="497">
        <v>147</v>
      </c>
      <c r="B157" s="540">
        <f t="shared" si="6"/>
        <v>31.68</v>
      </c>
      <c r="C157" s="541"/>
      <c r="D157" s="420">
        <v>27088</v>
      </c>
      <c r="E157" s="499"/>
      <c r="F157" s="420">
        <f t="shared" si="7"/>
        <v>14044</v>
      </c>
      <c r="G157" s="500">
        <f t="shared" si="8"/>
        <v>10261</v>
      </c>
      <c r="H157" s="421">
        <v>90</v>
      </c>
    </row>
    <row r="158" spans="1:8" x14ac:dyDescent="0.2">
      <c r="A158" s="497">
        <v>148</v>
      </c>
      <c r="B158" s="540">
        <f t="shared" si="6"/>
        <v>31.69</v>
      </c>
      <c r="C158" s="541"/>
      <c r="D158" s="420">
        <v>27088</v>
      </c>
      <c r="E158" s="499"/>
      <c r="F158" s="420">
        <f t="shared" si="7"/>
        <v>14040</v>
      </c>
      <c r="G158" s="500">
        <f t="shared" si="8"/>
        <v>10257</v>
      </c>
      <c r="H158" s="421">
        <v>90</v>
      </c>
    </row>
    <row r="159" spans="1:8" x14ac:dyDescent="0.2">
      <c r="A159" s="497">
        <v>149</v>
      </c>
      <c r="B159" s="540">
        <f t="shared" si="6"/>
        <v>31.69</v>
      </c>
      <c r="C159" s="541"/>
      <c r="D159" s="420">
        <v>27088</v>
      </c>
      <c r="E159" s="499"/>
      <c r="F159" s="420">
        <f t="shared" si="7"/>
        <v>14040</v>
      </c>
      <c r="G159" s="500">
        <f t="shared" si="8"/>
        <v>10257</v>
      </c>
      <c r="H159" s="421">
        <v>90</v>
      </c>
    </row>
    <row r="160" spans="1:8" x14ac:dyDescent="0.2">
      <c r="A160" s="497">
        <v>150</v>
      </c>
      <c r="B160" s="540">
        <f t="shared" si="6"/>
        <v>31.7</v>
      </c>
      <c r="C160" s="541"/>
      <c r="D160" s="420">
        <v>27088</v>
      </c>
      <c r="E160" s="499"/>
      <c r="F160" s="420">
        <f t="shared" si="7"/>
        <v>14036</v>
      </c>
      <c r="G160" s="500">
        <f t="shared" si="8"/>
        <v>10254</v>
      </c>
      <c r="H160" s="421">
        <v>90</v>
      </c>
    </row>
    <row r="161" spans="1:8" x14ac:dyDescent="0.2">
      <c r="A161" s="497">
        <v>151</v>
      </c>
      <c r="B161" s="540">
        <f t="shared" si="6"/>
        <v>31.71</v>
      </c>
      <c r="C161" s="541"/>
      <c r="D161" s="420">
        <v>27088</v>
      </c>
      <c r="E161" s="499"/>
      <c r="F161" s="420">
        <f t="shared" si="7"/>
        <v>14031</v>
      </c>
      <c r="G161" s="500">
        <f t="shared" si="8"/>
        <v>10251</v>
      </c>
      <c r="H161" s="421">
        <v>90</v>
      </c>
    </row>
    <row r="162" spans="1:8" x14ac:dyDescent="0.2">
      <c r="A162" s="497">
        <v>152</v>
      </c>
      <c r="B162" s="540">
        <f t="shared" si="6"/>
        <v>31.72</v>
      </c>
      <c r="C162" s="541"/>
      <c r="D162" s="420">
        <v>27088</v>
      </c>
      <c r="E162" s="499"/>
      <c r="F162" s="420">
        <f t="shared" si="7"/>
        <v>14027</v>
      </c>
      <c r="G162" s="500">
        <f t="shared" si="8"/>
        <v>10248</v>
      </c>
      <c r="H162" s="421">
        <v>90</v>
      </c>
    </row>
    <row r="163" spans="1:8" x14ac:dyDescent="0.2">
      <c r="A163" s="497">
        <v>153</v>
      </c>
      <c r="B163" s="540">
        <f t="shared" si="6"/>
        <v>31.72</v>
      </c>
      <c r="C163" s="541"/>
      <c r="D163" s="420">
        <v>27088</v>
      </c>
      <c r="E163" s="499"/>
      <c r="F163" s="420">
        <f t="shared" si="7"/>
        <v>14027</v>
      </c>
      <c r="G163" s="500">
        <f t="shared" si="8"/>
        <v>10248</v>
      </c>
      <c r="H163" s="421">
        <v>90</v>
      </c>
    </row>
    <row r="164" spans="1:8" x14ac:dyDescent="0.2">
      <c r="A164" s="497">
        <v>154</v>
      </c>
      <c r="B164" s="540">
        <f t="shared" si="6"/>
        <v>31.73</v>
      </c>
      <c r="C164" s="541"/>
      <c r="D164" s="420">
        <v>27088</v>
      </c>
      <c r="E164" s="499"/>
      <c r="F164" s="420">
        <f t="shared" si="7"/>
        <v>14022</v>
      </c>
      <c r="G164" s="500">
        <f t="shared" si="8"/>
        <v>10244</v>
      </c>
      <c r="H164" s="421">
        <v>90</v>
      </c>
    </row>
    <row r="165" spans="1:8" x14ac:dyDescent="0.2">
      <c r="A165" s="497">
        <v>155</v>
      </c>
      <c r="B165" s="540">
        <f t="shared" si="6"/>
        <v>31.74</v>
      </c>
      <c r="C165" s="541"/>
      <c r="D165" s="420">
        <v>27088</v>
      </c>
      <c r="E165" s="499"/>
      <c r="F165" s="420">
        <f t="shared" si="7"/>
        <v>14018</v>
      </c>
      <c r="G165" s="500">
        <f t="shared" si="8"/>
        <v>10241</v>
      </c>
      <c r="H165" s="421">
        <v>90</v>
      </c>
    </row>
    <row r="166" spans="1:8" x14ac:dyDescent="0.2">
      <c r="A166" s="497">
        <v>156</v>
      </c>
      <c r="B166" s="540">
        <f t="shared" si="6"/>
        <v>31.75</v>
      </c>
      <c r="C166" s="541"/>
      <c r="D166" s="420">
        <v>27088</v>
      </c>
      <c r="E166" s="499"/>
      <c r="F166" s="420">
        <f t="shared" si="7"/>
        <v>14014</v>
      </c>
      <c r="G166" s="500">
        <f t="shared" si="8"/>
        <v>10238</v>
      </c>
      <c r="H166" s="421">
        <v>90</v>
      </c>
    </row>
    <row r="167" spans="1:8" x14ac:dyDescent="0.2">
      <c r="A167" s="497">
        <v>157</v>
      </c>
      <c r="B167" s="540">
        <f t="shared" si="6"/>
        <v>31.75</v>
      </c>
      <c r="C167" s="541"/>
      <c r="D167" s="420">
        <v>27088</v>
      </c>
      <c r="E167" s="499"/>
      <c r="F167" s="420">
        <f t="shared" si="7"/>
        <v>14014</v>
      </c>
      <c r="G167" s="500">
        <f t="shared" si="8"/>
        <v>10238</v>
      </c>
      <c r="H167" s="421">
        <v>90</v>
      </c>
    </row>
    <row r="168" spans="1:8" x14ac:dyDescent="0.2">
      <c r="A168" s="497">
        <v>158</v>
      </c>
      <c r="B168" s="540">
        <f t="shared" si="6"/>
        <v>31.76</v>
      </c>
      <c r="C168" s="541"/>
      <c r="D168" s="420">
        <v>27088</v>
      </c>
      <c r="E168" s="499"/>
      <c r="F168" s="420">
        <f t="shared" si="7"/>
        <v>14009</v>
      </c>
      <c r="G168" s="500">
        <f t="shared" si="8"/>
        <v>10235</v>
      </c>
      <c r="H168" s="421">
        <v>90</v>
      </c>
    </row>
    <row r="169" spans="1:8" x14ac:dyDescent="0.2">
      <c r="A169" s="497">
        <v>159</v>
      </c>
      <c r="B169" s="540">
        <f t="shared" si="6"/>
        <v>31.77</v>
      </c>
      <c r="C169" s="541"/>
      <c r="D169" s="420">
        <v>27088</v>
      </c>
      <c r="E169" s="499"/>
      <c r="F169" s="420">
        <f t="shared" si="7"/>
        <v>14005</v>
      </c>
      <c r="G169" s="500">
        <f t="shared" si="8"/>
        <v>10232</v>
      </c>
      <c r="H169" s="421">
        <v>90</v>
      </c>
    </row>
    <row r="170" spans="1:8" x14ac:dyDescent="0.2">
      <c r="A170" s="497">
        <v>160</v>
      </c>
      <c r="B170" s="540">
        <f t="shared" si="6"/>
        <v>31.77</v>
      </c>
      <c r="C170" s="541"/>
      <c r="D170" s="420">
        <v>27088</v>
      </c>
      <c r="E170" s="499"/>
      <c r="F170" s="420">
        <f t="shared" si="7"/>
        <v>14005</v>
      </c>
      <c r="G170" s="500">
        <f t="shared" si="8"/>
        <v>10232</v>
      </c>
      <c r="H170" s="421">
        <v>90</v>
      </c>
    </row>
    <row r="171" spans="1:8" x14ac:dyDescent="0.2">
      <c r="A171" s="497">
        <v>161</v>
      </c>
      <c r="B171" s="540">
        <f t="shared" si="6"/>
        <v>31.78</v>
      </c>
      <c r="C171" s="541"/>
      <c r="D171" s="420">
        <v>27088</v>
      </c>
      <c r="E171" s="499"/>
      <c r="F171" s="420">
        <f t="shared" si="7"/>
        <v>14001</v>
      </c>
      <c r="G171" s="500">
        <f t="shared" si="8"/>
        <v>10228</v>
      </c>
      <c r="H171" s="421">
        <v>90</v>
      </c>
    </row>
    <row r="172" spans="1:8" x14ac:dyDescent="0.2">
      <c r="A172" s="497">
        <v>162</v>
      </c>
      <c r="B172" s="540">
        <f t="shared" si="6"/>
        <v>31.79</v>
      </c>
      <c r="C172" s="541"/>
      <c r="D172" s="420">
        <v>27088</v>
      </c>
      <c r="E172" s="499"/>
      <c r="F172" s="420">
        <f t="shared" si="7"/>
        <v>13996</v>
      </c>
      <c r="G172" s="500">
        <f t="shared" si="8"/>
        <v>10225</v>
      </c>
      <c r="H172" s="421">
        <v>90</v>
      </c>
    </row>
    <row r="173" spans="1:8" x14ac:dyDescent="0.2">
      <c r="A173" s="497">
        <v>163</v>
      </c>
      <c r="B173" s="540">
        <f t="shared" si="6"/>
        <v>31.79</v>
      </c>
      <c r="C173" s="541"/>
      <c r="D173" s="420">
        <v>27088</v>
      </c>
      <c r="E173" s="499"/>
      <c r="F173" s="420">
        <f t="shared" si="7"/>
        <v>13996</v>
      </c>
      <c r="G173" s="500">
        <f t="shared" si="8"/>
        <v>10225</v>
      </c>
      <c r="H173" s="421">
        <v>90</v>
      </c>
    </row>
    <row r="174" spans="1:8" x14ac:dyDescent="0.2">
      <c r="A174" s="497">
        <v>164</v>
      </c>
      <c r="B174" s="540">
        <f t="shared" si="6"/>
        <v>31.8</v>
      </c>
      <c r="C174" s="541"/>
      <c r="D174" s="420">
        <v>27088</v>
      </c>
      <c r="E174" s="499"/>
      <c r="F174" s="420">
        <f t="shared" si="7"/>
        <v>13992</v>
      </c>
      <c r="G174" s="500">
        <f t="shared" si="8"/>
        <v>10222</v>
      </c>
      <c r="H174" s="421">
        <v>90</v>
      </c>
    </row>
    <row r="175" spans="1:8" x14ac:dyDescent="0.2">
      <c r="A175" s="497">
        <v>165</v>
      </c>
      <c r="B175" s="540">
        <f t="shared" si="6"/>
        <v>31.81</v>
      </c>
      <c r="C175" s="541"/>
      <c r="D175" s="420">
        <v>27088</v>
      </c>
      <c r="E175" s="499"/>
      <c r="F175" s="420">
        <f t="shared" si="7"/>
        <v>13987</v>
      </c>
      <c r="G175" s="500">
        <f t="shared" si="8"/>
        <v>10219</v>
      </c>
      <c r="H175" s="421">
        <v>90</v>
      </c>
    </row>
    <row r="176" spans="1:8" x14ac:dyDescent="0.2">
      <c r="A176" s="497">
        <v>166</v>
      </c>
      <c r="B176" s="540">
        <f t="shared" si="6"/>
        <v>31.82</v>
      </c>
      <c r="C176" s="541"/>
      <c r="D176" s="420">
        <v>27088</v>
      </c>
      <c r="E176" s="499"/>
      <c r="F176" s="420">
        <f t="shared" si="7"/>
        <v>13983</v>
      </c>
      <c r="G176" s="500">
        <f t="shared" si="8"/>
        <v>10215</v>
      </c>
      <c r="H176" s="421">
        <v>90</v>
      </c>
    </row>
    <row r="177" spans="1:8" x14ac:dyDescent="0.2">
      <c r="A177" s="497">
        <v>167</v>
      </c>
      <c r="B177" s="540">
        <f t="shared" si="6"/>
        <v>31.82</v>
      </c>
      <c r="C177" s="541"/>
      <c r="D177" s="420">
        <v>27088</v>
      </c>
      <c r="E177" s="499"/>
      <c r="F177" s="420">
        <f t="shared" si="7"/>
        <v>13983</v>
      </c>
      <c r="G177" s="500">
        <f t="shared" si="8"/>
        <v>10215</v>
      </c>
      <c r="H177" s="421">
        <v>90</v>
      </c>
    </row>
    <row r="178" spans="1:8" x14ac:dyDescent="0.2">
      <c r="A178" s="497">
        <v>168</v>
      </c>
      <c r="B178" s="540">
        <f t="shared" si="6"/>
        <v>31.83</v>
      </c>
      <c r="C178" s="541"/>
      <c r="D178" s="420">
        <v>27088</v>
      </c>
      <c r="E178" s="499"/>
      <c r="F178" s="420">
        <f t="shared" si="7"/>
        <v>13979</v>
      </c>
      <c r="G178" s="500">
        <f t="shared" si="8"/>
        <v>10212</v>
      </c>
      <c r="H178" s="421">
        <v>90</v>
      </c>
    </row>
    <row r="179" spans="1:8" x14ac:dyDescent="0.2">
      <c r="A179" s="497">
        <v>169</v>
      </c>
      <c r="B179" s="540">
        <f t="shared" si="6"/>
        <v>31.84</v>
      </c>
      <c r="C179" s="541"/>
      <c r="D179" s="420">
        <v>27088</v>
      </c>
      <c r="E179" s="499"/>
      <c r="F179" s="420">
        <f t="shared" si="7"/>
        <v>13974</v>
      </c>
      <c r="G179" s="500">
        <f t="shared" si="8"/>
        <v>10209</v>
      </c>
      <c r="H179" s="421">
        <v>90</v>
      </c>
    </row>
    <row r="180" spans="1:8" x14ac:dyDescent="0.2">
      <c r="A180" s="497">
        <v>170</v>
      </c>
      <c r="B180" s="540">
        <f t="shared" si="6"/>
        <v>31.84</v>
      </c>
      <c r="C180" s="541"/>
      <c r="D180" s="420">
        <v>27088</v>
      </c>
      <c r="E180" s="499"/>
      <c r="F180" s="420">
        <f t="shared" si="7"/>
        <v>13974</v>
      </c>
      <c r="G180" s="500">
        <f t="shared" si="8"/>
        <v>10209</v>
      </c>
      <c r="H180" s="421">
        <v>90</v>
      </c>
    </row>
    <row r="181" spans="1:8" x14ac:dyDescent="0.2">
      <c r="A181" s="497">
        <v>171</v>
      </c>
      <c r="B181" s="540">
        <f t="shared" si="6"/>
        <v>31.85</v>
      </c>
      <c r="C181" s="541"/>
      <c r="D181" s="420">
        <v>27088</v>
      </c>
      <c r="E181" s="499"/>
      <c r="F181" s="420">
        <f t="shared" si="7"/>
        <v>13970</v>
      </c>
      <c r="G181" s="500">
        <f t="shared" si="8"/>
        <v>10206</v>
      </c>
      <c r="H181" s="421">
        <v>90</v>
      </c>
    </row>
    <row r="182" spans="1:8" x14ac:dyDescent="0.2">
      <c r="A182" s="497">
        <v>172</v>
      </c>
      <c r="B182" s="540">
        <f t="shared" si="6"/>
        <v>31.86</v>
      </c>
      <c r="C182" s="541"/>
      <c r="D182" s="420">
        <v>27088</v>
      </c>
      <c r="E182" s="499"/>
      <c r="F182" s="420">
        <f t="shared" si="7"/>
        <v>13966</v>
      </c>
      <c r="G182" s="500">
        <f t="shared" si="8"/>
        <v>10203</v>
      </c>
      <c r="H182" s="421">
        <v>90</v>
      </c>
    </row>
    <row r="183" spans="1:8" x14ac:dyDescent="0.2">
      <c r="A183" s="497">
        <v>173</v>
      </c>
      <c r="B183" s="540">
        <f t="shared" si="6"/>
        <v>31.86</v>
      </c>
      <c r="C183" s="541"/>
      <c r="D183" s="420">
        <v>27088</v>
      </c>
      <c r="E183" s="499"/>
      <c r="F183" s="420">
        <f t="shared" si="7"/>
        <v>13966</v>
      </c>
      <c r="G183" s="500">
        <f t="shared" si="8"/>
        <v>10203</v>
      </c>
      <c r="H183" s="421">
        <v>90</v>
      </c>
    </row>
    <row r="184" spans="1:8" x14ac:dyDescent="0.2">
      <c r="A184" s="497">
        <v>174</v>
      </c>
      <c r="B184" s="540">
        <f t="shared" si="6"/>
        <v>31.87</v>
      </c>
      <c r="C184" s="541"/>
      <c r="D184" s="420">
        <v>27088</v>
      </c>
      <c r="E184" s="499"/>
      <c r="F184" s="420">
        <f t="shared" si="7"/>
        <v>13961</v>
      </c>
      <c r="G184" s="500">
        <f t="shared" si="8"/>
        <v>10199</v>
      </c>
      <c r="H184" s="421">
        <v>90</v>
      </c>
    </row>
    <row r="185" spans="1:8" x14ac:dyDescent="0.2">
      <c r="A185" s="497">
        <v>175</v>
      </c>
      <c r="B185" s="540">
        <f t="shared" si="6"/>
        <v>31.87</v>
      </c>
      <c r="C185" s="541"/>
      <c r="D185" s="420">
        <v>27088</v>
      </c>
      <c r="E185" s="499"/>
      <c r="F185" s="420">
        <f t="shared" si="7"/>
        <v>13961</v>
      </c>
      <c r="G185" s="500">
        <f t="shared" si="8"/>
        <v>10199</v>
      </c>
      <c r="H185" s="421">
        <v>90</v>
      </c>
    </row>
    <row r="186" spans="1:8" x14ac:dyDescent="0.2">
      <c r="A186" s="497">
        <v>176</v>
      </c>
      <c r="B186" s="540">
        <f t="shared" si="6"/>
        <v>31.88</v>
      </c>
      <c r="C186" s="541"/>
      <c r="D186" s="420">
        <v>27088</v>
      </c>
      <c r="E186" s="499"/>
      <c r="F186" s="420">
        <f t="shared" si="7"/>
        <v>13957</v>
      </c>
      <c r="G186" s="500">
        <f t="shared" si="8"/>
        <v>10196</v>
      </c>
      <c r="H186" s="421">
        <v>90</v>
      </c>
    </row>
    <row r="187" spans="1:8" x14ac:dyDescent="0.2">
      <c r="A187" s="497">
        <v>177</v>
      </c>
      <c r="B187" s="540">
        <f t="shared" si="6"/>
        <v>31.89</v>
      </c>
      <c r="C187" s="541"/>
      <c r="D187" s="420">
        <v>27088</v>
      </c>
      <c r="E187" s="499"/>
      <c r="F187" s="420">
        <f t="shared" si="7"/>
        <v>13953</v>
      </c>
      <c r="G187" s="500">
        <f t="shared" si="8"/>
        <v>10193</v>
      </c>
      <c r="H187" s="421">
        <v>90</v>
      </c>
    </row>
    <row r="188" spans="1:8" x14ac:dyDescent="0.2">
      <c r="A188" s="497">
        <v>178</v>
      </c>
      <c r="B188" s="540">
        <f t="shared" si="6"/>
        <v>31.89</v>
      </c>
      <c r="C188" s="541"/>
      <c r="D188" s="420">
        <v>27088</v>
      </c>
      <c r="E188" s="499"/>
      <c r="F188" s="420">
        <f t="shared" si="7"/>
        <v>13953</v>
      </c>
      <c r="G188" s="500">
        <f t="shared" si="8"/>
        <v>10193</v>
      </c>
      <c r="H188" s="421">
        <v>90</v>
      </c>
    </row>
    <row r="189" spans="1:8" x14ac:dyDescent="0.2">
      <c r="A189" s="497">
        <v>179</v>
      </c>
      <c r="B189" s="540">
        <f t="shared" si="6"/>
        <v>31.9</v>
      </c>
      <c r="C189" s="541"/>
      <c r="D189" s="420">
        <v>27088</v>
      </c>
      <c r="E189" s="499"/>
      <c r="F189" s="420">
        <f t="shared" si="7"/>
        <v>13948</v>
      </c>
      <c r="G189" s="500">
        <f t="shared" si="8"/>
        <v>10190</v>
      </c>
      <c r="H189" s="421">
        <v>90</v>
      </c>
    </row>
    <row r="190" spans="1:8" x14ac:dyDescent="0.2">
      <c r="A190" s="497">
        <v>180</v>
      </c>
      <c r="B190" s="540">
        <f t="shared" si="6"/>
        <v>31.91</v>
      </c>
      <c r="C190" s="541"/>
      <c r="D190" s="420">
        <v>27088</v>
      </c>
      <c r="E190" s="499"/>
      <c r="F190" s="420">
        <f t="shared" si="7"/>
        <v>13944</v>
      </c>
      <c r="G190" s="500">
        <f t="shared" si="8"/>
        <v>10187</v>
      </c>
      <c r="H190" s="421">
        <v>90</v>
      </c>
    </row>
    <row r="191" spans="1:8" x14ac:dyDescent="0.2">
      <c r="A191" s="497">
        <v>181</v>
      </c>
      <c r="B191" s="540">
        <f t="shared" si="6"/>
        <v>31.91</v>
      </c>
      <c r="C191" s="541"/>
      <c r="D191" s="420">
        <v>27088</v>
      </c>
      <c r="E191" s="499"/>
      <c r="F191" s="420">
        <f t="shared" si="7"/>
        <v>13944</v>
      </c>
      <c r="G191" s="500">
        <f t="shared" si="8"/>
        <v>10187</v>
      </c>
      <c r="H191" s="421">
        <v>90</v>
      </c>
    </row>
    <row r="192" spans="1:8" x14ac:dyDescent="0.2">
      <c r="A192" s="497">
        <v>182</v>
      </c>
      <c r="B192" s="540">
        <f t="shared" si="6"/>
        <v>31.92</v>
      </c>
      <c r="C192" s="541"/>
      <c r="D192" s="420">
        <v>27088</v>
      </c>
      <c r="E192" s="499"/>
      <c r="F192" s="420">
        <f t="shared" si="7"/>
        <v>13940</v>
      </c>
      <c r="G192" s="500">
        <f t="shared" si="8"/>
        <v>10183</v>
      </c>
      <c r="H192" s="421">
        <v>90</v>
      </c>
    </row>
    <row r="193" spans="1:8" x14ac:dyDescent="0.2">
      <c r="A193" s="497">
        <v>183</v>
      </c>
      <c r="B193" s="540">
        <f t="shared" si="6"/>
        <v>31.92</v>
      </c>
      <c r="C193" s="541"/>
      <c r="D193" s="420">
        <v>27088</v>
      </c>
      <c r="E193" s="499"/>
      <c r="F193" s="420">
        <f t="shared" si="7"/>
        <v>13940</v>
      </c>
      <c r="G193" s="500">
        <f t="shared" si="8"/>
        <v>10183</v>
      </c>
      <c r="H193" s="421">
        <v>90</v>
      </c>
    </row>
    <row r="194" spans="1:8" x14ac:dyDescent="0.2">
      <c r="A194" s="497">
        <v>184</v>
      </c>
      <c r="B194" s="540">
        <f t="shared" si="6"/>
        <v>31.93</v>
      </c>
      <c r="C194" s="541"/>
      <c r="D194" s="420">
        <v>27088</v>
      </c>
      <c r="E194" s="499"/>
      <c r="F194" s="420">
        <f t="shared" si="7"/>
        <v>13935</v>
      </c>
      <c r="G194" s="500">
        <f t="shared" si="8"/>
        <v>10180</v>
      </c>
      <c r="H194" s="421">
        <v>90</v>
      </c>
    </row>
    <row r="195" spans="1:8" x14ac:dyDescent="0.2">
      <c r="A195" s="497">
        <v>185</v>
      </c>
      <c r="B195" s="540">
        <f t="shared" si="6"/>
        <v>31.94</v>
      </c>
      <c r="C195" s="541"/>
      <c r="D195" s="420">
        <v>27088</v>
      </c>
      <c r="E195" s="499"/>
      <c r="F195" s="420">
        <f t="shared" si="7"/>
        <v>13931</v>
      </c>
      <c r="G195" s="500">
        <f t="shared" si="8"/>
        <v>10177</v>
      </c>
      <c r="H195" s="421">
        <v>90</v>
      </c>
    </row>
    <row r="196" spans="1:8" x14ac:dyDescent="0.2">
      <c r="A196" s="497">
        <v>186</v>
      </c>
      <c r="B196" s="540">
        <f t="shared" si="6"/>
        <v>31.94</v>
      </c>
      <c r="C196" s="541"/>
      <c r="D196" s="420">
        <v>27088</v>
      </c>
      <c r="E196" s="499"/>
      <c r="F196" s="420">
        <f t="shared" si="7"/>
        <v>13931</v>
      </c>
      <c r="G196" s="500">
        <f t="shared" si="8"/>
        <v>10177</v>
      </c>
      <c r="H196" s="421">
        <v>90</v>
      </c>
    </row>
    <row r="197" spans="1:8" x14ac:dyDescent="0.2">
      <c r="A197" s="497">
        <v>187</v>
      </c>
      <c r="B197" s="540">
        <f t="shared" si="6"/>
        <v>31.95</v>
      </c>
      <c r="C197" s="541"/>
      <c r="D197" s="420">
        <v>27088</v>
      </c>
      <c r="E197" s="499"/>
      <c r="F197" s="420">
        <f t="shared" si="7"/>
        <v>13926</v>
      </c>
      <c r="G197" s="500">
        <f t="shared" si="8"/>
        <v>10174</v>
      </c>
      <c r="H197" s="421">
        <v>90</v>
      </c>
    </row>
    <row r="198" spans="1:8" x14ac:dyDescent="0.2">
      <c r="A198" s="497">
        <v>188</v>
      </c>
      <c r="B198" s="540">
        <f t="shared" si="6"/>
        <v>31.96</v>
      </c>
      <c r="C198" s="541"/>
      <c r="D198" s="420">
        <v>27088</v>
      </c>
      <c r="E198" s="499"/>
      <c r="F198" s="420">
        <f t="shared" si="7"/>
        <v>13922</v>
      </c>
      <c r="G198" s="500">
        <f t="shared" si="8"/>
        <v>10171</v>
      </c>
      <c r="H198" s="421">
        <v>90</v>
      </c>
    </row>
    <row r="199" spans="1:8" x14ac:dyDescent="0.2">
      <c r="A199" s="497">
        <v>189</v>
      </c>
      <c r="B199" s="540">
        <f t="shared" si="6"/>
        <v>31.96</v>
      </c>
      <c r="C199" s="541"/>
      <c r="D199" s="420">
        <v>27088</v>
      </c>
      <c r="E199" s="499"/>
      <c r="F199" s="420">
        <f t="shared" si="7"/>
        <v>13922</v>
      </c>
      <c r="G199" s="500">
        <f t="shared" si="8"/>
        <v>10171</v>
      </c>
      <c r="H199" s="421">
        <v>90</v>
      </c>
    </row>
    <row r="200" spans="1:8" x14ac:dyDescent="0.2">
      <c r="A200" s="497">
        <v>190</v>
      </c>
      <c r="B200" s="540">
        <f t="shared" si="6"/>
        <v>31.97</v>
      </c>
      <c r="C200" s="541"/>
      <c r="D200" s="420">
        <v>27088</v>
      </c>
      <c r="E200" s="499"/>
      <c r="F200" s="420">
        <f t="shared" si="7"/>
        <v>13918</v>
      </c>
      <c r="G200" s="500">
        <f t="shared" si="8"/>
        <v>10168</v>
      </c>
      <c r="H200" s="421">
        <v>90</v>
      </c>
    </row>
    <row r="201" spans="1:8" x14ac:dyDescent="0.2">
      <c r="A201" s="497">
        <v>191</v>
      </c>
      <c r="B201" s="540">
        <f t="shared" si="6"/>
        <v>31.97</v>
      </c>
      <c r="C201" s="541"/>
      <c r="D201" s="420">
        <v>27088</v>
      </c>
      <c r="E201" s="499"/>
      <c r="F201" s="420">
        <f t="shared" si="7"/>
        <v>13918</v>
      </c>
      <c r="G201" s="500">
        <f t="shared" si="8"/>
        <v>10168</v>
      </c>
      <c r="H201" s="421">
        <v>90</v>
      </c>
    </row>
    <row r="202" spans="1:8" x14ac:dyDescent="0.2">
      <c r="A202" s="497">
        <v>192</v>
      </c>
      <c r="B202" s="540">
        <f t="shared" si="6"/>
        <v>31.98</v>
      </c>
      <c r="C202" s="541"/>
      <c r="D202" s="420">
        <v>27088</v>
      </c>
      <c r="E202" s="499"/>
      <c r="F202" s="420">
        <f t="shared" si="7"/>
        <v>13914</v>
      </c>
      <c r="G202" s="500">
        <f t="shared" si="8"/>
        <v>10164</v>
      </c>
      <c r="H202" s="421">
        <v>90</v>
      </c>
    </row>
    <row r="203" spans="1:8" x14ac:dyDescent="0.2">
      <c r="A203" s="497">
        <v>193</v>
      </c>
      <c r="B203" s="540">
        <f t="shared" ref="B203:B266" si="9">ROUND(1.12233*LN(A203)+26.078,2)</f>
        <v>31.98</v>
      </c>
      <c r="C203" s="541"/>
      <c r="D203" s="420">
        <v>27088</v>
      </c>
      <c r="E203" s="499"/>
      <c r="F203" s="420">
        <f t="shared" si="7"/>
        <v>13914</v>
      </c>
      <c r="G203" s="500">
        <f t="shared" si="8"/>
        <v>10164</v>
      </c>
      <c r="H203" s="421">
        <v>90</v>
      </c>
    </row>
    <row r="204" spans="1:8" x14ac:dyDescent="0.2">
      <c r="A204" s="497">
        <v>194</v>
      </c>
      <c r="B204" s="540">
        <f t="shared" si="9"/>
        <v>31.99</v>
      </c>
      <c r="C204" s="541"/>
      <c r="D204" s="420">
        <v>27088</v>
      </c>
      <c r="E204" s="499"/>
      <c r="F204" s="420">
        <f t="shared" ref="F204:F267" si="10">ROUND(12*1.36*(1/B204*D204)+H204,0)</f>
        <v>13909</v>
      </c>
      <c r="G204" s="500">
        <f t="shared" ref="G204:G267" si="11">ROUND(12*(1/B204*D204),0)</f>
        <v>10161</v>
      </c>
      <c r="H204" s="421">
        <v>90</v>
      </c>
    </row>
    <row r="205" spans="1:8" x14ac:dyDescent="0.2">
      <c r="A205" s="497">
        <v>195</v>
      </c>
      <c r="B205" s="540">
        <f t="shared" si="9"/>
        <v>32</v>
      </c>
      <c r="C205" s="541"/>
      <c r="D205" s="420">
        <v>27088</v>
      </c>
      <c r="E205" s="499"/>
      <c r="F205" s="420">
        <f t="shared" si="10"/>
        <v>13905</v>
      </c>
      <c r="G205" s="500">
        <f t="shared" si="11"/>
        <v>10158</v>
      </c>
      <c r="H205" s="421">
        <v>90</v>
      </c>
    </row>
    <row r="206" spans="1:8" x14ac:dyDescent="0.2">
      <c r="A206" s="497">
        <v>196</v>
      </c>
      <c r="B206" s="540">
        <f t="shared" si="9"/>
        <v>32</v>
      </c>
      <c r="C206" s="541"/>
      <c r="D206" s="420">
        <v>27088</v>
      </c>
      <c r="E206" s="499"/>
      <c r="F206" s="420">
        <f t="shared" si="10"/>
        <v>13905</v>
      </c>
      <c r="G206" s="500">
        <f t="shared" si="11"/>
        <v>10158</v>
      </c>
      <c r="H206" s="421">
        <v>90</v>
      </c>
    </row>
    <row r="207" spans="1:8" x14ac:dyDescent="0.2">
      <c r="A207" s="497">
        <v>197</v>
      </c>
      <c r="B207" s="540">
        <f t="shared" si="9"/>
        <v>32.01</v>
      </c>
      <c r="C207" s="541"/>
      <c r="D207" s="420">
        <v>27088</v>
      </c>
      <c r="E207" s="499"/>
      <c r="F207" s="420">
        <f t="shared" si="10"/>
        <v>13901</v>
      </c>
      <c r="G207" s="500">
        <f t="shared" si="11"/>
        <v>10155</v>
      </c>
      <c r="H207" s="421">
        <v>90</v>
      </c>
    </row>
    <row r="208" spans="1:8" x14ac:dyDescent="0.2">
      <c r="A208" s="497">
        <v>198</v>
      </c>
      <c r="B208" s="540">
        <f t="shared" si="9"/>
        <v>32.01</v>
      </c>
      <c r="C208" s="541"/>
      <c r="D208" s="420">
        <v>27088</v>
      </c>
      <c r="E208" s="499"/>
      <c r="F208" s="420">
        <f t="shared" si="10"/>
        <v>13901</v>
      </c>
      <c r="G208" s="500">
        <f t="shared" si="11"/>
        <v>10155</v>
      </c>
      <c r="H208" s="421">
        <v>90</v>
      </c>
    </row>
    <row r="209" spans="1:8" x14ac:dyDescent="0.2">
      <c r="A209" s="497">
        <v>199</v>
      </c>
      <c r="B209" s="540">
        <f t="shared" si="9"/>
        <v>32.020000000000003</v>
      </c>
      <c r="C209" s="541"/>
      <c r="D209" s="420">
        <v>27088</v>
      </c>
      <c r="E209" s="499"/>
      <c r="F209" s="420">
        <f t="shared" si="10"/>
        <v>13896</v>
      </c>
      <c r="G209" s="500">
        <f t="shared" si="11"/>
        <v>10152</v>
      </c>
      <c r="H209" s="421">
        <v>90</v>
      </c>
    </row>
    <row r="210" spans="1:8" x14ac:dyDescent="0.2">
      <c r="A210" s="497">
        <v>200</v>
      </c>
      <c r="B210" s="540">
        <f t="shared" si="9"/>
        <v>32.020000000000003</v>
      </c>
      <c r="C210" s="541"/>
      <c r="D210" s="420">
        <v>27088</v>
      </c>
      <c r="E210" s="499"/>
      <c r="F210" s="420">
        <f t="shared" si="10"/>
        <v>13896</v>
      </c>
      <c r="G210" s="500">
        <f t="shared" si="11"/>
        <v>10152</v>
      </c>
      <c r="H210" s="421">
        <v>90</v>
      </c>
    </row>
    <row r="211" spans="1:8" x14ac:dyDescent="0.2">
      <c r="A211" s="497">
        <v>201</v>
      </c>
      <c r="B211" s="540">
        <f t="shared" si="9"/>
        <v>32.03</v>
      </c>
      <c r="C211" s="541"/>
      <c r="D211" s="420">
        <v>27088</v>
      </c>
      <c r="E211" s="499"/>
      <c r="F211" s="420">
        <f t="shared" si="10"/>
        <v>13892</v>
      </c>
      <c r="G211" s="500">
        <f t="shared" si="11"/>
        <v>10148</v>
      </c>
      <c r="H211" s="421">
        <v>90</v>
      </c>
    </row>
    <row r="212" spans="1:8" x14ac:dyDescent="0.2">
      <c r="A212" s="497">
        <v>202</v>
      </c>
      <c r="B212" s="540">
        <f t="shared" si="9"/>
        <v>32.04</v>
      </c>
      <c r="C212" s="541"/>
      <c r="D212" s="420">
        <v>27088</v>
      </c>
      <c r="E212" s="499"/>
      <c r="F212" s="420">
        <f t="shared" si="10"/>
        <v>13888</v>
      </c>
      <c r="G212" s="500">
        <f t="shared" si="11"/>
        <v>10145</v>
      </c>
      <c r="H212" s="421">
        <v>90</v>
      </c>
    </row>
    <row r="213" spans="1:8" x14ac:dyDescent="0.2">
      <c r="A213" s="497">
        <v>203</v>
      </c>
      <c r="B213" s="540">
        <f t="shared" si="9"/>
        <v>32.04</v>
      </c>
      <c r="C213" s="541"/>
      <c r="D213" s="420">
        <v>27088</v>
      </c>
      <c r="E213" s="499"/>
      <c r="F213" s="420">
        <f t="shared" si="10"/>
        <v>13888</v>
      </c>
      <c r="G213" s="500">
        <f t="shared" si="11"/>
        <v>10145</v>
      </c>
      <c r="H213" s="421">
        <v>90</v>
      </c>
    </row>
    <row r="214" spans="1:8" x14ac:dyDescent="0.2">
      <c r="A214" s="497">
        <v>204</v>
      </c>
      <c r="B214" s="540">
        <f t="shared" si="9"/>
        <v>32.049999999999997</v>
      </c>
      <c r="C214" s="541"/>
      <c r="D214" s="420">
        <v>27088</v>
      </c>
      <c r="E214" s="499"/>
      <c r="F214" s="420">
        <f t="shared" si="10"/>
        <v>13883</v>
      </c>
      <c r="G214" s="500">
        <f t="shared" si="11"/>
        <v>10142</v>
      </c>
      <c r="H214" s="421">
        <v>90</v>
      </c>
    </row>
    <row r="215" spans="1:8" x14ac:dyDescent="0.2">
      <c r="A215" s="497">
        <v>205</v>
      </c>
      <c r="B215" s="540">
        <f t="shared" si="9"/>
        <v>32.049999999999997</v>
      </c>
      <c r="C215" s="541"/>
      <c r="D215" s="420">
        <v>27088</v>
      </c>
      <c r="E215" s="499"/>
      <c r="F215" s="420">
        <f t="shared" si="10"/>
        <v>13883</v>
      </c>
      <c r="G215" s="500">
        <f t="shared" si="11"/>
        <v>10142</v>
      </c>
      <c r="H215" s="421">
        <v>90</v>
      </c>
    </row>
    <row r="216" spans="1:8" x14ac:dyDescent="0.2">
      <c r="A216" s="497">
        <v>206</v>
      </c>
      <c r="B216" s="540">
        <f t="shared" si="9"/>
        <v>32.06</v>
      </c>
      <c r="C216" s="541"/>
      <c r="D216" s="420">
        <v>27088</v>
      </c>
      <c r="E216" s="499"/>
      <c r="F216" s="420">
        <f t="shared" si="10"/>
        <v>13879</v>
      </c>
      <c r="G216" s="500">
        <f t="shared" si="11"/>
        <v>10139</v>
      </c>
      <c r="H216" s="421">
        <v>90</v>
      </c>
    </row>
    <row r="217" spans="1:8" x14ac:dyDescent="0.2">
      <c r="A217" s="497">
        <v>207</v>
      </c>
      <c r="B217" s="540">
        <f t="shared" si="9"/>
        <v>32.06</v>
      </c>
      <c r="C217" s="541"/>
      <c r="D217" s="420">
        <v>27088</v>
      </c>
      <c r="E217" s="499"/>
      <c r="F217" s="420">
        <f t="shared" si="10"/>
        <v>13879</v>
      </c>
      <c r="G217" s="500">
        <f t="shared" si="11"/>
        <v>10139</v>
      </c>
      <c r="H217" s="421">
        <v>90</v>
      </c>
    </row>
    <row r="218" spans="1:8" x14ac:dyDescent="0.2">
      <c r="A218" s="497">
        <v>208</v>
      </c>
      <c r="B218" s="540">
        <f t="shared" si="9"/>
        <v>32.07</v>
      </c>
      <c r="C218" s="541"/>
      <c r="D218" s="420">
        <v>27088</v>
      </c>
      <c r="E218" s="499"/>
      <c r="F218" s="420">
        <f t="shared" si="10"/>
        <v>13875</v>
      </c>
      <c r="G218" s="500">
        <f t="shared" si="11"/>
        <v>10136</v>
      </c>
      <c r="H218" s="421">
        <v>90</v>
      </c>
    </row>
    <row r="219" spans="1:8" x14ac:dyDescent="0.2">
      <c r="A219" s="497">
        <v>209</v>
      </c>
      <c r="B219" s="540">
        <f t="shared" si="9"/>
        <v>32.07</v>
      </c>
      <c r="C219" s="541"/>
      <c r="D219" s="420">
        <v>27088</v>
      </c>
      <c r="E219" s="499"/>
      <c r="F219" s="420">
        <f t="shared" si="10"/>
        <v>13875</v>
      </c>
      <c r="G219" s="500">
        <f t="shared" si="11"/>
        <v>10136</v>
      </c>
      <c r="H219" s="421">
        <v>90</v>
      </c>
    </row>
    <row r="220" spans="1:8" x14ac:dyDescent="0.2">
      <c r="A220" s="497">
        <v>210</v>
      </c>
      <c r="B220" s="540">
        <f t="shared" si="9"/>
        <v>32.08</v>
      </c>
      <c r="C220" s="541"/>
      <c r="D220" s="420">
        <v>27088</v>
      </c>
      <c r="E220" s="499"/>
      <c r="F220" s="420">
        <f t="shared" si="10"/>
        <v>13870</v>
      </c>
      <c r="G220" s="500">
        <f t="shared" si="11"/>
        <v>10133</v>
      </c>
      <c r="H220" s="421">
        <v>90</v>
      </c>
    </row>
    <row r="221" spans="1:8" x14ac:dyDescent="0.2">
      <c r="A221" s="497">
        <v>211</v>
      </c>
      <c r="B221" s="540">
        <f t="shared" si="9"/>
        <v>32.08</v>
      </c>
      <c r="C221" s="541"/>
      <c r="D221" s="420">
        <v>27088</v>
      </c>
      <c r="E221" s="499"/>
      <c r="F221" s="420">
        <f t="shared" si="10"/>
        <v>13870</v>
      </c>
      <c r="G221" s="500">
        <f t="shared" si="11"/>
        <v>10133</v>
      </c>
      <c r="H221" s="421">
        <v>90</v>
      </c>
    </row>
    <row r="222" spans="1:8" x14ac:dyDescent="0.2">
      <c r="A222" s="497">
        <v>212</v>
      </c>
      <c r="B222" s="540">
        <f t="shared" si="9"/>
        <v>32.090000000000003</v>
      </c>
      <c r="C222" s="541"/>
      <c r="D222" s="420">
        <v>27088</v>
      </c>
      <c r="E222" s="499"/>
      <c r="F222" s="420">
        <f t="shared" si="10"/>
        <v>13866</v>
      </c>
      <c r="G222" s="500">
        <f t="shared" si="11"/>
        <v>10130</v>
      </c>
      <c r="H222" s="421">
        <v>90</v>
      </c>
    </row>
    <row r="223" spans="1:8" x14ac:dyDescent="0.2">
      <c r="A223" s="497">
        <v>213</v>
      </c>
      <c r="B223" s="540">
        <f t="shared" si="9"/>
        <v>32.1</v>
      </c>
      <c r="C223" s="541"/>
      <c r="D223" s="420">
        <v>27088</v>
      </c>
      <c r="E223" s="499"/>
      <c r="F223" s="420">
        <f t="shared" si="10"/>
        <v>13862</v>
      </c>
      <c r="G223" s="500">
        <f t="shared" si="11"/>
        <v>10126</v>
      </c>
      <c r="H223" s="421">
        <v>90</v>
      </c>
    </row>
    <row r="224" spans="1:8" x14ac:dyDescent="0.2">
      <c r="A224" s="497">
        <v>214</v>
      </c>
      <c r="B224" s="540">
        <f t="shared" si="9"/>
        <v>32.1</v>
      </c>
      <c r="C224" s="541"/>
      <c r="D224" s="420">
        <v>27088</v>
      </c>
      <c r="E224" s="499"/>
      <c r="F224" s="420">
        <f t="shared" si="10"/>
        <v>13862</v>
      </c>
      <c r="G224" s="500">
        <f t="shared" si="11"/>
        <v>10126</v>
      </c>
      <c r="H224" s="421">
        <v>90</v>
      </c>
    </row>
    <row r="225" spans="1:8" x14ac:dyDescent="0.2">
      <c r="A225" s="497">
        <v>215</v>
      </c>
      <c r="B225" s="540">
        <f t="shared" si="9"/>
        <v>32.11</v>
      </c>
      <c r="C225" s="541"/>
      <c r="D225" s="420">
        <v>27088</v>
      </c>
      <c r="E225" s="499"/>
      <c r="F225" s="420">
        <f t="shared" si="10"/>
        <v>13858</v>
      </c>
      <c r="G225" s="500">
        <f t="shared" si="11"/>
        <v>10123</v>
      </c>
      <c r="H225" s="421">
        <v>90</v>
      </c>
    </row>
    <row r="226" spans="1:8" x14ac:dyDescent="0.2">
      <c r="A226" s="497">
        <v>216</v>
      </c>
      <c r="B226" s="540">
        <f t="shared" si="9"/>
        <v>32.11</v>
      </c>
      <c r="C226" s="541"/>
      <c r="D226" s="420">
        <v>27088</v>
      </c>
      <c r="E226" s="499"/>
      <c r="F226" s="420">
        <f t="shared" si="10"/>
        <v>13858</v>
      </c>
      <c r="G226" s="500">
        <f t="shared" si="11"/>
        <v>10123</v>
      </c>
      <c r="H226" s="421">
        <v>90</v>
      </c>
    </row>
    <row r="227" spans="1:8" x14ac:dyDescent="0.2">
      <c r="A227" s="497">
        <v>217</v>
      </c>
      <c r="B227" s="540">
        <f t="shared" si="9"/>
        <v>32.119999999999997</v>
      </c>
      <c r="C227" s="541"/>
      <c r="D227" s="420">
        <v>27088</v>
      </c>
      <c r="E227" s="499"/>
      <c r="F227" s="420">
        <f t="shared" si="10"/>
        <v>13853</v>
      </c>
      <c r="G227" s="500">
        <f t="shared" si="11"/>
        <v>10120</v>
      </c>
      <c r="H227" s="421">
        <v>90</v>
      </c>
    </row>
    <row r="228" spans="1:8" x14ac:dyDescent="0.2">
      <c r="A228" s="497">
        <v>218</v>
      </c>
      <c r="B228" s="540">
        <f t="shared" si="9"/>
        <v>32.119999999999997</v>
      </c>
      <c r="C228" s="541"/>
      <c r="D228" s="420">
        <v>27088</v>
      </c>
      <c r="E228" s="499"/>
      <c r="F228" s="420">
        <f t="shared" si="10"/>
        <v>13853</v>
      </c>
      <c r="G228" s="500">
        <f t="shared" si="11"/>
        <v>10120</v>
      </c>
      <c r="H228" s="421">
        <v>90</v>
      </c>
    </row>
    <row r="229" spans="1:8" x14ac:dyDescent="0.2">
      <c r="A229" s="497">
        <v>219</v>
      </c>
      <c r="B229" s="540">
        <f t="shared" si="9"/>
        <v>32.130000000000003</v>
      </c>
      <c r="C229" s="541"/>
      <c r="D229" s="420">
        <v>27088</v>
      </c>
      <c r="E229" s="499"/>
      <c r="F229" s="420">
        <f t="shared" si="10"/>
        <v>13849</v>
      </c>
      <c r="G229" s="500">
        <f t="shared" si="11"/>
        <v>10117</v>
      </c>
      <c r="H229" s="421">
        <v>90</v>
      </c>
    </row>
    <row r="230" spans="1:8" x14ac:dyDescent="0.2">
      <c r="A230" s="497">
        <v>220</v>
      </c>
      <c r="B230" s="540">
        <f t="shared" si="9"/>
        <v>32.130000000000003</v>
      </c>
      <c r="C230" s="541"/>
      <c r="D230" s="420">
        <v>27088</v>
      </c>
      <c r="E230" s="499"/>
      <c r="F230" s="420">
        <f t="shared" si="10"/>
        <v>13849</v>
      </c>
      <c r="G230" s="500">
        <f t="shared" si="11"/>
        <v>10117</v>
      </c>
      <c r="H230" s="421">
        <v>90</v>
      </c>
    </row>
    <row r="231" spans="1:8" x14ac:dyDescent="0.2">
      <c r="A231" s="497">
        <v>221</v>
      </c>
      <c r="B231" s="540">
        <f t="shared" si="9"/>
        <v>32.14</v>
      </c>
      <c r="C231" s="541"/>
      <c r="D231" s="420">
        <v>27088</v>
      </c>
      <c r="E231" s="499"/>
      <c r="F231" s="420">
        <f t="shared" si="10"/>
        <v>13845</v>
      </c>
      <c r="G231" s="500">
        <f t="shared" si="11"/>
        <v>10114</v>
      </c>
      <c r="H231" s="421">
        <v>90</v>
      </c>
    </row>
    <row r="232" spans="1:8" x14ac:dyDescent="0.2">
      <c r="A232" s="497">
        <v>222</v>
      </c>
      <c r="B232" s="540">
        <f t="shared" si="9"/>
        <v>32.14</v>
      </c>
      <c r="C232" s="541"/>
      <c r="D232" s="420">
        <v>27088</v>
      </c>
      <c r="E232" s="499"/>
      <c r="F232" s="420">
        <f t="shared" si="10"/>
        <v>13845</v>
      </c>
      <c r="G232" s="500">
        <f t="shared" si="11"/>
        <v>10114</v>
      </c>
      <c r="H232" s="421">
        <v>90</v>
      </c>
    </row>
    <row r="233" spans="1:8" x14ac:dyDescent="0.2">
      <c r="A233" s="497">
        <v>223</v>
      </c>
      <c r="B233" s="540">
        <f t="shared" si="9"/>
        <v>32.15</v>
      </c>
      <c r="C233" s="541"/>
      <c r="D233" s="420">
        <v>27088</v>
      </c>
      <c r="E233" s="499"/>
      <c r="F233" s="420">
        <f t="shared" si="10"/>
        <v>13840</v>
      </c>
      <c r="G233" s="500">
        <f t="shared" si="11"/>
        <v>10111</v>
      </c>
      <c r="H233" s="421">
        <v>90</v>
      </c>
    </row>
    <row r="234" spans="1:8" x14ac:dyDescent="0.2">
      <c r="A234" s="497">
        <v>224</v>
      </c>
      <c r="B234" s="540">
        <f t="shared" si="9"/>
        <v>32.15</v>
      </c>
      <c r="C234" s="541"/>
      <c r="D234" s="420">
        <v>27088</v>
      </c>
      <c r="E234" s="499"/>
      <c r="F234" s="420">
        <f t="shared" si="10"/>
        <v>13840</v>
      </c>
      <c r="G234" s="500">
        <f t="shared" si="11"/>
        <v>10111</v>
      </c>
      <c r="H234" s="421">
        <v>90</v>
      </c>
    </row>
    <row r="235" spans="1:8" x14ac:dyDescent="0.2">
      <c r="A235" s="497">
        <v>225</v>
      </c>
      <c r="B235" s="540">
        <f t="shared" si="9"/>
        <v>32.159999999999997</v>
      </c>
      <c r="C235" s="541"/>
      <c r="D235" s="420">
        <v>27088</v>
      </c>
      <c r="E235" s="499"/>
      <c r="F235" s="420">
        <f t="shared" si="10"/>
        <v>13836</v>
      </c>
      <c r="G235" s="500">
        <f t="shared" si="11"/>
        <v>10107</v>
      </c>
      <c r="H235" s="421">
        <v>90</v>
      </c>
    </row>
    <row r="236" spans="1:8" x14ac:dyDescent="0.2">
      <c r="A236" s="497">
        <v>226</v>
      </c>
      <c r="B236" s="540">
        <f t="shared" si="9"/>
        <v>32.159999999999997</v>
      </c>
      <c r="C236" s="541"/>
      <c r="D236" s="420">
        <v>27088</v>
      </c>
      <c r="E236" s="499"/>
      <c r="F236" s="420">
        <f t="shared" si="10"/>
        <v>13836</v>
      </c>
      <c r="G236" s="500">
        <f t="shared" si="11"/>
        <v>10107</v>
      </c>
      <c r="H236" s="421">
        <v>90</v>
      </c>
    </row>
    <row r="237" spans="1:8" x14ac:dyDescent="0.2">
      <c r="A237" s="497">
        <v>227</v>
      </c>
      <c r="B237" s="540">
        <f t="shared" si="9"/>
        <v>32.17</v>
      </c>
      <c r="C237" s="541"/>
      <c r="D237" s="420">
        <v>27088</v>
      </c>
      <c r="E237" s="499"/>
      <c r="F237" s="420">
        <f t="shared" si="10"/>
        <v>13832</v>
      </c>
      <c r="G237" s="500">
        <f t="shared" si="11"/>
        <v>10104</v>
      </c>
      <c r="H237" s="421">
        <v>90</v>
      </c>
    </row>
    <row r="238" spans="1:8" x14ac:dyDescent="0.2">
      <c r="A238" s="497">
        <v>228</v>
      </c>
      <c r="B238" s="540">
        <f t="shared" si="9"/>
        <v>32.17</v>
      </c>
      <c r="C238" s="541"/>
      <c r="D238" s="420">
        <v>27088</v>
      </c>
      <c r="E238" s="499"/>
      <c r="F238" s="420">
        <f t="shared" si="10"/>
        <v>13832</v>
      </c>
      <c r="G238" s="500">
        <f t="shared" si="11"/>
        <v>10104</v>
      </c>
      <c r="H238" s="421">
        <v>90</v>
      </c>
    </row>
    <row r="239" spans="1:8" x14ac:dyDescent="0.2">
      <c r="A239" s="497">
        <v>229</v>
      </c>
      <c r="B239" s="540">
        <f t="shared" si="9"/>
        <v>32.18</v>
      </c>
      <c r="C239" s="541"/>
      <c r="D239" s="420">
        <v>27088</v>
      </c>
      <c r="E239" s="499"/>
      <c r="F239" s="420">
        <f t="shared" si="10"/>
        <v>13828</v>
      </c>
      <c r="G239" s="500">
        <f t="shared" si="11"/>
        <v>10101</v>
      </c>
      <c r="H239" s="421">
        <v>90</v>
      </c>
    </row>
    <row r="240" spans="1:8" x14ac:dyDescent="0.2">
      <c r="A240" s="497">
        <v>230</v>
      </c>
      <c r="B240" s="540">
        <f t="shared" si="9"/>
        <v>32.18</v>
      </c>
      <c r="C240" s="541"/>
      <c r="D240" s="420">
        <v>27088</v>
      </c>
      <c r="E240" s="499"/>
      <c r="F240" s="420">
        <f t="shared" si="10"/>
        <v>13828</v>
      </c>
      <c r="G240" s="500">
        <f t="shared" si="11"/>
        <v>10101</v>
      </c>
      <c r="H240" s="421">
        <v>90</v>
      </c>
    </row>
    <row r="241" spans="1:8" x14ac:dyDescent="0.2">
      <c r="A241" s="497">
        <v>231</v>
      </c>
      <c r="B241" s="540">
        <f t="shared" si="9"/>
        <v>32.19</v>
      </c>
      <c r="C241" s="541"/>
      <c r="D241" s="420">
        <v>27088</v>
      </c>
      <c r="E241" s="499"/>
      <c r="F241" s="420">
        <f t="shared" si="10"/>
        <v>13823</v>
      </c>
      <c r="G241" s="500">
        <f t="shared" si="11"/>
        <v>10098</v>
      </c>
      <c r="H241" s="421">
        <v>90</v>
      </c>
    </row>
    <row r="242" spans="1:8" x14ac:dyDescent="0.2">
      <c r="A242" s="497">
        <v>232</v>
      </c>
      <c r="B242" s="540">
        <f t="shared" si="9"/>
        <v>32.19</v>
      </c>
      <c r="C242" s="541"/>
      <c r="D242" s="420">
        <v>27088</v>
      </c>
      <c r="E242" s="499"/>
      <c r="F242" s="420">
        <f t="shared" si="10"/>
        <v>13823</v>
      </c>
      <c r="G242" s="500">
        <f t="shared" si="11"/>
        <v>10098</v>
      </c>
      <c r="H242" s="421">
        <v>90</v>
      </c>
    </row>
    <row r="243" spans="1:8" x14ac:dyDescent="0.2">
      <c r="A243" s="497">
        <v>233</v>
      </c>
      <c r="B243" s="540">
        <f t="shared" si="9"/>
        <v>32.200000000000003</v>
      </c>
      <c r="C243" s="541"/>
      <c r="D243" s="420">
        <v>27088</v>
      </c>
      <c r="E243" s="499"/>
      <c r="F243" s="420">
        <f t="shared" si="10"/>
        <v>13819</v>
      </c>
      <c r="G243" s="500">
        <f t="shared" si="11"/>
        <v>10095</v>
      </c>
      <c r="H243" s="421">
        <v>90</v>
      </c>
    </row>
    <row r="244" spans="1:8" x14ac:dyDescent="0.2">
      <c r="A244" s="497">
        <v>234</v>
      </c>
      <c r="B244" s="540">
        <f t="shared" si="9"/>
        <v>32.200000000000003</v>
      </c>
      <c r="C244" s="541"/>
      <c r="D244" s="420">
        <v>27088</v>
      </c>
      <c r="E244" s="499"/>
      <c r="F244" s="420">
        <f t="shared" si="10"/>
        <v>13819</v>
      </c>
      <c r="G244" s="500">
        <f t="shared" si="11"/>
        <v>10095</v>
      </c>
      <c r="H244" s="421">
        <v>90</v>
      </c>
    </row>
    <row r="245" spans="1:8" x14ac:dyDescent="0.2">
      <c r="A245" s="497">
        <v>235</v>
      </c>
      <c r="B245" s="540">
        <f t="shared" si="9"/>
        <v>32.21</v>
      </c>
      <c r="C245" s="541"/>
      <c r="D245" s="420">
        <v>27088</v>
      </c>
      <c r="E245" s="499"/>
      <c r="F245" s="420">
        <f t="shared" si="10"/>
        <v>13815</v>
      </c>
      <c r="G245" s="500">
        <f t="shared" si="11"/>
        <v>10092</v>
      </c>
      <c r="H245" s="421">
        <v>90</v>
      </c>
    </row>
    <row r="246" spans="1:8" x14ac:dyDescent="0.2">
      <c r="A246" s="497">
        <v>236</v>
      </c>
      <c r="B246" s="540">
        <f t="shared" si="9"/>
        <v>32.21</v>
      </c>
      <c r="C246" s="541"/>
      <c r="D246" s="420">
        <v>27088</v>
      </c>
      <c r="E246" s="499"/>
      <c r="F246" s="420">
        <f t="shared" si="10"/>
        <v>13815</v>
      </c>
      <c r="G246" s="500">
        <f t="shared" si="11"/>
        <v>10092</v>
      </c>
      <c r="H246" s="421">
        <v>90</v>
      </c>
    </row>
    <row r="247" spans="1:8" x14ac:dyDescent="0.2">
      <c r="A247" s="497">
        <v>237</v>
      </c>
      <c r="B247" s="540">
        <f t="shared" si="9"/>
        <v>32.21</v>
      </c>
      <c r="C247" s="541"/>
      <c r="D247" s="420">
        <v>27088</v>
      </c>
      <c r="E247" s="499"/>
      <c r="F247" s="420">
        <f t="shared" si="10"/>
        <v>13815</v>
      </c>
      <c r="G247" s="500">
        <f t="shared" si="11"/>
        <v>10092</v>
      </c>
      <c r="H247" s="421">
        <v>90</v>
      </c>
    </row>
    <row r="248" spans="1:8" x14ac:dyDescent="0.2">
      <c r="A248" s="497">
        <v>238</v>
      </c>
      <c r="B248" s="540">
        <f t="shared" si="9"/>
        <v>32.22</v>
      </c>
      <c r="C248" s="541"/>
      <c r="D248" s="420">
        <v>27088</v>
      </c>
      <c r="E248" s="499"/>
      <c r="F248" s="420">
        <f t="shared" si="10"/>
        <v>13811</v>
      </c>
      <c r="G248" s="500">
        <f t="shared" si="11"/>
        <v>10089</v>
      </c>
      <c r="H248" s="421">
        <v>90</v>
      </c>
    </row>
    <row r="249" spans="1:8" x14ac:dyDescent="0.2">
      <c r="A249" s="497">
        <v>239</v>
      </c>
      <c r="B249" s="540">
        <f t="shared" si="9"/>
        <v>32.22</v>
      </c>
      <c r="C249" s="541"/>
      <c r="D249" s="420">
        <v>27088</v>
      </c>
      <c r="E249" s="499"/>
      <c r="F249" s="420">
        <f t="shared" si="10"/>
        <v>13811</v>
      </c>
      <c r="G249" s="500">
        <f t="shared" si="11"/>
        <v>10089</v>
      </c>
      <c r="H249" s="421">
        <v>90</v>
      </c>
    </row>
    <row r="250" spans="1:8" x14ac:dyDescent="0.2">
      <c r="A250" s="497">
        <v>240</v>
      </c>
      <c r="B250" s="540">
        <f t="shared" si="9"/>
        <v>32.229999999999997</v>
      </c>
      <c r="C250" s="541"/>
      <c r="D250" s="420">
        <v>27088</v>
      </c>
      <c r="E250" s="499"/>
      <c r="F250" s="420">
        <f t="shared" si="10"/>
        <v>13806</v>
      </c>
      <c r="G250" s="500">
        <f t="shared" si="11"/>
        <v>10086</v>
      </c>
      <c r="H250" s="421">
        <v>90</v>
      </c>
    </row>
    <row r="251" spans="1:8" x14ac:dyDescent="0.2">
      <c r="A251" s="497">
        <v>241</v>
      </c>
      <c r="B251" s="540">
        <f t="shared" si="9"/>
        <v>32.229999999999997</v>
      </c>
      <c r="C251" s="541"/>
      <c r="D251" s="420">
        <v>27088</v>
      </c>
      <c r="E251" s="499"/>
      <c r="F251" s="420">
        <f t="shared" si="10"/>
        <v>13806</v>
      </c>
      <c r="G251" s="500">
        <f t="shared" si="11"/>
        <v>10086</v>
      </c>
      <c r="H251" s="421">
        <v>90</v>
      </c>
    </row>
    <row r="252" spans="1:8" x14ac:dyDescent="0.2">
      <c r="A252" s="497">
        <v>242</v>
      </c>
      <c r="B252" s="540">
        <f t="shared" si="9"/>
        <v>32.24</v>
      </c>
      <c r="C252" s="541"/>
      <c r="D252" s="420">
        <v>27088</v>
      </c>
      <c r="E252" s="499"/>
      <c r="F252" s="420">
        <f t="shared" si="10"/>
        <v>13802</v>
      </c>
      <c r="G252" s="500">
        <f t="shared" si="11"/>
        <v>10082</v>
      </c>
      <c r="H252" s="421">
        <v>90</v>
      </c>
    </row>
    <row r="253" spans="1:8" x14ac:dyDescent="0.2">
      <c r="A253" s="497">
        <v>243</v>
      </c>
      <c r="B253" s="540">
        <f t="shared" si="9"/>
        <v>32.24</v>
      </c>
      <c r="C253" s="541"/>
      <c r="D253" s="420">
        <v>27088</v>
      </c>
      <c r="E253" s="499"/>
      <c r="F253" s="420">
        <f t="shared" si="10"/>
        <v>13802</v>
      </c>
      <c r="G253" s="500">
        <f t="shared" si="11"/>
        <v>10082</v>
      </c>
      <c r="H253" s="421">
        <v>90</v>
      </c>
    </row>
    <row r="254" spans="1:8" x14ac:dyDescent="0.2">
      <c r="A254" s="497">
        <v>244</v>
      </c>
      <c r="B254" s="540">
        <f t="shared" si="9"/>
        <v>32.25</v>
      </c>
      <c r="C254" s="541"/>
      <c r="D254" s="420">
        <v>27088</v>
      </c>
      <c r="E254" s="499"/>
      <c r="F254" s="420">
        <f t="shared" si="10"/>
        <v>13798</v>
      </c>
      <c r="G254" s="500">
        <f t="shared" si="11"/>
        <v>10079</v>
      </c>
      <c r="H254" s="421">
        <v>90</v>
      </c>
    </row>
    <row r="255" spans="1:8" x14ac:dyDescent="0.2">
      <c r="A255" s="497">
        <v>245</v>
      </c>
      <c r="B255" s="540">
        <f t="shared" si="9"/>
        <v>32.25</v>
      </c>
      <c r="C255" s="541"/>
      <c r="D255" s="420">
        <v>27088</v>
      </c>
      <c r="E255" s="499"/>
      <c r="F255" s="420">
        <f t="shared" si="10"/>
        <v>13798</v>
      </c>
      <c r="G255" s="500">
        <f t="shared" si="11"/>
        <v>10079</v>
      </c>
      <c r="H255" s="421">
        <v>90</v>
      </c>
    </row>
    <row r="256" spans="1:8" x14ac:dyDescent="0.2">
      <c r="A256" s="497">
        <v>246</v>
      </c>
      <c r="B256" s="540">
        <f t="shared" si="9"/>
        <v>32.26</v>
      </c>
      <c r="C256" s="541"/>
      <c r="D256" s="420">
        <v>27088</v>
      </c>
      <c r="E256" s="499"/>
      <c r="F256" s="420">
        <f t="shared" si="10"/>
        <v>13794</v>
      </c>
      <c r="G256" s="500">
        <f t="shared" si="11"/>
        <v>10076</v>
      </c>
      <c r="H256" s="421">
        <v>90</v>
      </c>
    </row>
    <row r="257" spans="1:8" x14ac:dyDescent="0.2">
      <c r="A257" s="497">
        <v>247</v>
      </c>
      <c r="B257" s="540">
        <f t="shared" si="9"/>
        <v>32.26</v>
      </c>
      <c r="C257" s="541"/>
      <c r="D257" s="420">
        <v>27088</v>
      </c>
      <c r="E257" s="499"/>
      <c r="F257" s="420">
        <f t="shared" si="10"/>
        <v>13794</v>
      </c>
      <c r="G257" s="500">
        <f t="shared" si="11"/>
        <v>10076</v>
      </c>
      <c r="H257" s="421">
        <v>90</v>
      </c>
    </row>
    <row r="258" spans="1:8" x14ac:dyDescent="0.2">
      <c r="A258" s="497">
        <v>248</v>
      </c>
      <c r="B258" s="540">
        <f t="shared" si="9"/>
        <v>32.270000000000003</v>
      </c>
      <c r="C258" s="541"/>
      <c r="D258" s="420">
        <v>27088</v>
      </c>
      <c r="E258" s="499"/>
      <c r="F258" s="420">
        <f t="shared" si="10"/>
        <v>13789</v>
      </c>
      <c r="G258" s="500">
        <f t="shared" si="11"/>
        <v>10073</v>
      </c>
      <c r="H258" s="421">
        <v>90</v>
      </c>
    </row>
    <row r="259" spans="1:8" x14ac:dyDescent="0.2">
      <c r="A259" s="497">
        <v>249</v>
      </c>
      <c r="B259" s="540">
        <f t="shared" si="9"/>
        <v>32.270000000000003</v>
      </c>
      <c r="C259" s="541"/>
      <c r="D259" s="420">
        <v>27088</v>
      </c>
      <c r="E259" s="499"/>
      <c r="F259" s="420">
        <f t="shared" si="10"/>
        <v>13789</v>
      </c>
      <c r="G259" s="500">
        <f t="shared" si="11"/>
        <v>10073</v>
      </c>
      <c r="H259" s="421">
        <v>90</v>
      </c>
    </row>
    <row r="260" spans="1:8" x14ac:dyDescent="0.2">
      <c r="A260" s="497">
        <v>250</v>
      </c>
      <c r="B260" s="540">
        <f t="shared" si="9"/>
        <v>32.270000000000003</v>
      </c>
      <c r="C260" s="541"/>
      <c r="D260" s="420">
        <v>27088</v>
      </c>
      <c r="E260" s="499"/>
      <c r="F260" s="420">
        <f t="shared" si="10"/>
        <v>13789</v>
      </c>
      <c r="G260" s="500">
        <f t="shared" si="11"/>
        <v>10073</v>
      </c>
      <c r="H260" s="421">
        <v>90</v>
      </c>
    </row>
    <row r="261" spans="1:8" x14ac:dyDescent="0.2">
      <c r="A261" s="497">
        <v>251</v>
      </c>
      <c r="B261" s="540">
        <f t="shared" si="9"/>
        <v>32.28</v>
      </c>
      <c r="C261" s="541"/>
      <c r="D261" s="420">
        <v>27088</v>
      </c>
      <c r="E261" s="499"/>
      <c r="F261" s="420">
        <f t="shared" si="10"/>
        <v>13785</v>
      </c>
      <c r="G261" s="500">
        <f t="shared" si="11"/>
        <v>10070</v>
      </c>
      <c r="H261" s="421">
        <v>90</v>
      </c>
    </row>
    <row r="262" spans="1:8" x14ac:dyDescent="0.2">
      <c r="A262" s="497">
        <v>252</v>
      </c>
      <c r="B262" s="540">
        <f t="shared" si="9"/>
        <v>32.28</v>
      </c>
      <c r="C262" s="541"/>
      <c r="D262" s="420">
        <v>27088</v>
      </c>
      <c r="E262" s="499"/>
      <c r="F262" s="420">
        <f t="shared" si="10"/>
        <v>13785</v>
      </c>
      <c r="G262" s="500">
        <f t="shared" si="11"/>
        <v>10070</v>
      </c>
      <c r="H262" s="421">
        <v>90</v>
      </c>
    </row>
    <row r="263" spans="1:8" x14ac:dyDescent="0.2">
      <c r="A263" s="497">
        <v>253</v>
      </c>
      <c r="B263" s="540">
        <f t="shared" si="9"/>
        <v>32.29</v>
      </c>
      <c r="C263" s="541"/>
      <c r="D263" s="420">
        <v>27088</v>
      </c>
      <c r="E263" s="499"/>
      <c r="F263" s="420">
        <f t="shared" si="10"/>
        <v>13781</v>
      </c>
      <c r="G263" s="500">
        <f t="shared" si="11"/>
        <v>10067</v>
      </c>
      <c r="H263" s="421">
        <v>90</v>
      </c>
    </row>
    <row r="264" spans="1:8" x14ac:dyDescent="0.2">
      <c r="A264" s="497">
        <v>254</v>
      </c>
      <c r="B264" s="540">
        <f t="shared" si="9"/>
        <v>32.29</v>
      </c>
      <c r="C264" s="541"/>
      <c r="D264" s="420">
        <v>27088</v>
      </c>
      <c r="E264" s="499"/>
      <c r="F264" s="420">
        <f t="shared" si="10"/>
        <v>13781</v>
      </c>
      <c r="G264" s="500">
        <f t="shared" si="11"/>
        <v>10067</v>
      </c>
      <c r="H264" s="421">
        <v>90</v>
      </c>
    </row>
    <row r="265" spans="1:8" x14ac:dyDescent="0.2">
      <c r="A265" s="497">
        <v>255</v>
      </c>
      <c r="B265" s="540">
        <f t="shared" si="9"/>
        <v>32.299999999999997</v>
      </c>
      <c r="C265" s="541"/>
      <c r="D265" s="420">
        <v>27088</v>
      </c>
      <c r="E265" s="499"/>
      <c r="F265" s="420">
        <f t="shared" si="10"/>
        <v>13777</v>
      </c>
      <c r="G265" s="500">
        <f t="shared" si="11"/>
        <v>10064</v>
      </c>
      <c r="H265" s="421">
        <v>90</v>
      </c>
    </row>
    <row r="266" spans="1:8" x14ac:dyDescent="0.2">
      <c r="A266" s="497">
        <v>256</v>
      </c>
      <c r="B266" s="540">
        <f t="shared" si="9"/>
        <v>32.299999999999997</v>
      </c>
      <c r="C266" s="541"/>
      <c r="D266" s="420">
        <v>27088</v>
      </c>
      <c r="E266" s="499"/>
      <c r="F266" s="420">
        <f t="shared" si="10"/>
        <v>13777</v>
      </c>
      <c r="G266" s="500">
        <f t="shared" si="11"/>
        <v>10064</v>
      </c>
      <c r="H266" s="421">
        <v>90</v>
      </c>
    </row>
    <row r="267" spans="1:8" x14ac:dyDescent="0.2">
      <c r="A267" s="497">
        <v>257</v>
      </c>
      <c r="B267" s="540">
        <f t="shared" ref="B267:B310" si="12">ROUND(1.12233*LN(A267)+26.078,2)</f>
        <v>32.31</v>
      </c>
      <c r="C267" s="541"/>
      <c r="D267" s="420">
        <v>27088</v>
      </c>
      <c r="E267" s="499"/>
      <c r="F267" s="420">
        <f t="shared" si="10"/>
        <v>13772</v>
      </c>
      <c r="G267" s="500">
        <f t="shared" si="11"/>
        <v>10061</v>
      </c>
      <c r="H267" s="421">
        <v>90</v>
      </c>
    </row>
    <row r="268" spans="1:8" x14ac:dyDescent="0.2">
      <c r="A268" s="497">
        <v>258</v>
      </c>
      <c r="B268" s="540">
        <f t="shared" si="12"/>
        <v>32.31</v>
      </c>
      <c r="C268" s="541"/>
      <c r="D268" s="420">
        <v>27088</v>
      </c>
      <c r="E268" s="499"/>
      <c r="F268" s="420">
        <f t="shared" ref="F268:F310" si="13">ROUND(12*1.36*(1/B268*D268)+H268,0)</f>
        <v>13772</v>
      </c>
      <c r="G268" s="500">
        <f t="shared" ref="G268:G310" si="14">ROUND(12*(1/B268*D268),0)</f>
        <v>10061</v>
      </c>
      <c r="H268" s="421">
        <v>90</v>
      </c>
    </row>
    <row r="269" spans="1:8" x14ac:dyDescent="0.2">
      <c r="A269" s="497">
        <v>259</v>
      </c>
      <c r="B269" s="540">
        <f t="shared" si="12"/>
        <v>32.31</v>
      </c>
      <c r="C269" s="541"/>
      <c r="D269" s="420">
        <v>27088</v>
      </c>
      <c r="E269" s="499"/>
      <c r="F269" s="420">
        <f t="shared" si="13"/>
        <v>13772</v>
      </c>
      <c r="G269" s="500">
        <f t="shared" si="14"/>
        <v>10061</v>
      </c>
      <c r="H269" s="421">
        <v>90</v>
      </c>
    </row>
    <row r="270" spans="1:8" x14ac:dyDescent="0.2">
      <c r="A270" s="497">
        <v>260</v>
      </c>
      <c r="B270" s="540">
        <f t="shared" si="12"/>
        <v>32.32</v>
      </c>
      <c r="C270" s="541"/>
      <c r="D270" s="420">
        <v>27088</v>
      </c>
      <c r="E270" s="499"/>
      <c r="F270" s="420">
        <f t="shared" si="13"/>
        <v>13768</v>
      </c>
      <c r="G270" s="500">
        <f t="shared" si="14"/>
        <v>10057</v>
      </c>
      <c r="H270" s="421">
        <v>90</v>
      </c>
    </row>
    <row r="271" spans="1:8" x14ac:dyDescent="0.2">
      <c r="A271" s="497">
        <v>261</v>
      </c>
      <c r="B271" s="540">
        <f t="shared" si="12"/>
        <v>32.32</v>
      </c>
      <c r="C271" s="541"/>
      <c r="D271" s="420">
        <v>27088</v>
      </c>
      <c r="E271" s="499"/>
      <c r="F271" s="420">
        <f t="shared" si="13"/>
        <v>13768</v>
      </c>
      <c r="G271" s="500">
        <f t="shared" si="14"/>
        <v>10057</v>
      </c>
      <c r="H271" s="421">
        <v>90</v>
      </c>
    </row>
    <row r="272" spans="1:8" x14ac:dyDescent="0.2">
      <c r="A272" s="497">
        <v>262</v>
      </c>
      <c r="B272" s="540">
        <f t="shared" si="12"/>
        <v>32.33</v>
      </c>
      <c r="C272" s="541"/>
      <c r="D272" s="420">
        <v>27088</v>
      </c>
      <c r="E272" s="499"/>
      <c r="F272" s="420">
        <f t="shared" si="13"/>
        <v>13764</v>
      </c>
      <c r="G272" s="500">
        <f t="shared" si="14"/>
        <v>10054</v>
      </c>
      <c r="H272" s="421">
        <v>90</v>
      </c>
    </row>
    <row r="273" spans="1:8" x14ac:dyDescent="0.2">
      <c r="A273" s="497">
        <v>263</v>
      </c>
      <c r="B273" s="540">
        <f t="shared" si="12"/>
        <v>32.33</v>
      </c>
      <c r="C273" s="541"/>
      <c r="D273" s="420">
        <v>27088</v>
      </c>
      <c r="E273" s="499"/>
      <c r="F273" s="420">
        <f t="shared" si="13"/>
        <v>13764</v>
      </c>
      <c r="G273" s="500">
        <f t="shared" si="14"/>
        <v>10054</v>
      </c>
      <c r="H273" s="421">
        <v>90</v>
      </c>
    </row>
    <row r="274" spans="1:8" x14ac:dyDescent="0.2">
      <c r="A274" s="497">
        <v>264</v>
      </c>
      <c r="B274" s="540">
        <f t="shared" si="12"/>
        <v>32.340000000000003</v>
      </c>
      <c r="C274" s="541"/>
      <c r="D274" s="420">
        <v>27088</v>
      </c>
      <c r="E274" s="499"/>
      <c r="F274" s="420">
        <f t="shared" si="13"/>
        <v>13760</v>
      </c>
      <c r="G274" s="500">
        <f t="shared" si="14"/>
        <v>10051</v>
      </c>
      <c r="H274" s="421">
        <v>90</v>
      </c>
    </row>
    <row r="275" spans="1:8" x14ac:dyDescent="0.2">
      <c r="A275" s="497">
        <v>265</v>
      </c>
      <c r="B275" s="540">
        <f t="shared" si="12"/>
        <v>32.340000000000003</v>
      </c>
      <c r="C275" s="541"/>
      <c r="D275" s="420">
        <v>27088</v>
      </c>
      <c r="E275" s="499"/>
      <c r="F275" s="420">
        <f t="shared" si="13"/>
        <v>13760</v>
      </c>
      <c r="G275" s="500">
        <f t="shared" si="14"/>
        <v>10051</v>
      </c>
      <c r="H275" s="421">
        <v>90</v>
      </c>
    </row>
    <row r="276" spans="1:8" x14ac:dyDescent="0.2">
      <c r="A276" s="497">
        <v>266</v>
      </c>
      <c r="B276" s="540">
        <f t="shared" si="12"/>
        <v>32.340000000000003</v>
      </c>
      <c r="C276" s="541"/>
      <c r="D276" s="420">
        <v>27088</v>
      </c>
      <c r="E276" s="499"/>
      <c r="F276" s="420">
        <f t="shared" si="13"/>
        <v>13760</v>
      </c>
      <c r="G276" s="500">
        <f t="shared" si="14"/>
        <v>10051</v>
      </c>
      <c r="H276" s="421">
        <v>90</v>
      </c>
    </row>
    <row r="277" spans="1:8" x14ac:dyDescent="0.2">
      <c r="A277" s="497">
        <v>267</v>
      </c>
      <c r="B277" s="540">
        <f t="shared" si="12"/>
        <v>32.35</v>
      </c>
      <c r="C277" s="541"/>
      <c r="D277" s="420">
        <v>27088</v>
      </c>
      <c r="E277" s="499"/>
      <c r="F277" s="420">
        <f t="shared" si="13"/>
        <v>13755</v>
      </c>
      <c r="G277" s="500">
        <f t="shared" si="14"/>
        <v>10048</v>
      </c>
      <c r="H277" s="421">
        <v>90</v>
      </c>
    </row>
    <row r="278" spans="1:8" x14ac:dyDescent="0.2">
      <c r="A278" s="497">
        <v>268</v>
      </c>
      <c r="B278" s="540">
        <f t="shared" si="12"/>
        <v>32.35</v>
      </c>
      <c r="C278" s="541"/>
      <c r="D278" s="420">
        <v>27088</v>
      </c>
      <c r="E278" s="499"/>
      <c r="F278" s="420">
        <f t="shared" si="13"/>
        <v>13755</v>
      </c>
      <c r="G278" s="500">
        <f t="shared" si="14"/>
        <v>10048</v>
      </c>
      <c r="H278" s="421">
        <v>90</v>
      </c>
    </row>
    <row r="279" spans="1:8" x14ac:dyDescent="0.2">
      <c r="A279" s="497">
        <v>269</v>
      </c>
      <c r="B279" s="540">
        <f t="shared" si="12"/>
        <v>32.36</v>
      </c>
      <c r="C279" s="541"/>
      <c r="D279" s="420">
        <v>27088</v>
      </c>
      <c r="E279" s="499"/>
      <c r="F279" s="420">
        <f t="shared" si="13"/>
        <v>13751</v>
      </c>
      <c r="G279" s="500">
        <f t="shared" si="14"/>
        <v>10045</v>
      </c>
      <c r="H279" s="421">
        <v>90</v>
      </c>
    </row>
    <row r="280" spans="1:8" x14ac:dyDescent="0.2">
      <c r="A280" s="497">
        <v>270</v>
      </c>
      <c r="B280" s="540">
        <f t="shared" si="12"/>
        <v>32.36</v>
      </c>
      <c r="C280" s="541"/>
      <c r="D280" s="420">
        <v>27088</v>
      </c>
      <c r="E280" s="499"/>
      <c r="F280" s="420">
        <f t="shared" si="13"/>
        <v>13751</v>
      </c>
      <c r="G280" s="500">
        <f t="shared" si="14"/>
        <v>10045</v>
      </c>
      <c r="H280" s="421">
        <v>90</v>
      </c>
    </row>
    <row r="281" spans="1:8" x14ac:dyDescent="0.2">
      <c r="A281" s="497">
        <v>271</v>
      </c>
      <c r="B281" s="540">
        <f t="shared" si="12"/>
        <v>32.369999999999997</v>
      </c>
      <c r="C281" s="541"/>
      <c r="D281" s="420">
        <v>27088</v>
      </c>
      <c r="E281" s="499"/>
      <c r="F281" s="420">
        <f t="shared" si="13"/>
        <v>13747</v>
      </c>
      <c r="G281" s="500">
        <f t="shared" si="14"/>
        <v>10042</v>
      </c>
      <c r="H281" s="421">
        <v>90</v>
      </c>
    </row>
    <row r="282" spans="1:8" x14ac:dyDescent="0.2">
      <c r="A282" s="497">
        <v>272</v>
      </c>
      <c r="B282" s="540">
        <f t="shared" si="12"/>
        <v>32.369999999999997</v>
      </c>
      <c r="C282" s="541"/>
      <c r="D282" s="420">
        <v>27088</v>
      </c>
      <c r="E282" s="499"/>
      <c r="F282" s="420">
        <f t="shared" si="13"/>
        <v>13747</v>
      </c>
      <c r="G282" s="500">
        <f t="shared" si="14"/>
        <v>10042</v>
      </c>
      <c r="H282" s="421">
        <v>90</v>
      </c>
    </row>
    <row r="283" spans="1:8" x14ac:dyDescent="0.2">
      <c r="A283" s="497">
        <v>273</v>
      </c>
      <c r="B283" s="540">
        <f t="shared" si="12"/>
        <v>32.369999999999997</v>
      </c>
      <c r="C283" s="541"/>
      <c r="D283" s="420">
        <v>27088</v>
      </c>
      <c r="E283" s="499"/>
      <c r="F283" s="420">
        <f t="shared" si="13"/>
        <v>13747</v>
      </c>
      <c r="G283" s="500">
        <f t="shared" si="14"/>
        <v>10042</v>
      </c>
      <c r="H283" s="421">
        <v>90</v>
      </c>
    </row>
    <row r="284" spans="1:8" x14ac:dyDescent="0.2">
      <c r="A284" s="497">
        <v>274</v>
      </c>
      <c r="B284" s="540">
        <f t="shared" si="12"/>
        <v>32.380000000000003</v>
      </c>
      <c r="C284" s="541"/>
      <c r="D284" s="420">
        <v>27088</v>
      </c>
      <c r="E284" s="499"/>
      <c r="F284" s="420">
        <f t="shared" si="13"/>
        <v>13743</v>
      </c>
      <c r="G284" s="500">
        <f t="shared" si="14"/>
        <v>10039</v>
      </c>
      <c r="H284" s="421">
        <v>90</v>
      </c>
    </row>
    <row r="285" spans="1:8" x14ac:dyDescent="0.2">
      <c r="A285" s="497">
        <v>275</v>
      </c>
      <c r="B285" s="540">
        <f t="shared" si="12"/>
        <v>32.380000000000003</v>
      </c>
      <c r="C285" s="541"/>
      <c r="D285" s="420">
        <v>27088</v>
      </c>
      <c r="E285" s="499"/>
      <c r="F285" s="420">
        <f t="shared" si="13"/>
        <v>13743</v>
      </c>
      <c r="G285" s="500">
        <f t="shared" si="14"/>
        <v>10039</v>
      </c>
      <c r="H285" s="421">
        <v>90</v>
      </c>
    </row>
    <row r="286" spans="1:8" x14ac:dyDescent="0.2">
      <c r="A286" s="497">
        <v>276</v>
      </c>
      <c r="B286" s="540">
        <f t="shared" si="12"/>
        <v>32.39</v>
      </c>
      <c r="C286" s="541"/>
      <c r="D286" s="420">
        <v>27088</v>
      </c>
      <c r="E286" s="499"/>
      <c r="F286" s="420">
        <f t="shared" si="13"/>
        <v>13739</v>
      </c>
      <c r="G286" s="500">
        <f t="shared" si="14"/>
        <v>10036</v>
      </c>
      <c r="H286" s="421">
        <v>90</v>
      </c>
    </row>
    <row r="287" spans="1:8" x14ac:dyDescent="0.2">
      <c r="A287" s="497">
        <v>277</v>
      </c>
      <c r="B287" s="540">
        <f t="shared" si="12"/>
        <v>32.39</v>
      </c>
      <c r="C287" s="541"/>
      <c r="D287" s="420">
        <v>27088</v>
      </c>
      <c r="E287" s="499"/>
      <c r="F287" s="420">
        <f t="shared" si="13"/>
        <v>13739</v>
      </c>
      <c r="G287" s="500">
        <f t="shared" si="14"/>
        <v>10036</v>
      </c>
      <c r="H287" s="421">
        <v>90</v>
      </c>
    </row>
    <row r="288" spans="1:8" x14ac:dyDescent="0.2">
      <c r="A288" s="497">
        <v>278</v>
      </c>
      <c r="B288" s="540">
        <f t="shared" si="12"/>
        <v>32.39</v>
      </c>
      <c r="C288" s="541"/>
      <c r="D288" s="420">
        <v>27088</v>
      </c>
      <c r="E288" s="499"/>
      <c r="F288" s="420">
        <f t="shared" si="13"/>
        <v>13739</v>
      </c>
      <c r="G288" s="500">
        <f t="shared" si="14"/>
        <v>10036</v>
      </c>
      <c r="H288" s="421">
        <v>90</v>
      </c>
    </row>
    <row r="289" spans="1:8" x14ac:dyDescent="0.2">
      <c r="A289" s="497">
        <v>279</v>
      </c>
      <c r="B289" s="540">
        <f t="shared" si="12"/>
        <v>32.4</v>
      </c>
      <c r="C289" s="541"/>
      <c r="D289" s="420">
        <v>27088</v>
      </c>
      <c r="E289" s="499"/>
      <c r="F289" s="420">
        <f t="shared" si="13"/>
        <v>13734</v>
      </c>
      <c r="G289" s="500">
        <f t="shared" si="14"/>
        <v>10033</v>
      </c>
      <c r="H289" s="421">
        <v>90</v>
      </c>
    </row>
    <row r="290" spans="1:8" x14ac:dyDescent="0.2">
      <c r="A290" s="497">
        <v>280</v>
      </c>
      <c r="B290" s="540">
        <f t="shared" si="12"/>
        <v>32.4</v>
      </c>
      <c r="C290" s="541"/>
      <c r="D290" s="420">
        <v>27088</v>
      </c>
      <c r="E290" s="499"/>
      <c r="F290" s="420">
        <f t="shared" si="13"/>
        <v>13734</v>
      </c>
      <c r="G290" s="500">
        <f t="shared" si="14"/>
        <v>10033</v>
      </c>
      <c r="H290" s="421">
        <v>90</v>
      </c>
    </row>
    <row r="291" spans="1:8" x14ac:dyDescent="0.2">
      <c r="A291" s="497">
        <v>281</v>
      </c>
      <c r="B291" s="540">
        <f t="shared" si="12"/>
        <v>32.409999999999997</v>
      </c>
      <c r="C291" s="541"/>
      <c r="D291" s="420">
        <v>27088</v>
      </c>
      <c r="E291" s="499"/>
      <c r="F291" s="420">
        <f t="shared" si="13"/>
        <v>13730</v>
      </c>
      <c r="G291" s="500">
        <f t="shared" si="14"/>
        <v>10029</v>
      </c>
      <c r="H291" s="421">
        <v>90</v>
      </c>
    </row>
    <row r="292" spans="1:8" x14ac:dyDescent="0.2">
      <c r="A292" s="497">
        <v>282</v>
      </c>
      <c r="B292" s="540">
        <f t="shared" si="12"/>
        <v>32.409999999999997</v>
      </c>
      <c r="C292" s="541"/>
      <c r="D292" s="420">
        <v>27088</v>
      </c>
      <c r="E292" s="499"/>
      <c r="F292" s="420">
        <f t="shared" si="13"/>
        <v>13730</v>
      </c>
      <c r="G292" s="500">
        <f t="shared" si="14"/>
        <v>10029</v>
      </c>
      <c r="H292" s="421">
        <v>90</v>
      </c>
    </row>
    <row r="293" spans="1:8" x14ac:dyDescent="0.2">
      <c r="A293" s="497">
        <v>283</v>
      </c>
      <c r="B293" s="540">
        <f t="shared" si="12"/>
        <v>32.409999999999997</v>
      </c>
      <c r="C293" s="541"/>
      <c r="D293" s="420">
        <v>27088</v>
      </c>
      <c r="E293" s="499"/>
      <c r="F293" s="420">
        <f t="shared" si="13"/>
        <v>13730</v>
      </c>
      <c r="G293" s="500">
        <f t="shared" si="14"/>
        <v>10029</v>
      </c>
      <c r="H293" s="421">
        <v>90</v>
      </c>
    </row>
    <row r="294" spans="1:8" x14ac:dyDescent="0.2">
      <c r="A294" s="497">
        <v>284</v>
      </c>
      <c r="B294" s="540">
        <f t="shared" si="12"/>
        <v>32.42</v>
      </c>
      <c r="C294" s="541"/>
      <c r="D294" s="420">
        <v>27088</v>
      </c>
      <c r="E294" s="499"/>
      <c r="F294" s="420">
        <f t="shared" si="13"/>
        <v>13726</v>
      </c>
      <c r="G294" s="500">
        <f t="shared" si="14"/>
        <v>10026</v>
      </c>
      <c r="H294" s="421">
        <v>90</v>
      </c>
    </row>
    <row r="295" spans="1:8" x14ac:dyDescent="0.2">
      <c r="A295" s="497">
        <v>285</v>
      </c>
      <c r="B295" s="540">
        <f t="shared" si="12"/>
        <v>32.42</v>
      </c>
      <c r="C295" s="541"/>
      <c r="D295" s="420">
        <v>27088</v>
      </c>
      <c r="E295" s="499"/>
      <c r="F295" s="420">
        <f t="shared" si="13"/>
        <v>13726</v>
      </c>
      <c r="G295" s="500">
        <f t="shared" si="14"/>
        <v>10026</v>
      </c>
      <c r="H295" s="421">
        <v>90</v>
      </c>
    </row>
    <row r="296" spans="1:8" x14ac:dyDescent="0.2">
      <c r="A296" s="497">
        <v>286</v>
      </c>
      <c r="B296" s="540">
        <f t="shared" si="12"/>
        <v>32.43</v>
      </c>
      <c r="C296" s="541"/>
      <c r="D296" s="420">
        <v>27088</v>
      </c>
      <c r="E296" s="499"/>
      <c r="F296" s="420">
        <f t="shared" si="13"/>
        <v>13722</v>
      </c>
      <c r="G296" s="500">
        <f t="shared" si="14"/>
        <v>10023</v>
      </c>
      <c r="H296" s="421">
        <v>90</v>
      </c>
    </row>
    <row r="297" spans="1:8" x14ac:dyDescent="0.2">
      <c r="A297" s="497">
        <v>287</v>
      </c>
      <c r="B297" s="540">
        <f t="shared" si="12"/>
        <v>32.43</v>
      </c>
      <c r="C297" s="541"/>
      <c r="D297" s="420">
        <v>27088</v>
      </c>
      <c r="E297" s="499"/>
      <c r="F297" s="420">
        <f t="shared" si="13"/>
        <v>13722</v>
      </c>
      <c r="G297" s="500">
        <f t="shared" si="14"/>
        <v>10023</v>
      </c>
      <c r="H297" s="421">
        <v>90</v>
      </c>
    </row>
    <row r="298" spans="1:8" x14ac:dyDescent="0.2">
      <c r="A298" s="497">
        <v>288</v>
      </c>
      <c r="B298" s="540">
        <f t="shared" si="12"/>
        <v>32.43</v>
      </c>
      <c r="C298" s="541"/>
      <c r="D298" s="420">
        <v>27088</v>
      </c>
      <c r="E298" s="499"/>
      <c r="F298" s="420">
        <f t="shared" si="13"/>
        <v>13722</v>
      </c>
      <c r="G298" s="500">
        <f t="shared" si="14"/>
        <v>10023</v>
      </c>
      <c r="H298" s="421">
        <v>90</v>
      </c>
    </row>
    <row r="299" spans="1:8" x14ac:dyDescent="0.2">
      <c r="A299" s="497">
        <v>289</v>
      </c>
      <c r="B299" s="540">
        <f t="shared" si="12"/>
        <v>32.44</v>
      </c>
      <c r="C299" s="541"/>
      <c r="D299" s="420">
        <v>27088</v>
      </c>
      <c r="E299" s="499"/>
      <c r="F299" s="420">
        <f t="shared" si="13"/>
        <v>13718</v>
      </c>
      <c r="G299" s="500">
        <f t="shared" si="14"/>
        <v>10020</v>
      </c>
      <c r="H299" s="421">
        <v>90</v>
      </c>
    </row>
    <row r="300" spans="1:8" x14ac:dyDescent="0.2">
      <c r="A300" s="497">
        <v>290</v>
      </c>
      <c r="B300" s="540">
        <f t="shared" si="12"/>
        <v>32.44</v>
      </c>
      <c r="C300" s="541"/>
      <c r="D300" s="420">
        <v>27088</v>
      </c>
      <c r="E300" s="499"/>
      <c r="F300" s="420">
        <f t="shared" si="13"/>
        <v>13718</v>
      </c>
      <c r="G300" s="500">
        <f t="shared" si="14"/>
        <v>10020</v>
      </c>
      <c r="H300" s="421">
        <v>90</v>
      </c>
    </row>
    <row r="301" spans="1:8" x14ac:dyDescent="0.2">
      <c r="A301" s="497">
        <v>291</v>
      </c>
      <c r="B301" s="540">
        <f t="shared" si="12"/>
        <v>32.450000000000003</v>
      </c>
      <c r="C301" s="541"/>
      <c r="D301" s="420">
        <v>27088</v>
      </c>
      <c r="E301" s="499"/>
      <c r="F301" s="420">
        <f t="shared" si="13"/>
        <v>13713</v>
      </c>
      <c r="G301" s="500">
        <f t="shared" si="14"/>
        <v>10017</v>
      </c>
      <c r="H301" s="421">
        <v>90</v>
      </c>
    </row>
    <row r="302" spans="1:8" x14ac:dyDescent="0.2">
      <c r="A302" s="497">
        <v>292</v>
      </c>
      <c r="B302" s="540">
        <f t="shared" si="12"/>
        <v>32.450000000000003</v>
      </c>
      <c r="C302" s="541"/>
      <c r="D302" s="420">
        <v>27088</v>
      </c>
      <c r="E302" s="499"/>
      <c r="F302" s="420">
        <f t="shared" si="13"/>
        <v>13713</v>
      </c>
      <c r="G302" s="500">
        <f t="shared" si="14"/>
        <v>10017</v>
      </c>
      <c r="H302" s="421">
        <v>90</v>
      </c>
    </row>
    <row r="303" spans="1:8" x14ac:dyDescent="0.2">
      <c r="A303" s="497">
        <v>293</v>
      </c>
      <c r="B303" s="540">
        <f t="shared" si="12"/>
        <v>32.450000000000003</v>
      </c>
      <c r="C303" s="541"/>
      <c r="D303" s="420">
        <v>27088</v>
      </c>
      <c r="E303" s="499"/>
      <c r="F303" s="420">
        <f t="shared" si="13"/>
        <v>13713</v>
      </c>
      <c r="G303" s="500">
        <f t="shared" si="14"/>
        <v>10017</v>
      </c>
      <c r="H303" s="421">
        <v>90</v>
      </c>
    </row>
    <row r="304" spans="1:8" x14ac:dyDescent="0.2">
      <c r="A304" s="497">
        <v>294</v>
      </c>
      <c r="B304" s="540">
        <f t="shared" si="12"/>
        <v>32.46</v>
      </c>
      <c r="C304" s="541"/>
      <c r="D304" s="420">
        <v>27088</v>
      </c>
      <c r="E304" s="499"/>
      <c r="F304" s="420">
        <f t="shared" si="13"/>
        <v>13709</v>
      </c>
      <c r="G304" s="500">
        <f t="shared" si="14"/>
        <v>10014</v>
      </c>
      <c r="H304" s="421">
        <v>90</v>
      </c>
    </row>
    <row r="305" spans="1:8" x14ac:dyDescent="0.2">
      <c r="A305" s="497">
        <v>295</v>
      </c>
      <c r="B305" s="540">
        <f t="shared" si="12"/>
        <v>32.46</v>
      </c>
      <c r="C305" s="541"/>
      <c r="D305" s="420">
        <v>27088</v>
      </c>
      <c r="E305" s="499"/>
      <c r="F305" s="420">
        <f t="shared" si="13"/>
        <v>13709</v>
      </c>
      <c r="G305" s="500">
        <f t="shared" si="14"/>
        <v>10014</v>
      </c>
      <c r="H305" s="421">
        <v>90</v>
      </c>
    </row>
    <row r="306" spans="1:8" x14ac:dyDescent="0.2">
      <c r="A306" s="497">
        <v>296</v>
      </c>
      <c r="B306" s="540">
        <f t="shared" si="12"/>
        <v>32.46</v>
      </c>
      <c r="C306" s="541"/>
      <c r="D306" s="420">
        <v>27088</v>
      </c>
      <c r="E306" s="499"/>
      <c r="F306" s="420">
        <f t="shared" si="13"/>
        <v>13709</v>
      </c>
      <c r="G306" s="500">
        <f t="shared" si="14"/>
        <v>10014</v>
      </c>
      <c r="H306" s="421">
        <v>90</v>
      </c>
    </row>
    <row r="307" spans="1:8" x14ac:dyDescent="0.2">
      <c r="A307" s="497">
        <v>297</v>
      </c>
      <c r="B307" s="540">
        <f t="shared" si="12"/>
        <v>32.47</v>
      </c>
      <c r="C307" s="541"/>
      <c r="D307" s="420">
        <v>27088</v>
      </c>
      <c r="E307" s="499"/>
      <c r="F307" s="420">
        <f t="shared" si="13"/>
        <v>13705</v>
      </c>
      <c r="G307" s="500">
        <f t="shared" si="14"/>
        <v>10011</v>
      </c>
      <c r="H307" s="421">
        <v>90</v>
      </c>
    </row>
    <row r="308" spans="1:8" x14ac:dyDescent="0.2">
      <c r="A308" s="497">
        <v>298</v>
      </c>
      <c r="B308" s="540">
        <f t="shared" si="12"/>
        <v>32.47</v>
      </c>
      <c r="C308" s="541"/>
      <c r="D308" s="420">
        <v>27088</v>
      </c>
      <c r="E308" s="499"/>
      <c r="F308" s="420">
        <f t="shared" si="13"/>
        <v>13705</v>
      </c>
      <c r="G308" s="500">
        <f t="shared" si="14"/>
        <v>10011</v>
      </c>
      <c r="H308" s="421">
        <v>90</v>
      </c>
    </row>
    <row r="309" spans="1:8" x14ac:dyDescent="0.2">
      <c r="A309" s="497">
        <v>299</v>
      </c>
      <c r="B309" s="540">
        <f t="shared" si="12"/>
        <v>32.479999999999997</v>
      </c>
      <c r="C309" s="541"/>
      <c r="D309" s="420">
        <v>27088</v>
      </c>
      <c r="E309" s="499"/>
      <c r="F309" s="420">
        <f t="shared" si="13"/>
        <v>13701</v>
      </c>
      <c r="G309" s="500">
        <f t="shared" si="14"/>
        <v>10008</v>
      </c>
      <c r="H309" s="421">
        <v>90</v>
      </c>
    </row>
    <row r="310" spans="1:8" ht="13.5" thickBot="1" x14ac:dyDescent="0.25">
      <c r="A310" s="430">
        <v>300</v>
      </c>
      <c r="B310" s="431">
        <f t="shared" si="12"/>
        <v>32.479999999999997</v>
      </c>
      <c r="C310" s="542"/>
      <c r="D310" s="433">
        <v>27088</v>
      </c>
      <c r="E310" s="502"/>
      <c r="F310" s="433">
        <f t="shared" si="13"/>
        <v>13701</v>
      </c>
      <c r="G310" s="435">
        <f t="shared" si="14"/>
        <v>10008</v>
      </c>
      <c r="H310" s="434">
        <v>90</v>
      </c>
    </row>
  </sheetData>
  <mergeCells count="2">
    <mergeCell ref="A8:B8"/>
    <mergeCell ref="G9:H9"/>
  </mergeCells>
  <pageMargins left="0.59055118110236227" right="0.39370078740157483" top="0.98425196850393704" bottom="0.98425196850393704" header="0.51181102362204722" footer="0.51181102362204722"/>
  <pageSetup paperSize="9" scale="98" fitToHeight="19" orientation="portrait" r:id="rId1"/>
  <headerFooter alignWithMargins="0">
    <oddHeader>&amp;LKrajský úřad Plzeňského kraje&amp;R1. 3. 2018</oddHead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8"/>
  <sheetViews>
    <sheetView workbookViewId="0">
      <pane ySplit="12" topLeftCell="A13" activePane="bottomLeft" state="frozenSplit"/>
      <selection activeCell="J36" sqref="J36"/>
      <selection pane="bottomLeft" activeCell="A162" sqref="A162:XFD162"/>
    </sheetView>
  </sheetViews>
  <sheetFormatPr defaultRowHeight="12.75" x14ac:dyDescent="0.2"/>
  <cols>
    <col min="1" max="1" width="10" style="384" customWidth="1"/>
    <col min="2" max="2" width="9.5703125" style="384" customWidth="1"/>
    <col min="3" max="3" width="10.85546875" style="384" customWidth="1"/>
    <col min="4" max="4" width="13.42578125" style="384" customWidth="1"/>
    <col min="5" max="5" width="13.5703125" style="384" customWidth="1"/>
    <col min="6" max="6" width="12.85546875" style="384" customWidth="1"/>
    <col min="7" max="7" width="13.140625" style="384" customWidth="1"/>
    <col min="8" max="8" width="10.7109375" style="384" customWidth="1"/>
    <col min="9" max="9" width="16.140625" style="384" customWidth="1"/>
    <col min="10" max="16384" width="9.140625" style="384"/>
  </cols>
  <sheetData>
    <row r="1" spans="1:9" x14ac:dyDescent="0.2">
      <c r="H1" s="384" t="s">
        <v>329</v>
      </c>
    </row>
    <row r="2" spans="1:9" ht="4.5" customHeight="1" x14ac:dyDescent="0.2"/>
    <row r="3" spans="1:9" ht="20.25" x14ac:dyDescent="0.3">
      <c r="A3" s="385" t="s">
        <v>278</v>
      </c>
      <c r="C3" s="386"/>
      <c r="D3" s="386"/>
      <c r="E3" s="386"/>
      <c r="F3" s="387"/>
      <c r="G3" s="387"/>
      <c r="H3" s="388"/>
      <c r="I3" s="388"/>
    </row>
    <row r="4" spans="1:9" ht="15" x14ac:dyDescent="0.25">
      <c r="A4" s="389" t="s">
        <v>330</v>
      </c>
      <c r="B4" s="390"/>
      <c r="C4" s="390"/>
      <c r="D4" s="390"/>
      <c r="E4" s="390"/>
      <c r="F4" s="390"/>
      <c r="G4" s="390"/>
      <c r="I4" s="388"/>
    </row>
    <row r="5" spans="1:9" ht="5.25" customHeight="1" x14ac:dyDescent="0.25">
      <c r="A5" s="389"/>
      <c r="B5" s="390"/>
      <c r="C5" s="390"/>
      <c r="D5" s="390"/>
      <c r="E5" s="390"/>
      <c r="F5" s="390"/>
      <c r="G5" s="390"/>
      <c r="I5" s="388"/>
    </row>
    <row r="6" spans="1:9" ht="15.75" x14ac:dyDescent="0.25">
      <c r="A6" s="391"/>
      <c r="B6" s="392"/>
      <c r="C6" s="393" t="s">
        <v>8</v>
      </c>
      <c r="E6" s="394" t="s">
        <v>9</v>
      </c>
      <c r="I6" s="388"/>
    </row>
    <row r="7" spans="1:9" ht="15.75" x14ac:dyDescent="0.25">
      <c r="A7" s="395" t="s">
        <v>331</v>
      </c>
      <c r="B7" s="392"/>
      <c r="C7" s="396"/>
      <c r="D7" s="488"/>
      <c r="E7" s="396">
        <v>22.57</v>
      </c>
      <c r="I7" s="388"/>
    </row>
    <row r="8" spans="1:9" ht="15.75" x14ac:dyDescent="0.25">
      <c r="A8" s="395" t="s">
        <v>332</v>
      </c>
      <c r="B8" s="392"/>
      <c r="C8" s="396"/>
      <c r="D8" s="488"/>
      <c r="E8" s="396" t="s">
        <v>333</v>
      </c>
      <c r="I8" s="388"/>
    </row>
    <row r="9" spans="1:9" ht="15.75" x14ac:dyDescent="0.25">
      <c r="A9" s="395" t="s">
        <v>334</v>
      </c>
      <c r="B9" s="392"/>
      <c r="C9" s="396"/>
      <c r="D9" s="488"/>
      <c r="E9" s="396">
        <v>41.749300000000005</v>
      </c>
      <c r="I9" s="388"/>
    </row>
    <row r="10" spans="1:9" ht="6" customHeight="1" thickBot="1" x14ac:dyDescent="0.25">
      <c r="A10" s="722"/>
      <c r="B10" s="722"/>
      <c r="C10" s="398"/>
      <c r="D10" s="489"/>
      <c r="E10" s="399"/>
      <c r="F10" s="399"/>
      <c r="G10" s="399"/>
      <c r="I10" s="388"/>
    </row>
    <row r="11" spans="1:9" ht="15.75" x14ac:dyDescent="0.2">
      <c r="A11" s="543"/>
      <c r="B11" s="544" t="s">
        <v>1</v>
      </c>
      <c r="C11" s="545"/>
      <c r="D11" s="544" t="s">
        <v>2</v>
      </c>
      <c r="E11" s="545"/>
      <c r="F11" s="404" t="s">
        <v>3</v>
      </c>
      <c r="G11" s="728"/>
      <c r="H11" s="724"/>
    </row>
    <row r="12" spans="1:9" ht="45.75" thickBot="1" x14ac:dyDescent="0.25">
      <c r="A12" s="546" t="s">
        <v>275</v>
      </c>
      <c r="B12" s="547" t="s">
        <v>8</v>
      </c>
      <c r="C12" s="548" t="s">
        <v>9</v>
      </c>
      <c r="D12" s="549" t="s">
        <v>10</v>
      </c>
      <c r="E12" s="550" t="s">
        <v>276</v>
      </c>
      <c r="F12" s="549" t="s">
        <v>3</v>
      </c>
      <c r="G12" s="492" t="s">
        <v>13</v>
      </c>
      <c r="H12" s="550" t="s">
        <v>14</v>
      </c>
    </row>
    <row r="13" spans="1:9" x14ac:dyDescent="0.2">
      <c r="A13" s="493" t="s">
        <v>277</v>
      </c>
      <c r="B13" s="494"/>
      <c r="C13" s="551">
        <v>22.57</v>
      </c>
      <c r="D13" s="534"/>
      <c r="E13" s="496">
        <v>17529</v>
      </c>
      <c r="F13" s="415">
        <f>ROUND(12*1.36*(1/C13*E13)+H13,0)</f>
        <v>12765</v>
      </c>
      <c r="G13" s="417">
        <f t="shared" ref="G13:G76" si="0">ROUND(12*(1/C13*E13),0)</f>
        <v>9320</v>
      </c>
      <c r="H13" s="416">
        <v>90</v>
      </c>
    </row>
    <row r="14" spans="1:9" x14ac:dyDescent="0.2">
      <c r="A14" s="497">
        <v>13</v>
      </c>
      <c r="B14" s="425"/>
      <c r="C14" s="429">
        <f>ROUND(-0.0009*POWER(A14,2)+0.2862*A14+19,2)</f>
        <v>22.57</v>
      </c>
      <c r="D14" s="536"/>
      <c r="E14" s="421">
        <v>17529</v>
      </c>
      <c r="F14" s="420">
        <f t="shared" ref="F14:F77" si="1">ROUND(12*1.36*(1/C14*E14)+H14,0)</f>
        <v>12765</v>
      </c>
      <c r="G14" s="500">
        <f t="shared" si="0"/>
        <v>9320</v>
      </c>
      <c r="H14" s="421">
        <v>90</v>
      </c>
    </row>
    <row r="15" spans="1:9" x14ac:dyDescent="0.2">
      <c r="A15" s="497">
        <v>14</v>
      </c>
      <c r="B15" s="425"/>
      <c r="C15" s="429">
        <f t="shared" ref="C15:C78" si="2">ROUND(-0.0009*POWER(A15,2)+0.2862*A15+19,2)</f>
        <v>22.83</v>
      </c>
      <c r="D15" s="536"/>
      <c r="E15" s="421">
        <v>17529</v>
      </c>
      <c r="F15" s="420">
        <f t="shared" si="1"/>
        <v>12621</v>
      </c>
      <c r="G15" s="500">
        <f t="shared" si="0"/>
        <v>9214</v>
      </c>
      <c r="H15" s="421">
        <v>90</v>
      </c>
    </row>
    <row r="16" spans="1:9" x14ac:dyDescent="0.2">
      <c r="A16" s="497">
        <v>15</v>
      </c>
      <c r="B16" s="425"/>
      <c r="C16" s="429">
        <f t="shared" si="2"/>
        <v>23.09</v>
      </c>
      <c r="D16" s="536"/>
      <c r="E16" s="421">
        <v>17529</v>
      </c>
      <c r="F16" s="420">
        <f t="shared" si="1"/>
        <v>12479</v>
      </c>
      <c r="G16" s="500">
        <f t="shared" si="0"/>
        <v>9110</v>
      </c>
      <c r="H16" s="421">
        <v>90</v>
      </c>
    </row>
    <row r="17" spans="1:8" x14ac:dyDescent="0.2">
      <c r="A17" s="497">
        <v>16</v>
      </c>
      <c r="B17" s="425"/>
      <c r="C17" s="429">
        <f t="shared" si="2"/>
        <v>23.35</v>
      </c>
      <c r="D17" s="536"/>
      <c r="E17" s="421">
        <v>17529</v>
      </c>
      <c r="F17" s="420">
        <f t="shared" si="1"/>
        <v>12342</v>
      </c>
      <c r="G17" s="500">
        <f t="shared" si="0"/>
        <v>9008</v>
      </c>
      <c r="H17" s="421">
        <v>90</v>
      </c>
    </row>
    <row r="18" spans="1:8" x14ac:dyDescent="0.2">
      <c r="A18" s="497">
        <v>17</v>
      </c>
      <c r="B18" s="425"/>
      <c r="C18" s="429">
        <f t="shared" si="2"/>
        <v>23.61</v>
      </c>
      <c r="D18" s="536"/>
      <c r="E18" s="421">
        <v>17529</v>
      </c>
      <c r="F18" s="420">
        <f t="shared" si="1"/>
        <v>12207</v>
      </c>
      <c r="G18" s="500">
        <f t="shared" si="0"/>
        <v>8909</v>
      </c>
      <c r="H18" s="421">
        <v>90</v>
      </c>
    </row>
    <row r="19" spans="1:8" x14ac:dyDescent="0.2">
      <c r="A19" s="497">
        <v>18</v>
      </c>
      <c r="B19" s="425"/>
      <c r="C19" s="429">
        <f t="shared" si="2"/>
        <v>23.86</v>
      </c>
      <c r="D19" s="536"/>
      <c r="E19" s="421">
        <v>17529</v>
      </c>
      <c r="F19" s="420">
        <f t="shared" si="1"/>
        <v>12080</v>
      </c>
      <c r="G19" s="500">
        <f t="shared" si="0"/>
        <v>8816</v>
      </c>
      <c r="H19" s="421">
        <v>90</v>
      </c>
    </row>
    <row r="20" spans="1:8" x14ac:dyDescent="0.2">
      <c r="A20" s="497">
        <v>19</v>
      </c>
      <c r="B20" s="425"/>
      <c r="C20" s="429">
        <f t="shared" si="2"/>
        <v>24.11</v>
      </c>
      <c r="D20" s="536"/>
      <c r="E20" s="421">
        <v>17529</v>
      </c>
      <c r="F20" s="420">
        <f t="shared" si="1"/>
        <v>11955</v>
      </c>
      <c r="G20" s="500">
        <f t="shared" si="0"/>
        <v>8725</v>
      </c>
      <c r="H20" s="421">
        <v>90</v>
      </c>
    </row>
    <row r="21" spans="1:8" x14ac:dyDescent="0.2">
      <c r="A21" s="497">
        <v>20</v>
      </c>
      <c r="B21" s="425"/>
      <c r="C21" s="429">
        <f t="shared" si="2"/>
        <v>24.36</v>
      </c>
      <c r="D21" s="536"/>
      <c r="E21" s="421">
        <v>17529</v>
      </c>
      <c r="F21" s="420">
        <f t="shared" si="1"/>
        <v>11834</v>
      </c>
      <c r="G21" s="500">
        <f t="shared" si="0"/>
        <v>8635</v>
      </c>
      <c r="H21" s="421">
        <v>90</v>
      </c>
    </row>
    <row r="22" spans="1:8" x14ac:dyDescent="0.2">
      <c r="A22" s="497">
        <v>21</v>
      </c>
      <c r="B22" s="425"/>
      <c r="C22" s="429">
        <f t="shared" si="2"/>
        <v>24.61</v>
      </c>
      <c r="D22" s="536"/>
      <c r="E22" s="421">
        <v>17529</v>
      </c>
      <c r="F22" s="420">
        <f t="shared" si="1"/>
        <v>11714</v>
      </c>
      <c r="G22" s="500">
        <f t="shared" si="0"/>
        <v>8547</v>
      </c>
      <c r="H22" s="421">
        <v>90</v>
      </c>
    </row>
    <row r="23" spans="1:8" x14ac:dyDescent="0.2">
      <c r="A23" s="497">
        <v>22</v>
      </c>
      <c r="B23" s="425"/>
      <c r="C23" s="429">
        <f t="shared" si="2"/>
        <v>24.86</v>
      </c>
      <c r="D23" s="536"/>
      <c r="E23" s="421">
        <v>17529</v>
      </c>
      <c r="F23" s="420">
        <f t="shared" si="1"/>
        <v>11597</v>
      </c>
      <c r="G23" s="500">
        <f t="shared" si="0"/>
        <v>8461</v>
      </c>
      <c r="H23" s="421">
        <v>90</v>
      </c>
    </row>
    <row r="24" spans="1:8" x14ac:dyDescent="0.2">
      <c r="A24" s="497">
        <v>23</v>
      </c>
      <c r="B24" s="425"/>
      <c r="C24" s="429">
        <f t="shared" si="2"/>
        <v>25.11</v>
      </c>
      <c r="D24" s="536"/>
      <c r="E24" s="421">
        <v>17529</v>
      </c>
      <c r="F24" s="420">
        <f t="shared" si="1"/>
        <v>11483</v>
      </c>
      <c r="G24" s="500">
        <f t="shared" si="0"/>
        <v>8377</v>
      </c>
      <c r="H24" s="421">
        <v>90</v>
      </c>
    </row>
    <row r="25" spans="1:8" x14ac:dyDescent="0.2">
      <c r="A25" s="497">
        <v>24</v>
      </c>
      <c r="B25" s="425"/>
      <c r="C25" s="429">
        <f t="shared" si="2"/>
        <v>25.35</v>
      </c>
      <c r="D25" s="536"/>
      <c r="E25" s="421">
        <v>17529</v>
      </c>
      <c r="F25" s="420">
        <f t="shared" si="1"/>
        <v>11375</v>
      </c>
      <c r="G25" s="500">
        <f t="shared" si="0"/>
        <v>8298</v>
      </c>
      <c r="H25" s="421">
        <v>90</v>
      </c>
    </row>
    <row r="26" spans="1:8" x14ac:dyDescent="0.2">
      <c r="A26" s="497">
        <v>25</v>
      </c>
      <c r="B26" s="425"/>
      <c r="C26" s="429">
        <f t="shared" si="2"/>
        <v>25.59</v>
      </c>
      <c r="D26" s="536"/>
      <c r="E26" s="421">
        <v>17529</v>
      </c>
      <c r="F26" s="420">
        <f t="shared" si="1"/>
        <v>11269</v>
      </c>
      <c r="G26" s="500">
        <f t="shared" si="0"/>
        <v>8220</v>
      </c>
      <c r="H26" s="421">
        <v>90</v>
      </c>
    </row>
    <row r="27" spans="1:8" x14ac:dyDescent="0.2">
      <c r="A27" s="497">
        <v>26</v>
      </c>
      <c r="B27" s="425"/>
      <c r="C27" s="429">
        <f t="shared" si="2"/>
        <v>25.83</v>
      </c>
      <c r="D27" s="536"/>
      <c r="E27" s="421">
        <v>17529</v>
      </c>
      <c r="F27" s="420">
        <f t="shared" si="1"/>
        <v>11165</v>
      </c>
      <c r="G27" s="500">
        <f t="shared" si="0"/>
        <v>8144</v>
      </c>
      <c r="H27" s="421">
        <v>90</v>
      </c>
    </row>
    <row r="28" spans="1:8" x14ac:dyDescent="0.2">
      <c r="A28" s="497">
        <v>27</v>
      </c>
      <c r="B28" s="425"/>
      <c r="C28" s="429">
        <f t="shared" si="2"/>
        <v>26.07</v>
      </c>
      <c r="D28" s="536"/>
      <c r="E28" s="421">
        <v>17529</v>
      </c>
      <c r="F28" s="420">
        <f t="shared" si="1"/>
        <v>11063</v>
      </c>
      <c r="G28" s="500">
        <f t="shared" si="0"/>
        <v>8069</v>
      </c>
      <c r="H28" s="421">
        <v>90</v>
      </c>
    </row>
    <row r="29" spans="1:8" x14ac:dyDescent="0.2">
      <c r="A29" s="497">
        <v>28</v>
      </c>
      <c r="B29" s="425"/>
      <c r="C29" s="429">
        <f t="shared" si="2"/>
        <v>26.31</v>
      </c>
      <c r="D29" s="536"/>
      <c r="E29" s="421">
        <v>17529</v>
      </c>
      <c r="F29" s="420">
        <f t="shared" si="1"/>
        <v>10963</v>
      </c>
      <c r="G29" s="500">
        <f t="shared" si="0"/>
        <v>7995</v>
      </c>
      <c r="H29" s="421">
        <v>90</v>
      </c>
    </row>
    <row r="30" spans="1:8" x14ac:dyDescent="0.2">
      <c r="A30" s="497">
        <v>29</v>
      </c>
      <c r="B30" s="425"/>
      <c r="C30" s="429">
        <f t="shared" si="2"/>
        <v>26.54</v>
      </c>
      <c r="D30" s="536"/>
      <c r="E30" s="421">
        <v>17529</v>
      </c>
      <c r="F30" s="420">
        <f t="shared" si="1"/>
        <v>10869</v>
      </c>
      <c r="G30" s="500">
        <f t="shared" si="0"/>
        <v>7926</v>
      </c>
      <c r="H30" s="421">
        <v>90</v>
      </c>
    </row>
    <row r="31" spans="1:8" x14ac:dyDescent="0.2">
      <c r="A31" s="497">
        <v>30</v>
      </c>
      <c r="B31" s="425"/>
      <c r="C31" s="429">
        <f t="shared" si="2"/>
        <v>26.78</v>
      </c>
      <c r="D31" s="536"/>
      <c r="E31" s="421">
        <v>17529</v>
      </c>
      <c r="F31" s="420">
        <f t="shared" si="1"/>
        <v>10772</v>
      </c>
      <c r="G31" s="500">
        <f t="shared" si="0"/>
        <v>7855</v>
      </c>
      <c r="H31" s="421">
        <v>90</v>
      </c>
    </row>
    <row r="32" spans="1:8" x14ac:dyDescent="0.2">
      <c r="A32" s="497">
        <v>31</v>
      </c>
      <c r="B32" s="425"/>
      <c r="C32" s="429">
        <f t="shared" si="2"/>
        <v>27.01</v>
      </c>
      <c r="D32" s="536"/>
      <c r="E32" s="421">
        <v>17529</v>
      </c>
      <c r="F32" s="420">
        <f t="shared" si="1"/>
        <v>10681</v>
      </c>
      <c r="G32" s="500">
        <f t="shared" si="0"/>
        <v>7788</v>
      </c>
      <c r="H32" s="421">
        <v>90</v>
      </c>
    </row>
    <row r="33" spans="1:8" x14ac:dyDescent="0.2">
      <c r="A33" s="497">
        <v>32</v>
      </c>
      <c r="B33" s="425"/>
      <c r="C33" s="429">
        <f t="shared" si="2"/>
        <v>27.24</v>
      </c>
      <c r="D33" s="536"/>
      <c r="E33" s="421">
        <v>17529</v>
      </c>
      <c r="F33" s="420">
        <f t="shared" si="1"/>
        <v>10592</v>
      </c>
      <c r="G33" s="500">
        <f t="shared" si="0"/>
        <v>7722</v>
      </c>
      <c r="H33" s="421">
        <v>90</v>
      </c>
    </row>
    <row r="34" spans="1:8" x14ac:dyDescent="0.2">
      <c r="A34" s="497">
        <v>33</v>
      </c>
      <c r="B34" s="425"/>
      <c r="C34" s="429">
        <f t="shared" si="2"/>
        <v>27.46</v>
      </c>
      <c r="D34" s="536"/>
      <c r="E34" s="421">
        <v>17529</v>
      </c>
      <c r="F34" s="420">
        <f t="shared" si="1"/>
        <v>10508</v>
      </c>
      <c r="G34" s="500">
        <f t="shared" si="0"/>
        <v>7660</v>
      </c>
      <c r="H34" s="421">
        <v>90</v>
      </c>
    </row>
    <row r="35" spans="1:8" x14ac:dyDescent="0.2">
      <c r="A35" s="497">
        <v>34</v>
      </c>
      <c r="B35" s="425"/>
      <c r="C35" s="429">
        <f t="shared" si="2"/>
        <v>27.69</v>
      </c>
      <c r="D35" s="536"/>
      <c r="E35" s="421">
        <v>17529</v>
      </c>
      <c r="F35" s="420">
        <f t="shared" si="1"/>
        <v>10421</v>
      </c>
      <c r="G35" s="500">
        <f t="shared" si="0"/>
        <v>7597</v>
      </c>
      <c r="H35" s="421">
        <v>90</v>
      </c>
    </row>
    <row r="36" spans="1:8" x14ac:dyDescent="0.2">
      <c r="A36" s="497">
        <v>35</v>
      </c>
      <c r="B36" s="425"/>
      <c r="C36" s="429">
        <f t="shared" si="2"/>
        <v>27.91</v>
      </c>
      <c r="D36" s="536"/>
      <c r="E36" s="421">
        <v>17529</v>
      </c>
      <c r="F36" s="420">
        <f t="shared" si="1"/>
        <v>10340</v>
      </c>
      <c r="G36" s="500">
        <f t="shared" si="0"/>
        <v>7537</v>
      </c>
      <c r="H36" s="421">
        <v>90</v>
      </c>
    </row>
    <row r="37" spans="1:8" x14ac:dyDescent="0.2">
      <c r="A37" s="497">
        <v>36</v>
      </c>
      <c r="B37" s="425"/>
      <c r="C37" s="429">
        <f t="shared" si="2"/>
        <v>28.14</v>
      </c>
      <c r="D37" s="536"/>
      <c r="E37" s="421">
        <v>17529</v>
      </c>
      <c r="F37" s="420">
        <f t="shared" si="1"/>
        <v>10256</v>
      </c>
      <c r="G37" s="500">
        <f t="shared" si="0"/>
        <v>7475</v>
      </c>
      <c r="H37" s="421">
        <v>90</v>
      </c>
    </row>
    <row r="38" spans="1:8" x14ac:dyDescent="0.2">
      <c r="A38" s="497">
        <v>37</v>
      </c>
      <c r="B38" s="425"/>
      <c r="C38" s="429">
        <f t="shared" si="2"/>
        <v>28.36</v>
      </c>
      <c r="D38" s="536"/>
      <c r="E38" s="421">
        <v>17529</v>
      </c>
      <c r="F38" s="420">
        <f t="shared" si="1"/>
        <v>10177</v>
      </c>
      <c r="G38" s="500">
        <f t="shared" si="0"/>
        <v>7417</v>
      </c>
      <c r="H38" s="421">
        <v>90</v>
      </c>
    </row>
    <row r="39" spans="1:8" x14ac:dyDescent="0.2">
      <c r="A39" s="497">
        <v>38</v>
      </c>
      <c r="B39" s="425"/>
      <c r="C39" s="429">
        <f t="shared" si="2"/>
        <v>28.58</v>
      </c>
      <c r="D39" s="536"/>
      <c r="E39" s="421">
        <v>17529</v>
      </c>
      <c r="F39" s="420">
        <f t="shared" si="1"/>
        <v>10100</v>
      </c>
      <c r="G39" s="500">
        <f t="shared" si="0"/>
        <v>7360</v>
      </c>
      <c r="H39" s="421">
        <v>90</v>
      </c>
    </row>
    <row r="40" spans="1:8" x14ac:dyDescent="0.2">
      <c r="A40" s="497">
        <v>39</v>
      </c>
      <c r="B40" s="425"/>
      <c r="C40" s="429">
        <f t="shared" si="2"/>
        <v>28.79</v>
      </c>
      <c r="D40" s="536"/>
      <c r="E40" s="421">
        <v>17529</v>
      </c>
      <c r="F40" s="420">
        <f t="shared" si="1"/>
        <v>10027</v>
      </c>
      <c r="G40" s="500">
        <f t="shared" si="0"/>
        <v>7306</v>
      </c>
      <c r="H40" s="421">
        <v>90</v>
      </c>
    </row>
    <row r="41" spans="1:8" x14ac:dyDescent="0.2">
      <c r="A41" s="497">
        <v>40</v>
      </c>
      <c r="B41" s="425"/>
      <c r="C41" s="429">
        <f t="shared" si="2"/>
        <v>29.01</v>
      </c>
      <c r="D41" s="536"/>
      <c r="E41" s="421">
        <v>17529</v>
      </c>
      <c r="F41" s="420">
        <f t="shared" si="1"/>
        <v>9951</v>
      </c>
      <c r="G41" s="500">
        <f t="shared" si="0"/>
        <v>7251</v>
      </c>
      <c r="H41" s="421">
        <v>90</v>
      </c>
    </row>
    <row r="42" spans="1:8" x14ac:dyDescent="0.2">
      <c r="A42" s="497">
        <v>41</v>
      </c>
      <c r="B42" s="425"/>
      <c r="C42" s="429">
        <f t="shared" si="2"/>
        <v>29.22</v>
      </c>
      <c r="D42" s="536"/>
      <c r="E42" s="421">
        <v>17529</v>
      </c>
      <c r="F42" s="420">
        <f t="shared" si="1"/>
        <v>9880</v>
      </c>
      <c r="G42" s="500">
        <f t="shared" si="0"/>
        <v>7199</v>
      </c>
      <c r="H42" s="421">
        <v>90</v>
      </c>
    </row>
    <row r="43" spans="1:8" x14ac:dyDescent="0.2">
      <c r="A43" s="497">
        <v>42</v>
      </c>
      <c r="B43" s="425"/>
      <c r="C43" s="429">
        <f t="shared" si="2"/>
        <v>29.43</v>
      </c>
      <c r="D43" s="536"/>
      <c r="E43" s="421">
        <v>17529</v>
      </c>
      <c r="F43" s="420">
        <f t="shared" si="1"/>
        <v>9810</v>
      </c>
      <c r="G43" s="500">
        <f t="shared" si="0"/>
        <v>7147</v>
      </c>
      <c r="H43" s="421">
        <v>90</v>
      </c>
    </row>
    <row r="44" spans="1:8" x14ac:dyDescent="0.2">
      <c r="A44" s="497">
        <v>43</v>
      </c>
      <c r="B44" s="425"/>
      <c r="C44" s="429">
        <f t="shared" si="2"/>
        <v>29.64</v>
      </c>
      <c r="D44" s="536"/>
      <c r="E44" s="421">
        <v>17529</v>
      </c>
      <c r="F44" s="420">
        <f t="shared" si="1"/>
        <v>9742</v>
      </c>
      <c r="G44" s="500">
        <f t="shared" si="0"/>
        <v>7097</v>
      </c>
      <c r="H44" s="421">
        <v>90</v>
      </c>
    </row>
    <row r="45" spans="1:8" x14ac:dyDescent="0.2">
      <c r="A45" s="497">
        <v>44</v>
      </c>
      <c r="B45" s="425"/>
      <c r="C45" s="429">
        <f t="shared" si="2"/>
        <v>29.85</v>
      </c>
      <c r="D45" s="536"/>
      <c r="E45" s="421">
        <v>17529</v>
      </c>
      <c r="F45" s="420">
        <f t="shared" si="1"/>
        <v>9674</v>
      </c>
      <c r="G45" s="500">
        <f t="shared" si="0"/>
        <v>7047</v>
      </c>
      <c r="H45" s="421">
        <v>90</v>
      </c>
    </row>
    <row r="46" spans="1:8" x14ac:dyDescent="0.2">
      <c r="A46" s="497">
        <v>45</v>
      </c>
      <c r="B46" s="425"/>
      <c r="C46" s="429">
        <f t="shared" si="2"/>
        <v>30.06</v>
      </c>
      <c r="D46" s="536"/>
      <c r="E46" s="421">
        <v>17529</v>
      </c>
      <c r="F46" s="420">
        <f t="shared" si="1"/>
        <v>9607</v>
      </c>
      <c r="G46" s="500">
        <f t="shared" si="0"/>
        <v>6998</v>
      </c>
      <c r="H46" s="421">
        <v>90</v>
      </c>
    </row>
    <row r="47" spans="1:8" x14ac:dyDescent="0.2">
      <c r="A47" s="497">
        <v>46</v>
      </c>
      <c r="B47" s="425"/>
      <c r="C47" s="429">
        <f t="shared" si="2"/>
        <v>30.26</v>
      </c>
      <c r="D47" s="536"/>
      <c r="E47" s="421">
        <v>17529</v>
      </c>
      <c r="F47" s="420">
        <f t="shared" si="1"/>
        <v>9544</v>
      </c>
      <c r="G47" s="500">
        <f t="shared" si="0"/>
        <v>6951</v>
      </c>
      <c r="H47" s="421">
        <v>90</v>
      </c>
    </row>
    <row r="48" spans="1:8" x14ac:dyDescent="0.2">
      <c r="A48" s="497">
        <v>47</v>
      </c>
      <c r="B48" s="425"/>
      <c r="C48" s="429">
        <f t="shared" si="2"/>
        <v>30.46</v>
      </c>
      <c r="D48" s="536"/>
      <c r="E48" s="421">
        <v>17529</v>
      </c>
      <c r="F48" s="420">
        <f t="shared" si="1"/>
        <v>9482</v>
      </c>
      <c r="G48" s="500">
        <f t="shared" si="0"/>
        <v>6906</v>
      </c>
      <c r="H48" s="421">
        <v>90</v>
      </c>
    </row>
    <row r="49" spans="1:8" x14ac:dyDescent="0.2">
      <c r="A49" s="497">
        <v>48</v>
      </c>
      <c r="B49" s="425"/>
      <c r="C49" s="429">
        <f t="shared" si="2"/>
        <v>30.66</v>
      </c>
      <c r="D49" s="536"/>
      <c r="E49" s="421">
        <v>17529</v>
      </c>
      <c r="F49" s="420">
        <f t="shared" si="1"/>
        <v>9421</v>
      </c>
      <c r="G49" s="500">
        <f t="shared" si="0"/>
        <v>6861</v>
      </c>
      <c r="H49" s="421">
        <v>90</v>
      </c>
    </row>
    <row r="50" spans="1:8" x14ac:dyDescent="0.2">
      <c r="A50" s="497">
        <v>49</v>
      </c>
      <c r="B50" s="425"/>
      <c r="C50" s="429">
        <f t="shared" si="2"/>
        <v>30.86</v>
      </c>
      <c r="D50" s="536"/>
      <c r="E50" s="421">
        <v>17529</v>
      </c>
      <c r="F50" s="420">
        <f t="shared" si="1"/>
        <v>9360</v>
      </c>
      <c r="G50" s="500">
        <f t="shared" si="0"/>
        <v>6816</v>
      </c>
      <c r="H50" s="421">
        <v>90</v>
      </c>
    </row>
    <row r="51" spans="1:8" x14ac:dyDescent="0.2">
      <c r="A51" s="497">
        <v>50</v>
      </c>
      <c r="B51" s="425"/>
      <c r="C51" s="429">
        <f t="shared" si="2"/>
        <v>31.06</v>
      </c>
      <c r="D51" s="536"/>
      <c r="E51" s="421">
        <v>17529</v>
      </c>
      <c r="F51" s="420">
        <f t="shared" si="1"/>
        <v>9300</v>
      </c>
      <c r="G51" s="500">
        <f t="shared" si="0"/>
        <v>6772</v>
      </c>
      <c r="H51" s="421">
        <v>90</v>
      </c>
    </row>
    <row r="52" spans="1:8" x14ac:dyDescent="0.2">
      <c r="A52" s="497">
        <v>51</v>
      </c>
      <c r="B52" s="425"/>
      <c r="C52" s="429">
        <f t="shared" si="2"/>
        <v>31.26</v>
      </c>
      <c r="D52" s="536"/>
      <c r="E52" s="421">
        <v>17529</v>
      </c>
      <c r="F52" s="420">
        <f t="shared" si="1"/>
        <v>9241</v>
      </c>
      <c r="G52" s="500">
        <f t="shared" si="0"/>
        <v>6729</v>
      </c>
      <c r="H52" s="421">
        <v>90</v>
      </c>
    </row>
    <row r="53" spans="1:8" x14ac:dyDescent="0.2">
      <c r="A53" s="497">
        <v>52</v>
      </c>
      <c r="B53" s="425"/>
      <c r="C53" s="429">
        <f t="shared" si="2"/>
        <v>31.45</v>
      </c>
      <c r="D53" s="536"/>
      <c r="E53" s="421">
        <v>17529</v>
      </c>
      <c r="F53" s="420">
        <f t="shared" si="1"/>
        <v>9186</v>
      </c>
      <c r="G53" s="500">
        <f t="shared" si="0"/>
        <v>6688</v>
      </c>
      <c r="H53" s="421">
        <v>90</v>
      </c>
    </row>
    <row r="54" spans="1:8" x14ac:dyDescent="0.2">
      <c r="A54" s="497">
        <v>53</v>
      </c>
      <c r="B54" s="425"/>
      <c r="C54" s="429">
        <f t="shared" si="2"/>
        <v>31.64</v>
      </c>
      <c r="D54" s="536"/>
      <c r="E54" s="421">
        <v>17529</v>
      </c>
      <c r="F54" s="420">
        <f t="shared" si="1"/>
        <v>9132</v>
      </c>
      <c r="G54" s="500">
        <f t="shared" si="0"/>
        <v>6648</v>
      </c>
      <c r="H54" s="421">
        <v>90</v>
      </c>
    </row>
    <row r="55" spans="1:8" x14ac:dyDescent="0.2">
      <c r="A55" s="497">
        <v>54</v>
      </c>
      <c r="B55" s="425"/>
      <c r="C55" s="429">
        <f t="shared" si="2"/>
        <v>31.83</v>
      </c>
      <c r="D55" s="536"/>
      <c r="E55" s="421">
        <v>17529</v>
      </c>
      <c r="F55" s="420">
        <f t="shared" si="1"/>
        <v>9078</v>
      </c>
      <c r="G55" s="500">
        <f t="shared" si="0"/>
        <v>6608</v>
      </c>
      <c r="H55" s="421">
        <v>90</v>
      </c>
    </row>
    <row r="56" spans="1:8" x14ac:dyDescent="0.2">
      <c r="A56" s="497">
        <v>55</v>
      </c>
      <c r="B56" s="425"/>
      <c r="C56" s="429">
        <f t="shared" si="2"/>
        <v>32.020000000000003</v>
      </c>
      <c r="D56" s="536"/>
      <c r="E56" s="421">
        <v>17529</v>
      </c>
      <c r="F56" s="420">
        <f t="shared" si="1"/>
        <v>9024</v>
      </c>
      <c r="G56" s="500">
        <f t="shared" si="0"/>
        <v>6569</v>
      </c>
      <c r="H56" s="421">
        <v>90</v>
      </c>
    </row>
    <row r="57" spans="1:8" x14ac:dyDescent="0.2">
      <c r="A57" s="497">
        <v>56</v>
      </c>
      <c r="B57" s="425"/>
      <c r="C57" s="429">
        <f t="shared" si="2"/>
        <v>32.200000000000003</v>
      </c>
      <c r="D57" s="536"/>
      <c r="E57" s="421">
        <v>17529</v>
      </c>
      <c r="F57" s="420">
        <f t="shared" si="1"/>
        <v>8974</v>
      </c>
      <c r="G57" s="500">
        <f t="shared" si="0"/>
        <v>6533</v>
      </c>
      <c r="H57" s="421">
        <v>90</v>
      </c>
    </row>
    <row r="58" spans="1:8" x14ac:dyDescent="0.2">
      <c r="A58" s="497">
        <v>57</v>
      </c>
      <c r="B58" s="425"/>
      <c r="C58" s="429">
        <f t="shared" si="2"/>
        <v>32.39</v>
      </c>
      <c r="D58" s="536"/>
      <c r="E58" s="421">
        <v>17529</v>
      </c>
      <c r="F58" s="420">
        <f t="shared" si="1"/>
        <v>8922</v>
      </c>
      <c r="G58" s="500">
        <f t="shared" si="0"/>
        <v>6494</v>
      </c>
      <c r="H58" s="421">
        <v>90</v>
      </c>
    </row>
    <row r="59" spans="1:8" x14ac:dyDescent="0.2">
      <c r="A59" s="497">
        <v>58</v>
      </c>
      <c r="B59" s="425"/>
      <c r="C59" s="429">
        <f t="shared" si="2"/>
        <v>32.57</v>
      </c>
      <c r="D59" s="536"/>
      <c r="E59" s="421">
        <v>17529</v>
      </c>
      <c r="F59" s="420">
        <f t="shared" si="1"/>
        <v>8873</v>
      </c>
      <c r="G59" s="500">
        <f t="shared" si="0"/>
        <v>6458</v>
      </c>
      <c r="H59" s="421">
        <v>90</v>
      </c>
    </row>
    <row r="60" spans="1:8" x14ac:dyDescent="0.2">
      <c r="A60" s="497">
        <v>59</v>
      </c>
      <c r="B60" s="425"/>
      <c r="C60" s="429">
        <f t="shared" si="2"/>
        <v>32.75</v>
      </c>
      <c r="D60" s="536"/>
      <c r="E60" s="421">
        <v>17529</v>
      </c>
      <c r="F60" s="420">
        <f t="shared" si="1"/>
        <v>8825</v>
      </c>
      <c r="G60" s="500">
        <f t="shared" si="0"/>
        <v>6423</v>
      </c>
      <c r="H60" s="421">
        <v>90</v>
      </c>
    </row>
    <row r="61" spans="1:8" x14ac:dyDescent="0.2">
      <c r="A61" s="497">
        <v>60</v>
      </c>
      <c r="B61" s="425"/>
      <c r="C61" s="429">
        <f t="shared" si="2"/>
        <v>32.93</v>
      </c>
      <c r="D61" s="536"/>
      <c r="E61" s="421">
        <v>17529</v>
      </c>
      <c r="F61" s="420">
        <f t="shared" si="1"/>
        <v>8777</v>
      </c>
      <c r="G61" s="500">
        <f t="shared" si="0"/>
        <v>6388</v>
      </c>
      <c r="H61" s="421">
        <v>90</v>
      </c>
    </row>
    <row r="62" spans="1:8" x14ac:dyDescent="0.2">
      <c r="A62" s="497">
        <v>61</v>
      </c>
      <c r="B62" s="425"/>
      <c r="C62" s="429">
        <f t="shared" si="2"/>
        <v>33.11</v>
      </c>
      <c r="D62" s="536"/>
      <c r="E62" s="421">
        <v>17529</v>
      </c>
      <c r="F62" s="420">
        <f t="shared" si="1"/>
        <v>8730</v>
      </c>
      <c r="G62" s="500">
        <f t="shared" si="0"/>
        <v>6353</v>
      </c>
      <c r="H62" s="421">
        <v>90</v>
      </c>
    </row>
    <row r="63" spans="1:8" x14ac:dyDescent="0.2">
      <c r="A63" s="497">
        <v>62</v>
      </c>
      <c r="B63" s="425"/>
      <c r="C63" s="429">
        <f t="shared" si="2"/>
        <v>33.28</v>
      </c>
      <c r="D63" s="536"/>
      <c r="E63" s="421">
        <v>17529</v>
      </c>
      <c r="F63" s="420">
        <f t="shared" si="1"/>
        <v>8686</v>
      </c>
      <c r="G63" s="500">
        <f t="shared" si="0"/>
        <v>6321</v>
      </c>
      <c r="H63" s="421">
        <v>90</v>
      </c>
    </row>
    <row r="64" spans="1:8" x14ac:dyDescent="0.2">
      <c r="A64" s="497">
        <v>63</v>
      </c>
      <c r="B64" s="425"/>
      <c r="C64" s="429">
        <f t="shared" si="2"/>
        <v>33.46</v>
      </c>
      <c r="D64" s="536"/>
      <c r="E64" s="421">
        <v>17529</v>
      </c>
      <c r="F64" s="420">
        <f t="shared" si="1"/>
        <v>8640</v>
      </c>
      <c r="G64" s="500">
        <f t="shared" si="0"/>
        <v>6287</v>
      </c>
      <c r="H64" s="421">
        <v>90</v>
      </c>
    </row>
    <row r="65" spans="1:8" x14ac:dyDescent="0.2">
      <c r="A65" s="497">
        <v>64</v>
      </c>
      <c r="B65" s="425"/>
      <c r="C65" s="429">
        <f t="shared" si="2"/>
        <v>33.630000000000003</v>
      </c>
      <c r="D65" s="536"/>
      <c r="E65" s="421">
        <v>17529</v>
      </c>
      <c r="F65" s="420">
        <f t="shared" si="1"/>
        <v>8596</v>
      </c>
      <c r="G65" s="500">
        <f t="shared" si="0"/>
        <v>6255</v>
      </c>
      <c r="H65" s="421">
        <v>90</v>
      </c>
    </row>
    <row r="66" spans="1:8" x14ac:dyDescent="0.2">
      <c r="A66" s="497">
        <v>65</v>
      </c>
      <c r="B66" s="425"/>
      <c r="C66" s="429">
        <f t="shared" si="2"/>
        <v>33.799999999999997</v>
      </c>
      <c r="D66" s="536"/>
      <c r="E66" s="421">
        <v>17529</v>
      </c>
      <c r="F66" s="420">
        <f t="shared" si="1"/>
        <v>8554</v>
      </c>
      <c r="G66" s="500">
        <f t="shared" si="0"/>
        <v>6223</v>
      </c>
      <c r="H66" s="421">
        <v>90</v>
      </c>
    </row>
    <row r="67" spans="1:8" x14ac:dyDescent="0.2">
      <c r="A67" s="497">
        <v>66</v>
      </c>
      <c r="B67" s="425"/>
      <c r="C67" s="429">
        <f t="shared" si="2"/>
        <v>33.97</v>
      </c>
      <c r="D67" s="536"/>
      <c r="E67" s="421">
        <v>17529</v>
      </c>
      <c r="F67" s="420">
        <f t="shared" si="1"/>
        <v>8511</v>
      </c>
      <c r="G67" s="500">
        <f t="shared" si="0"/>
        <v>6192</v>
      </c>
      <c r="H67" s="421">
        <v>90</v>
      </c>
    </row>
    <row r="68" spans="1:8" x14ac:dyDescent="0.2">
      <c r="A68" s="497">
        <v>67</v>
      </c>
      <c r="B68" s="425"/>
      <c r="C68" s="429">
        <f t="shared" si="2"/>
        <v>34.14</v>
      </c>
      <c r="D68" s="536"/>
      <c r="E68" s="421">
        <v>17529</v>
      </c>
      <c r="F68" s="420">
        <f t="shared" si="1"/>
        <v>8469</v>
      </c>
      <c r="G68" s="500">
        <f t="shared" si="0"/>
        <v>6161</v>
      </c>
      <c r="H68" s="421">
        <v>90</v>
      </c>
    </row>
    <row r="69" spans="1:8" x14ac:dyDescent="0.2">
      <c r="A69" s="497">
        <v>68</v>
      </c>
      <c r="B69" s="425"/>
      <c r="C69" s="429">
        <f t="shared" si="2"/>
        <v>34.299999999999997</v>
      </c>
      <c r="D69" s="536"/>
      <c r="E69" s="421">
        <v>17529</v>
      </c>
      <c r="F69" s="420">
        <f t="shared" si="1"/>
        <v>8430</v>
      </c>
      <c r="G69" s="500">
        <f t="shared" si="0"/>
        <v>6133</v>
      </c>
      <c r="H69" s="421">
        <v>90</v>
      </c>
    </row>
    <row r="70" spans="1:8" x14ac:dyDescent="0.2">
      <c r="A70" s="497">
        <v>69</v>
      </c>
      <c r="B70" s="425"/>
      <c r="C70" s="429">
        <f t="shared" si="2"/>
        <v>34.46</v>
      </c>
      <c r="D70" s="536"/>
      <c r="E70" s="421">
        <v>17529</v>
      </c>
      <c r="F70" s="420">
        <f t="shared" si="1"/>
        <v>8392</v>
      </c>
      <c r="G70" s="500">
        <f t="shared" si="0"/>
        <v>6104</v>
      </c>
      <c r="H70" s="421">
        <v>90</v>
      </c>
    </row>
    <row r="71" spans="1:8" x14ac:dyDescent="0.2">
      <c r="A71" s="497">
        <v>70</v>
      </c>
      <c r="B71" s="425"/>
      <c r="C71" s="429">
        <f t="shared" si="2"/>
        <v>34.619999999999997</v>
      </c>
      <c r="D71" s="536"/>
      <c r="E71" s="421">
        <v>17529</v>
      </c>
      <c r="F71" s="420">
        <f t="shared" si="1"/>
        <v>8353</v>
      </c>
      <c r="G71" s="500">
        <f t="shared" si="0"/>
        <v>6076</v>
      </c>
      <c r="H71" s="421">
        <v>90</v>
      </c>
    </row>
    <row r="72" spans="1:8" x14ac:dyDescent="0.2">
      <c r="A72" s="497">
        <v>71</v>
      </c>
      <c r="B72" s="425"/>
      <c r="C72" s="429">
        <f t="shared" si="2"/>
        <v>34.78</v>
      </c>
      <c r="D72" s="536"/>
      <c r="E72" s="421">
        <v>17529</v>
      </c>
      <c r="F72" s="420">
        <f t="shared" si="1"/>
        <v>8315</v>
      </c>
      <c r="G72" s="500">
        <f t="shared" si="0"/>
        <v>6048</v>
      </c>
      <c r="H72" s="421">
        <v>90</v>
      </c>
    </row>
    <row r="73" spans="1:8" x14ac:dyDescent="0.2">
      <c r="A73" s="497">
        <v>72</v>
      </c>
      <c r="B73" s="425"/>
      <c r="C73" s="429">
        <f t="shared" si="2"/>
        <v>34.94</v>
      </c>
      <c r="D73" s="536"/>
      <c r="E73" s="421">
        <v>17529</v>
      </c>
      <c r="F73" s="420">
        <f t="shared" si="1"/>
        <v>8278</v>
      </c>
      <c r="G73" s="500">
        <f t="shared" si="0"/>
        <v>6020</v>
      </c>
      <c r="H73" s="421">
        <v>90</v>
      </c>
    </row>
    <row r="74" spans="1:8" x14ac:dyDescent="0.2">
      <c r="A74" s="497">
        <v>73</v>
      </c>
      <c r="B74" s="425"/>
      <c r="C74" s="429">
        <f t="shared" si="2"/>
        <v>35.1</v>
      </c>
      <c r="D74" s="536"/>
      <c r="E74" s="421">
        <v>17529</v>
      </c>
      <c r="F74" s="420">
        <f t="shared" si="1"/>
        <v>8240</v>
      </c>
      <c r="G74" s="500">
        <f t="shared" si="0"/>
        <v>5993</v>
      </c>
      <c r="H74" s="421">
        <v>90</v>
      </c>
    </row>
    <row r="75" spans="1:8" x14ac:dyDescent="0.2">
      <c r="A75" s="497">
        <v>74</v>
      </c>
      <c r="B75" s="425"/>
      <c r="C75" s="429">
        <f t="shared" si="2"/>
        <v>35.25</v>
      </c>
      <c r="D75" s="536"/>
      <c r="E75" s="421">
        <v>17529</v>
      </c>
      <c r="F75" s="420">
        <f t="shared" si="1"/>
        <v>8206</v>
      </c>
      <c r="G75" s="500">
        <f t="shared" si="0"/>
        <v>5967</v>
      </c>
      <c r="H75" s="421">
        <v>90</v>
      </c>
    </row>
    <row r="76" spans="1:8" x14ac:dyDescent="0.2">
      <c r="A76" s="497">
        <v>75</v>
      </c>
      <c r="B76" s="425"/>
      <c r="C76" s="429">
        <f t="shared" si="2"/>
        <v>35.4</v>
      </c>
      <c r="D76" s="536"/>
      <c r="E76" s="421">
        <v>17529</v>
      </c>
      <c r="F76" s="420">
        <f t="shared" si="1"/>
        <v>8171</v>
      </c>
      <c r="G76" s="500">
        <f t="shared" si="0"/>
        <v>5942</v>
      </c>
      <c r="H76" s="421">
        <v>90</v>
      </c>
    </row>
    <row r="77" spans="1:8" x14ac:dyDescent="0.2">
      <c r="A77" s="497">
        <v>76</v>
      </c>
      <c r="B77" s="425"/>
      <c r="C77" s="429">
        <f t="shared" si="2"/>
        <v>35.549999999999997</v>
      </c>
      <c r="D77" s="536"/>
      <c r="E77" s="421">
        <v>17529</v>
      </c>
      <c r="F77" s="420">
        <f t="shared" si="1"/>
        <v>8137</v>
      </c>
      <c r="G77" s="500">
        <f t="shared" ref="G77:G140" si="3">ROUND(12*(1/C77*E77),0)</f>
        <v>5917</v>
      </c>
      <c r="H77" s="421">
        <v>90</v>
      </c>
    </row>
    <row r="78" spans="1:8" x14ac:dyDescent="0.2">
      <c r="A78" s="497">
        <v>77</v>
      </c>
      <c r="B78" s="425"/>
      <c r="C78" s="429">
        <f t="shared" si="2"/>
        <v>35.700000000000003</v>
      </c>
      <c r="D78" s="536"/>
      <c r="E78" s="421">
        <v>17529</v>
      </c>
      <c r="F78" s="420">
        <f t="shared" ref="F78:F141" si="4">ROUND(12*1.36*(1/C78*E78)+H78,0)</f>
        <v>8103</v>
      </c>
      <c r="G78" s="500">
        <f t="shared" si="3"/>
        <v>5892</v>
      </c>
      <c r="H78" s="421">
        <v>90</v>
      </c>
    </row>
    <row r="79" spans="1:8" x14ac:dyDescent="0.2">
      <c r="A79" s="497">
        <v>78</v>
      </c>
      <c r="B79" s="425"/>
      <c r="C79" s="429">
        <f t="shared" ref="C79:C142" si="5">ROUND(-0.0009*POWER(A79,2)+0.2862*A79+19,2)</f>
        <v>35.85</v>
      </c>
      <c r="D79" s="536"/>
      <c r="E79" s="421">
        <v>17529</v>
      </c>
      <c r="F79" s="420">
        <f t="shared" si="4"/>
        <v>8070</v>
      </c>
      <c r="G79" s="500">
        <f t="shared" si="3"/>
        <v>5867</v>
      </c>
      <c r="H79" s="421">
        <v>90</v>
      </c>
    </row>
    <row r="80" spans="1:8" x14ac:dyDescent="0.2">
      <c r="A80" s="497">
        <v>79</v>
      </c>
      <c r="B80" s="425"/>
      <c r="C80" s="429">
        <f t="shared" si="5"/>
        <v>35.99</v>
      </c>
      <c r="D80" s="536"/>
      <c r="E80" s="421">
        <v>17529</v>
      </c>
      <c r="F80" s="420">
        <f t="shared" si="4"/>
        <v>8039</v>
      </c>
      <c r="G80" s="500">
        <f t="shared" si="3"/>
        <v>5845</v>
      </c>
      <c r="H80" s="421">
        <v>90</v>
      </c>
    </row>
    <row r="81" spans="1:8" x14ac:dyDescent="0.2">
      <c r="A81" s="497">
        <v>80</v>
      </c>
      <c r="B81" s="425"/>
      <c r="C81" s="429">
        <f t="shared" si="5"/>
        <v>36.14</v>
      </c>
      <c r="D81" s="536"/>
      <c r="E81" s="421">
        <v>17529</v>
      </c>
      <c r="F81" s="420">
        <f t="shared" si="4"/>
        <v>8006</v>
      </c>
      <c r="G81" s="500">
        <f t="shared" si="3"/>
        <v>5820</v>
      </c>
      <c r="H81" s="421">
        <v>90</v>
      </c>
    </row>
    <row r="82" spans="1:8" x14ac:dyDescent="0.2">
      <c r="A82" s="497">
        <v>81</v>
      </c>
      <c r="B82" s="425"/>
      <c r="C82" s="429">
        <f t="shared" si="5"/>
        <v>36.28</v>
      </c>
      <c r="D82" s="536"/>
      <c r="E82" s="421">
        <v>17529</v>
      </c>
      <c r="F82" s="420">
        <f t="shared" si="4"/>
        <v>7975</v>
      </c>
      <c r="G82" s="500">
        <f t="shared" si="3"/>
        <v>5798</v>
      </c>
      <c r="H82" s="421">
        <v>90</v>
      </c>
    </row>
    <row r="83" spans="1:8" x14ac:dyDescent="0.2">
      <c r="A83" s="497">
        <v>82</v>
      </c>
      <c r="B83" s="425"/>
      <c r="C83" s="429">
        <f t="shared" si="5"/>
        <v>36.42</v>
      </c>
      <c r="D83" s="536"/>
      <c r="E83" s="421">
        <v>17529</v>
      </c>
      <c r="F83" s="420">
        <f t="shared" si="4"/>
        <v>7945</v>
      </c>
      <c r="G83" s="500">
        <f t="shared" si="3"/>
        <v>5776</v>
      </c>
      <c r="H83" s="421">
        <v>90</v>
      </c>
    </row>
    <row r="84" spans="1:8" x14ac:dyDescent="0.2">
      <c r="A84" s="497">
        <v>83</v>
      </c>
      <c r="B84" s="425"/>
      <c r="C84" s="429">
        <f t="shared" si="5"/>
        <v>36.549999999999997</v>
      </c>
      <c r="D84" s="536"/>
      <c r="E84" s="421">
        <v>17529</v>
      </c>
      <c r="F84" s="420">
        <f t="shared" si="4"/>
        <v>7917</v>
      </c>
      <c r="G84" s="500">
        <f t="shared" si="3"/>
        <v>5755</v>
      </c>
      <c r="H84" s="421">
        <v>90</v>
      </c>
    </row>
    <row r="85" spans="1:8" x14ac:dyDescent="0.2">
      <c r="A85" s="497">
        <v>84</v>
      </c>
      <c r="B85" s="425"/>
      <c r="C85" s="429">
        <f t="shared" si="5"/>
        <v>36.69</v>
      </c>
      <c r="D85" s="536"/>
      <c r="E85" s="421">
        <v>17529</v>
      </c>
      <c r="F85" s="420">
        <f t="shared" si="4"/>
        <v>7887</v>
      </c>
      <c r="G85" s="500">
        <f t="shared" si="3"/>
        <v>5733</v>
      </c>
      <c r="H85" s="421">
        <v>90</v>
      </c>
    </row>
    <row r="86" spans="1:8" x14ac:dyDescent="0.2">
      <c r="A86" s="497">
        <v>85</v>
      </c>
      <c r="B86" s="425"/>
      <c r="C86" s="429">
        <f t="shared" si="5"/>
        <v>36.82</v>
      </c>
      <c r="D86" s="536"/>
      <c r="E86" s="421">
        <v>17529</v>
      </c>
      <c r="F86" s="420">
        <f t="shared" si="4"/>
        <v>7860</v>
      </c>
      <c r="G86" s="500">
        <f t="shared" si="3"/>
        <v>5713</v>
      </c>
      <c r="H86" s="421">
        <v>90</v>
      </c>
    </row>
    <row r="87" spans="1:8" x14ac:dyDescent="0.2">
      <c r="A87" s="497">
        <v>86</v>
      </c>
      <c r="B87" s="425"/>
      <c r="C87" s="429">
        <f t="shared" si="5"/>
        <v>36.96</v>
      </c>
      <c r="D87" s="536"/>
      <c r="E87" s="421">
        <v>17529</v>
      </c>
      <c r="F87" s="420">
        <f t="shared" si="4"/>
        <v>7830</v>
      </c>
      <c r="G87" s="500">
        <f t="shared" si="3"/>
        <v>5691</v>
      </c>
      <c r="H87" s="421">
        <v>90</v>
      </c>
    </row>
    <row r="88" spans="1:8" x14ac:dyDescent="0.2">
      <c r="A88" s="497">
        <v>87</v>
      </c>
      <c r="B88" s="425"/>
      <c r="C88" s="429">
        <f t="shared" si="5"/>
        <v>37.090000000000003</v>
      </c>
      <c r="D88" s="536"/>
      <c r="E88" s="421">
        <v>17529</v>
      </c>
      <c r="F88" s="420">
        <f t="shared" si="4"/>
        <v>7803</v>
      </c>
      <c r="G88" s="500">
        <f t="shared" si="3"/>
        <v>5671</v>
      </c>
      <c r="H88" s="421">
        <v>90</v>
      </c>
    </row>
    <row r="89" spans="1:8" x14ac:dyDescent="0.2">
      <c r="A89" s="497">
        <v>88</v>
      </c>
      <c r="B89" s="425"/>
      <c r="C89" s="429">
        <f t="shared" si="5"/>
        <v>37.22</v>
      </c>
      <c r="D89" s="536"/>
      <c r="E89" s="421">
        <v>17529</v>
      </c>
      <c r="F89" s="420">
        <f t="shared" si="4"/>
        <v>7776</v>
      </c>
      <c r="G89" s="500">
        <f t="shared" si="3"/>
        <v>5651</v>
      </c>
      <c r="H89" s="421">
        <v>90</v>
      </c>
    </row>
    <row r="90" spans="1:8" x14ac:dyDescent="0.2">
      <c r="A90" s="497">
        <v>89</v>
      </c>
      <c r="B90" s="425"/>
      <c r="C90" s="429">
        <f t="shared" si="5"/>
        <v>37.340000000000003</v>
      </c>
      <c r="D90" s="536"/>
      <c r="E90" s="421">
        <v>17529</v>
      </c>
      <c r="F90" s="420">
        <f t="shared" si="4"/>
        <v>7751</v>
      </c>
      <c r="G90" s="500">
        <f t="shared" si="3"/>
        <v>5633</v>
      </c>
      <c r="H90" s="421">
        <v>90</v>
      </c>
    </row>
    <row r="91" spans="1:8" x14ac:dyDescent="0.2">
      <c r="A91" s="497">
        <v>90</v>
      </c>
      <c r="B91" s="425"/>
      <c r="C91" s="429">
        <f t="shared" si="5"/>
        <v>37.47</v>
      </c>
      <c r="D91" s="536"/>
      <c r="E91" s="421">
        <v>17529</v>
      </c>
      <c r="F91" s="420">
        <f t="shared" si="4"/>
        <v>7725</v>
      </c>
      <c r="G91" s="500">
        <f t="shared" si="3"/>
        <v>5614</v>
      </c>
      <c r="H91" s="421">
        <v>90</v>
      </c>
    </row>
    <row r="92" spans="1:8" x14ac:dyDescent="0.2">
      <c r="A92" s="497">
        <v>91</v>
      </c>
      <c r="B92" s="425"/>
      <c r="C92" s="429">
        <f t="shared" si="5"/>
        <v>37.590000000000003</v>
      </c>
      <c r="D92" s="536"/>
      <c r="E92" s="421">
        <v>17529</v>
      </c>
      <c r="F92" s="420">
        <f t="shared" si="4"/>
        <v>7700</v>
      </c>
      <c r="G92" s="500">
        <f t="shared" si="3"/>
        <v>5596</v>
      </c>
      <c r="H92" s="421">
        <v>90</v>
      </c>
    </row>
    <row r="93" spans="1:8" x14ac:dyDescent="0.2">
      <c r="A93" s="497">
        <v>92</v>
      </c>
      <c r="B93" s="425"/>
      <c r="C93" s="429">
        <f t="shared" si="5"/>
        <v>37.71</v>
      </c>
      <c r="D93" s="536"/>
      <c r="E93" s="421">
        <v>17529</v>
      </c>
      <c r="F93" s="420">
        <f t="shared" si="4"/>
        <v>7676</v>
      </c>
      <c r="G93" s="500">
        <f t="shared" si="3"/>
        <v>5578</v>
      </c>
      <c r="H93" s="421">
        <v>90</v>
      </c>
    </row>
    <row r="94" spans="1:8" x14ac:dyDescent="0.2">
      <c r="A94" s="497">
        <v>93</v>
      </c>
      <c r="B94" s="425"/>
      <c r="C94" s="429">
        <f t="shared" si="5"/>
        <v>37.83</v>
      </c>
      <c r="D94" s="536"/>
      <c r="E94" s="421">
        <v>17529</v>
      </c>
      <c r="F94" s="420">
        <f t="shared" si="4"/>
        <v>7652</v>
      </c>
      <c r="G94" s="500">
        <f t="shared" si="3"/>
        <v>5560</v>
      </c>
      <c r="H94" s="421">
        <v>90</v>
      </c>
    </row>
    <row r="95" spans="1:8" x14ac:dyDescent="0.2">
      <c r="A95" s="497">
        <v>94</v>
      </c>
      <c r="B95" s="425"/>
      <c r="C95" s="429">
        <f t="shared" si="5"/>
        <v>37.950000000000003</v>
      </c>
      <c r="D95" s="536"/>
      <c r="E95" s="421">
        <v>17529</v>
      </c>
      <c r="F95" s="420">
        <f t="shared" si="4"/>
        <v>7628</v>
      </c>
      <c r="G95" s="500">
        <f t="shared" si="3"/>
        <v>5543</v>
      </c>
      <c r="H95" s="421">
        <v>90</v>
      </c>
    </row>
    <row r="96" spans="1:8" x14ac:dyDescent="0.2">
      <c r="A96" s="497">
        <v>95</v>
      </c>
      <c r="B96" s="425"/>
      <c r="C96" s="429">
        <f t="shared" si="5"/>
        <v>38.07</v>
      </c>
      <c r="D96" s="536"/>
      <c r="E96" s="421">
        <v>17529</v>
      </c>
      <c r="F96" s="420">
        <f t="shared" si="4"/>
        <v>7604</v>
      </c>
      <c r="G96" s="500">
        <f t="shared" si="3"/>
        <v>5525</v>
      </c>
      <c r="H96" s="421">
        <v>90</v>
      </c>
    </row>
    <row r="97" spans="1:8" x14ac:dyDescent="0.2">
      <c r="A97" s="497">
        <v>96</v>
      </c>
      <c r="B97" s="425"/>
      <c r="C97" s="429">
        <f t="shared" si="5"/>
        <v>38.18</v>
      </c>
      <c r="D97" s="536"/>
      <c r="E97" s="421">
        <v>17529</v>
      </c>
      <c r="F97" s="420">
        <f t="shared" si="4"/>
        <v>7583</v>
      </c>
      <c r="G97" s="500">
        <f t="shared" si="3"/>
        <v>5509</v>
      </c>
      <c r="H97" s="421">
        <v>90</v>
      </c>
    </row>
    <row r="98" spans="1:8" x14ac:dyDescent="0.2">
      <c r="A98" s="497">
        <v>97</v>
      </c>
      <c r="B98" s="425"/>
      <c r="C98" s="429">
        <f t="shared" si="5"/>
        <v>38.29</v>
      </c>
      <c r="D98" s="536"/>
      <c r="E98" s="421">
        <v>17529</v>
      </c>
      <c r="F98" s="420">
        <f t="shared" si="4"/>
        <v>7561</v>
      </c>
      <c r="G98" s="500">
        <f t="shared" si="3"/>
        <v>5494</v>
      </c>
      <c r="H98" s="421">
        <v>90</v>
      </c>
    </row>
    <row r="99" spans="1:8" x14ac:dyDescent="0.2">
      <c r="A99" s="497">
        <v>98</v>
      </c>
      <c r="B99" s="425"/>
      <c r="C99" s="429">
        <f t="shared" si="5"/>
        <v>38.4</v>
      </c>
      <c r="D99" s="536"/>
      <c r="E99" s="421">
        <v>17529</v>
      </c>
      <c r="F99" s="420">
        <f t="shared" si="4"/>
        <v>7540</v>
      </c>
      <c r="G99" s="500">
        <f t="shared" si="3"/>
        <v>5478</v>
      </c>
      <c r="H99" s="421">
        <v>90</v>
      </c>
    </row>
    <row r="100" spans="1:8" x14ac:dyDescent="0.2">
      <c r="A100" s="497">
        <v>99</v>
      </c>
      <c r="B100" s="425"/>
      <c r="C100" s="429">
        <f t="shared" si="5"/>
        <v>38.51</v>
      </c>
      <c r="D100" s="536"/>
      <c r="E100" s="421">
        <v>17529</v>
      </c>
      <c r="F100" s="420">
        <f t="shared" si="4"/>
        <v>7519</v>
      </c>
      <c r="G100" s="500">
        <f t="shared" si="3"/>
        <v>5462</v>
      </c>
      <c r="H100" s="421">
        <v>90</v>
      </c>
    </row>
    <row r="101" spans="1:8" x14ac:dyDescent="0.2">
      <c r="A101" s="497">
        <v>100</v>
      </c>
      <c r="B101" s="425"/>
      <c r="C101" s="429">
        <f t="shared" si="5"/>
        <v>38.619999999999997</v>
      </c>
      <c r="D101" s="536"/>
      <c r="E101" s="421">
        <v>17529</v>
      </c>
      <c r="F101" s="420">
        <f t="shared" si="4"/>
        <v>7497</v>
      </c>
      <c r="G101" s="500">
        <f t="shared" si="3"/>
        <v>5447</v>
      </c>
      <c r="H101" s="421">
        <v>90</v>
      </c>
    </row>
    <row r="102" spans="1:8" x14ac:dyDescent="0.2">
      <c r="A102" s="497">
        <v>101</v>
      </c>
      <c r="B102" s="425"/>
      <c r="C102" s="429">
        <f t="shared" si="5"/>
        <v>38.729999999999997</v>
      </c>
      <c r="D102" s="536"/>
      <c r="E102" s="421">
        <v>17529</v>
      </c>
      <c r="F102" s="420">
        <f t="shared" si="4"/>
        <v>7476</v>
      </c>
      <c r="G102" s="500">
        <f t="shared" si="3"/>
        <v>5431</v>
      </c>
      <c r="H102" s="421">
        <v>90</v>
      </c>
    </row>
    <row r="103" spans="1:8" x14ac:dyDescent="0.2">
      <c r="A103" s="497">
        <v>102</v>
      </c>
      <c r="B103" s="425"/>
      <c r="C103" s="429">
        <f t="shared" si="5"/>
        <v>38.83</v>
      </c>
      <c r="D103" s="536"/>
      <c r="E103" s="421">
        <v>17529</v>
      </c>
      <c r="F103" s="420">
        <f t="shared" si="4"/>
        <v>7457</v>
      </c>
      <c r="G103" s="500">
        <f t="shared" si="3"/>
        <v>5417</v>
      </c>
      <c r="H103" s="421">
        <v>90</v>
      </c>
    </row>
    <row r="104" spans="1:8" x14ac:dyDescent="0.2">
      <c r="A104" s="497">
        <v>103</v>
      </c>
      <c r="B104" s="425"/>
      <c r="C104" s="429">
        <f t="shared" si="5"/>
        <v>38.93</v>
      </c>
      <c r="D104" s="536"/>
      <c r="E104" s="421">
        <v>17529</v>
      </c>
      <c r="F104" s="420">
        <f t="shared" si="4"/>
        <v>7438</v>
      </c>
      <c r="G104" s="500">
        <f t="shared" si="3"/>
        <v>5403</v>
      </c>
      <c r="H104" s="421">
        <v>90</v>
      </c>
    </row>
    <row r="105" spans="1:8" x14ac:dyDescent="0.2">
      <c r="A105" s="497">
        <v>104</v>
      </c>
      <c r="B105" s="425"/>
      <c r="C105" s="429">
        <f t="shared" si="5"/>
        <v>39.03</v>
      </c>
      <c r="D105" s="536"/>
      <c r="E105" s="421">
        <v>17529</v>
      </c>
      <c r="F105" s="420">
        <f t="shared" si="4"/>
        <v>7420</v>
      </c>
      <c r="G105" s="500">
        <f t="shared" si="3"/>
        <v>5389</v>
      </c>
      <c r="H105" s="421">
        <v>90</v>
      </c>
    </row>
    <row r="106" spans="1:8" x14ac:dyDescent="0.2">
      <c r="A106" s="497">
        <v>105</v>
      </c>
      <c r="B106" s="425"/>
      <c r="C106" s="429">
        <f t="shared" si="5"/>
        <v>39.130000000000003</v>
      </c>
      <c r="D106" s="536"/>
      <c r="E106" s="421">
        <v>17529</v>
      </c>
      <c r="F106" s="420">
        <f t="shared" si="4"/>
        <v>7401</v>
      </c>
      <c r="G106" s="500">
        <f t="shared" si="3"/>
        <v>5376</v>
      </c>
      <c r="H106" s="421">
        <v>90</v>
      </c>
    </row>
    <row r="107" spans="1:8" x14ac:dyDescent="0.2">
      <c r="A107" s="497">
        <v>106</v>
      </c>
      <c r="B107" s="425"/>
      <c r="C107" s="429">
        <f t="shared" si="5"/>
        <v>39.22</v>
      </c>
      <c r="D107" s="536"/>
      <c r="E107" s="421">
        <v>17529</v>
      </c>
      <c r="F107" s="420">
        <f t="shared" si="4"/>
        <v>7384</v>
      </c>
      <c r="G107" s="500">
        <f t="shared" si="3"/>
        <v>5363</v>
      </c>
      <c r="H107" s="421">
        <v>90</v>
      </c>
    </row>
    <row r="108" spans="1:8" x14ac:dyDescent="0.2">
      <c r="A108" s="497">
        <v>107</v>
      </c>
      <c r="B108" s="425"/>
      <c r="C108" s="429">
        <f t="shared" si="5"/>
        <v>39.32</v>
      </c>
      <c r="D108" s="536"/>
      <c r="E108" s="421">
        <v>17529</v>
      </c>
      <c r="F108" s="420">
        <f t="shared" si="4"/>
        <v>7366</v>
      </c>
      <c r="G108" s="500">
        <f t="shared" si="3"/>
        <v>5350</v>
      </c>
      <c r="H108" s="421">
        <v>90</v>
      </c>
    </row>
    <row r="109" spans="1:8" x14ac:dyDescent="0.2">
      <c r="A109" s="497">
        <v>108</v>
      </c>
      <c r="B109" s="425"/>
      <c r="C109" s="429">
        <f t="shared" si="5"/>
        <v>39.409999999999997</v>
      </c>
      <c r="D109" s="536"/>
      <c r="E109" s="421">
        <v>17529</v>
      </c>
      <c r="F109" s="420">
        <f t="shared" si="4"/>
        <v>7349</v>
      </c>
      <c r="G109" s="500">
        <f t="shared" si="3"/>
        <v>5337</v>
      </c>
      <c r="H109" s="421">
        <v>90</v>
      </c>
    </row>
    <row r="110" spans="1:8" x14ac:dyDescent="0.2">
      <c r="A110" s="497">
        <v>109</v>
      </c>
      <c r="B110" s="425"/>
      <c r="C110" s="429">
        <f t="shared" si="5"/>
        <v>39.5</v>
      </c>
      <c r="D110" s="536"/>
      <c r="E110" s="421">
        <v>17529</v>
      </c>
      <c r="F110" s="420">
        <f t="shared" si="4"/>
        <v>7332</v>
      </c>
      <c r="G110" s="500">
        <f t="shared" si="3"/>
        <v>5325</v>
      </c>
      <c r="H110" s="421">
        <v>90</v>
      </c>
    </row>
    <row r="111" spans="1:8" x14ac:dyDescent="0.2">
      <c r="A111" s="497">
        <v>110</v>
      </c>
      <c r="B111" s="425"/>
      <c r="C111" s="429">
        <f t="shared" si="5"/>
        <v>39.590000000000003</v>
      </c>
      <c r="D111" s="536"/>
      <c r="E111" s="421">
        <v>17529</v>
      </c>
      <c r="F111" s="420">
        <f t="shared" si="4"/>
        <v>7316</v>
      </c>
      <c r="G111" s="500">
        <f t="shared" si="3"/>
        <v>5313</v>
      </c>
      <c r="H111" s="421">
        <v>90</v>
      </c>
    </row>
    <row r="112" spans="1:8" x14ac:dyDescent="0.2">
      <c r="A112" s="497">
        <v>111</v>
      </c>
      <c r="B112" s="425"/>
      <c r="C112" s="429">
        <f t="shared" si="5"/>
        <v>39.68</v>
      </c>
      <c r="D112" s="536"/>
      <c r="E112" s="421">
        <v>17529</v>
      </c>
      <c r="F112" s="420">
        <f t="shared" si="4"/>
        <v>7300</v>
      </c>
      <c r="G112" s="500">
        <f t="shared" si="3"/>
        <v>5301</v>
      </c>
      <c r="H112" s="421">
        <v>90</v>
      </c>
    </row>
    <row r="113" spans="1:8" x14ac:dyDescent="0.2">
      <c r="A113" s="497">
        <v>112</v>
      </c>
      <c r="B113" s="425"/>
      <c r="C113" s="429">
        <f t="shared" si="5"/>
        <v>39.76</v>
      </c>
      <c r="D113" s="536"/>
      <c r="E113" s="421">
        <v>17529</v>
      </c>
      <c r="F113" s="420">
        <f t="shared" si="4"/>
        <v>7285</v>
      </c>
      <c r="G113" s="500">
        <f t="shared" si="3"/>
        <v>5290</v>
      </c>
      <c r="H113" s="421">
        <v>90</v>
      </c>
    </row>
    <row r="114" spans="1:8" x14ac:dyDescent="0.2">
      <c r="A114" s="497">
        <v>113</v>
      </c>
      <c r="B114" s="425"/>
      <c r="C114" s="429">
        <f t="shared" si="5"/>
        <v>39.85</v>
      </c>
      <c r="D114" s="536"/>
      <c r="E114" s="421">
        <v>17529</v>
      </c>
      <c r="F114" s="420">
        <f t="shared" si="4"/>
        <v>7269</v>
      </c>
      <c r="G114" s="500">
        <f t="shared" si="3"/>
        <v>5278</v>
      </c>
      <c r="H114" s="421">
        <v>90</v>
      </c>
    </row>
    <row r="115" spans="1:8" x14ac:dyDescent="0.2">
      <c r="A115" s="497">
        <v>114</v>
      </c>
      <c r="B115" s="425"/>
      <c r="C115" s="429">
        <f t="shared" si="5"/>
        <v>39.93</v>
      </c>
      <c r="D115" s="536"/>
      <c r="E115" s="421">
        <v>17529</v>
      </c>
      <c r="F115" s="420">
        <f t="shared" si="4"/>
        <v>7254</v>
      </c>
      <c r="G115" s="500">
        <f t="shared" si="3"/>
        <v>5268</v>
      </c>
      <c r="H115" s="421">
        <v>90</v>
      </c>
    </row>
    <row r="116" spans="1:8" x14ac:dyDescent="0.2">
      <c r="A116" s="497">
        <v>115</v>
      </c>
      <c r="B116" s="425"/>
      <c r="C116" s="429">
        <f t="shared" si="5"/>
        <v>40.01</v>
      </c>
      <c r="D116" s="536"/>
      <c r="E116" s="421">
        <v>17529</v>
      </c>
      <c r="F116" s="420">
        <f t="shared" si="4"/>
        <v>7240</v>
      </c>
      <c r="G116" s="500">
        <f t="shared" si="3"/>
        <v>5257</v>
      </c>
      <c r="H116" s="421">
        <v>90</v>
      </c>
    </row>
    <row r="117" spans="1:8" x14ac:dyDescent="0.2">
      <c r="A117" s="497">
        <v>116</v>
      </c>
      <c r="B117" s="425"/>
      <c r="C117" s="429">
        <f t="shared" si="5"/>
        <v>40.090000000000003</v>
      </c>
      <c r="D117" s="536"/>
      <c r="E117" s="421">
        <v>17529</v>
      </c>
      <c r="F117" s="420">
        <f t="shared" si="4"/>
        <v>7226</v>
      </c>
      <c r="G117" s="500">
        <f t="shared" si="3"/>
        <v>5247</v>
      </c>
      <c r="H117" s="421">
        <v>90</v>
      </c>
    </row>
    <row r="118" spans="1:8" x14ac:dyDescent="0.2">
      <c r="A118" s="497">
        <v>117</v>
      </c>
      <c r="B118" s="425"/>
      <c r="C118" s="429">
        <f t="shared" si="5"/>
        <v>40.17</v>
      </c>
      <c r="D118" s="536"/>
      <c r="E118" s="421">
        <v>17529</v>
      </c>
      <c r="F118" s="420">
        <f t="shared" si="4"/>
        <v>7212</v>
      </c>
      <c r="G118" s="500">
        <f t="shared" si="3"/>
        <v>5236</v>
      </c>
      <c r="H118" s="421">
        <v>90</v>
      </c>
    </row>
    <row r="119" spans="1:8" x14ac:dyDescent="0.2">
      <c r="A119" s="497">
        <v>118</v>
      </c>
      <c r="B119" s="425"/>
      <c r="C119" s="429">
        <f t="shared" si="5"/>
        <v>40.24</v>
      </c>
      <c r="D119" s="536"/>
      <c r="E119" s="421">
        <v>17529</v>
      </c>
      <c r="F119" s="420">
        <f t="shared" si="4"/>
        <v>7199</v>
      </c>
      <c r="G119" s="500">
        <f t="shared" si="3"/>
        <v>5227</v>
      </c>
      <c r="H119" s="421">
        <v>90</v>
      </c>
    </row>
    <row r="120" spans="1:8" x14ac:dyDescent="0.2">
      <c r="A120" s="497">
        <v>119</v>
      </c>
      <c r="B120" s="425"/>
      <c r="C120" s="429">
        <f t="shared" si="5"/>
        <v>40.31</v>
      </c>
      <c r="D120" s="536"/>
      <c r="E120" s="421">
        <v>17529</v>
      </c>
      <c r="F120" s="420">
        <f t="shared" si="4"/>
        <v>7187</v>
      </c>
      <c r="G120" s="500">
        <f t="shared" si="3"/>
        <v>5218</v>
      </c>
      <c r="H120" s="421">
        <v>90</v>
      </c>
    </row>
    <row r="121" spans="1:8" x14ac:dyDescent="0.2">
      <c r="A121" s="497">
        <v>120</v>
      </c>
      <c r="B121" s="425"/>
      <c r="C121" s="429">
        <f t="shared" si="5"/>
        <v>40.380000000000003</v>
      </c>
      <c r="D121" s="536"/>
      <c r="E121" s="421">
        <v>17529</v>
      </c>
      <c r="F121" s="420">
        <f t="shared" si="4"/>
        <v>7175</v>
      </c>
      <c r="G121" s="500">
        <f t="shared" si="3"/>
        <v>5209</v>
      </c>
      <c r="H121" s="421">
        <v>90</v>
      </c>
    </row>
    <row r="122" spans="1:8" x14ac:dyDescent="0.2">
      <c r="A122" s="497">
        <v>121</v>
      </c>
      <c r="B122" s="425"/>
      <c r="C122" s="429">
        <f t="shared" si="5"/>
        <v>40.450000000000003</v>
      </c>
      <c r="D122" s="536"/>
      <c r="E122" s="421">
        <v>17529</v>
      </c>
      <c r="F122" s="420">
        <f t="shared" si="4"/>
        <v>7162</v>
      </c>
      <c r="G122" s="500">
        <f t="shared" si="3"/>
        <v>5200</v>
      </c>
      <c r="H122" s="421">
        <v>90</v>
      </c>
    </row>
    <row r="123" spans="1:8" x14ac:dyDescent="0.2">
      <c r="A123" s="497">
        <v>122</v>
      </c>
      <c r="B123" s="425"/>
      <c r="C123" s="429">
        <f t="shared" si="5"/>
        <v>40.520000000000003</v>
      </c>
      <c r="D123" s="536"/>
      <c r="E123" s="421">
        <v>17529</v>
      </c>
      <c r="F123" s="420">
        <f t="shared" si="4"/>
        <v>7150</v>
      </c>
      <c r="G123" s="500">
        <f t="shared" si="3"/>
        <v>5191</v>
      </c>
      <c r="H123" s="421">
        <v>90</v>
      </c>
    </row>
    <row r="124" spans="1:8" x14ac:dyDescent="0.2">
      <c r="A124" s="497">
        <v>123</v>
      </c>
      <c r="B124" s="425"/>
      <c r="C124" s="429">
        <f t="shared" si="5"/>
        <v>40.590000000000003</v>
      </c>
      <c r="D124" s="536"/>
      <c r="E124" s="421">
        <v>17529</v>
      </c>
      <c r="F124" s="420">
        <f t="shared" si="4"/>
        <v>7138</v>
      </c>
      <c r="G124" s="500">
        <f t="shared" si="3"/>
        <v>5182</v>
      </c>
      <c r="H124" s="421">
        <v>90</v>
      </c>
    </row>
    <row r="125" spans="1:8" x14ac:dyDescent="0.2">
      <c r="A125" s="497">
        <v>124</v>
      </c>
      <c r="B125" s="425"/>
      <c r="C125" s="429">
        <f t="shared" si="5"/>
        <v>40.65</v>
      </c>
      <c r="D125" s="536"/>
      <c r="E125" s="421">
        <v>17529</v>
      </c>
      <c r="F125" s="420">
        <f t="shared" si="4"/>
        <v>7127</v>
      </c>
      <c r="G125" s="500">
        <f t="shared" si="3"/>
        <v>5175</v>
      </c>
      <c r="H125" s="421">
        <v>90</v>
      </c>
    </row>
    <row r="126" spans="1:8" x14ac:dyDescent="0.2">
      <c r="A126" s="497">
        <v>125</v>
      </c>
      <c r="B126" s="425"/>
      <c r="C126" s="429">
        <f t="shared" si="5"/>
        <v>40.71</v>
      </c>
      <c r="D126" s="536"/>
      <c r="E126" s="421">
        <v>17529</v>
      </c>
      <c r="F126" s="420">
        <f t="shared" si="4"/>
        <v>7117</v>
      </c>
      <c r="G126" s="500">
        <f t="shared" si="3"/>
        <v>5167</v>
      </c>
      <c r="H126" s="421">
        <v>90</v>
      </c>
    </row>
    <row r="127" spans="1:8" x14ac:dyDescent="0.2">
      <c r="A127" s="497">
        <v>126</v>
      </c>
      <c r="B127" s="425"/>
      <c r="C127" s="429">
        <f t="shared" si="5"/>
        <v>40.770000000000003</v>
      </c>
      <c r="D127" s="536"/>
      <c r="E127" s="421">
        <v>17529</v>
      </c>
      <c r="F127" s="420">
        <f t="shared" si="4"/>
        <v>7107</v>
      </c>
      <c r="G127" s="500">
        <f t="shared" si="3"/>
        <v>5159</v>
      </c>
      <c r="H127" s="421">
        <v>90</v>
      </c>
    </row>
    <row r="128" spans="1:8" x14ac:dyDescent="0.2">
      <c r="A128" s="497">
        <v>127</v>
      </c>
      <c r="B128" s="425"/>
      <c r="C128" s="429">
        <f t="shared" si="5"/>
        <v>40.83</v>
      </c>
      <c r="D128" s="536"/>
      <c r="E128" s="421">
        <v>17529</v>
      </c>
      <c r="F128" s="420">
        <f t="shared" si="4"/>
        <v>7096</v>
      </c>
      <c r="G128" s="500">
        <f t="shared" si="3"/>
        <v>5152</v>
      </c>
      <c r="H128" s="421">
        <v>90</v>
      </c>
    </row>
    <row r="129" spans="1:8" x14ac:dyDescent="0.2">
      <c r="A129" s="497">
        <v>128</v>
      </c>
      <c r="B129" s="425"/>
      <c r="C129" s="429">
        <f t="shared" si="5"/>
        <v>40.89</v>
      </c>
      <c r="D129" s="536"/>
      <c r="E129" s="421">
        <v>17529</v>
      </c>
      <c r="F129" s="420">
        <f t="shared" si="4"/>
        <v>7086</v>
      </c>
      <c r="G129" s="500">
        <f t="shared" si="3"/>
        <v>5144</v>
      </c>
      <c r="H129" s="421">
        <v>90</v>
      </c>
    </row>
    <row r="130" spans="1:8" x14ac:dyDescent="0.2">
      <c r="A130" s="497">
        <v>129</v>
      </c>
      <c r="B130" s="425"/>
      <c r="C130" s="429">
        <f t="shared" si="5"/>
        <v>40.94</v>
      </c>
      <c r="D130" s="536"/>
      <c r="E130" s="421">
        <v>17529</v>
      </c>
      <c r="F130" s="420">
        <f t="shared" si="4"/>
        <v>7078</v>
      </c>
      <c r="G130" s="500">
        <f t="shared" si="3"/>
        <v>5138</v>
      </c>
      <c r="H130" s="421">
        <v>90</v>
      </c>
    </row>
    <row r="131" spans="1:8" x14ac:dyDescent="0.2">
      <c r="A131" s="497">
        <v>130</v>
      </c>
      <c r="B131" s="425"/>
      <c r="C131" s="429">
        <f t="shared" si="5"/>
        <v>41</v>
      </c>
      <c r="D131" s="536"/>
      <c r="E131" s="421">
        <v>17529</v>
      </c>
      <c r="F131" s="420">
        <f t="shared" si="4"/>
        <v>7067</v>
      </c>
      <c r="G131" s="500">
        <f t="shared" si="3"/>
        <v>5130</v>
      </c>
      <c r="H131" s="421">
        <v>90</v>
      </c>
    </row>
    <row r="132" spans="1:8" x14ac:dyDescent="0.2">
      <c r="A132" s="497">
        <v>131</v>
      </c>
      <c r="B132" s="425"/>
      <c r="C132" s="429">
        <f t="shared" si="5"/>
        <v>41.05</v>
      </c>
      <c r="D132" s="536"/>
      <c r="E132" s="421">
        <v>17529</v>
      </c>
      <c r="F132" s="420">
        <f t="shared" si="4"/>
        <v>7059</v>
      </c>
      <c r="G132" s="500">
        <f t="shared" si="3"/>
        <v>5124</v>
      </c>
      <c r="H132" s="421">
        <v>90</v>
      </c>
    </row>
    <row r="133" spans="1:8" x14ac:dyDescent="0.2">
      <c r="A133" s="497">
        <v>132</v>
      </c>
      <c r="B133" s="425"/>
      <c r="C133" s="429">
        <f t="shared" si="5"/>
        <v>41.1</v>
      </c>
      <c r="D133" s="536"/>
      <c r="E133" s="421">
        <v>17529</v>
      </c>
      <c r="F133" s="420">
        <f t="shared" si="4"/>
        <v>7050</v>
      </c>
      <c r="G133" s="500">
        <f t="shared" si="3"/>
        <v>5118</v>
      </c>
      <c r="H133" s="421">
        <v>90</v>
      </c>
    </row>
    <row r="134" spans="1:8" x14ac:dyDescent="0.2">
      <c r="A134" s="497">
        <v>133</v>
      </c>
      <c r="B134" s="425"/>
      <c r="C134" s="429">
        <f t="shared" si="5"/>
        <v>41.14</v>
      </c>
      <c r="D134" s="536"/>
      <c r="E134" s="421">
        <v>17529</v>
      </c>
      <c r="F134" s="420">
        <f t="shared" si="4"/>
        <v>7044</v>
      </c>
      <c r="G134" s="500">
        <f t="shared" si="3"/>
        <v>5113</v>
      </c>
      <c r="H134" s="421">
        <v>90</v>
      </c>
    </row>
    <row r="135" spans="1:8" x14ac:dyDescent="0.2">
      <c r="A135" s="497">
        <v>134</v>
      </c>
      <c r="B135" s="425"/>
      <c r="C135" s="429">
        <f t="shared" si="5"/>
        <v>41.19</v>
      </c>
      <c r="D135" s="536"/>
      <c r="E135" s="421">
        <v>17529</v>
      </c>
      <c r="F135" s="420">
        <f t="shared" si="4"/>
        <v>7035</v>
      </c>
      <c r="G135" s="500">
        <f t="shared" si="3"/>
        <v>5107</v>
      </c>
      <c r="H135" s="421">
        <v>90</v>
      </c>
    </row>
    <row r="136" spans="1:8" x14ac:dyDescent="0.2">
      <c r="A136" s="497">
        <v>135</v>
      </c>
      <c r="B136" s="425"/>
      <c r="C136" s="429">
        <f t="shared" si="5"/>
        <v>41.23</v>
      </c>
      <c r="D136" s="536"/>
      <c r="E136" s="421">
        <v>17529</v>
      </c>
      <c r="F136" s="420">
        <f t="shared" si="4"/>
        <v>7028</v>
      </c>
      <c r="G136" s="500">
        <f t="shared" si="3"/>
        <v>5102</v>
      </c>
      <c r="H136" s="421">
        <v>90</v>
      </c>
    </row>
    <row r="137" spans="1:8" x14ac:dyDescent="0.2">
      <c r="A137" s="497">
        <v>136</v>
      </c>
      <c r="B137" s="425"/>
      <c r="C137" s="429">
        <f t="shared" si="5"/>
        <v>41.28</v>
      </c>
      <c r="D137" s="536"/>
      <c r="E137" s="421">
        <v>17529</v>
      </c>
      <c r="F137" s="420">
        <f t="shared" si="4"/>
        <v>7020</v>
      </c>
      <c r="G137" s="500">
        <f t="shared" si="3"/>
        <v>5096</v>
      </c>
      <c r="H137" s="421">
        <v>90</v>
      </c>
    </row>
    <row r="138" spans="1:8" x14ac:dyDescent="0.2">
      <c r="A138" s="497">
        <v>137</v>
      </c>
      <c r="B138" s="425"/>
      <c r="C138" s="429">
        <f t="shared" si="5"/>
        <v>41.32</v>
      </c>
      <c r="D138" s="536"/>
      <c r="E138" s="421">
        <v>17529</v>
      </c>
      <c r="F138" s="420">
        <f t="shared" si="4"/>
        <v>7013</v>
      </c>
      <c r="G138" s="500">
        <f t="shared" si="3"/>
        <v>5091</v>
      </c>
      <c r="H138" s="421">
        <v>90</v>
      </c>
    </row>
    <row r="139" spans="1:8" x14ac:dyDescent="0.2">
      <c r="A139" s="497">
        <v>138</v>
      </c>
      <c r="B139" s="425"/>
      <c r="C139" s="429">
        <f t="shared" si="5"/>
        <v>41.36</v>
      </c>
      <c r="D139" s="536"/>
      <c r="E139" s="421">
        <v>17529</v>
      </c>
      <c r="F139" s="420">
        <f t="shared" si="4"/>
        <v>7007</v>
      </c>
      <c r="G139" s="500">
        <f t="shared" si="3"/>
        <v>5086</v>
      </c>
      <c r="H139" s="421">
        <v>90</v>
      </c>
    </row>
    <row r="140" spans="1:8" x14ac:dyDescent="0.2">
      <c r="A140" s="497">
        <v>139</v>
      </c>
      <c r="B140" s="425"/>
      <c r="C140" s="429">
        <f t="shared" si="5"/>
        <v>41.39</v>
      </c>
      <c r="D140" s="536"/>
      <c r="E140" s="421">
        <v>17529</v>
      </c>
      <c r="F140" s="420">
        <f t="shared" si="4"/>
        <v>7002</v>
      </c>
      <c r="G140" s="500">
        <f t="shared" si="3"/>
        <v>5082</v>
      </c>
      <c r="H140" s="421">
        <v>90</v>
      </c>
    </row>
    <row r="141" spans="1:8" x14ac:dyDescent="0.2">
      <c r="A141" s="497">
        <v>140</v>
      </c>
      <c r="B141" s="425"/>
      <c r="C141" s="429">
        <f t="shared" si="5"/>
        <v>41.43</v>
      </c>
      <c r="D141" s="536"/>
      <c r="E141" s="421">
        <v>17529</v>
      </c>
      <c r="F141" s="420">
        <f t="shared" si="4"/>
        <v>6995</v>
      </c>
      <c r="G141" s="500">
        <f t="shared" ref="G141:G204" si="6">ROUND(12*(1/C141*E141),0)</f>
        <v>5077</v>
      </c>
      <c r="H141" s="421">
        <v>90</v>
      </c>
    </row>
    <row r="142" spans="1:8" x14ac:dyDescent="0.2">
      <c r="A142" s="497">
        <v>141</v>
      </c>
      <c r="B142" s="425"/>
      <c r="C142" s="429">
        <f t="shared" si="5"/>
        <v>41.46</v>
      </c>
      <c r="D142" s="536"/>
      <c r="E142" s="421">
        <v>17529</v>
      </c>
      <c r="F142" s="420">
        <f t="shared" ref="F142:F205" si="7">ROUND(12*1.36*(1/C142*E142)+H142,0)</f>
        <v>6990</v>
      </c>
      <c r="G142" s="500">
        <f t="shared" si="6"/>
        <v>5074</v>
      </c>
      <c r="H142" s="421">
        <v>90</v>
      </c>
    </row>
    <row r="143" spans="1:8" x14ac:dyDescent="0.2">
      <c r="A143" s="497">
        <v>142</v>
      </c>
      <c r="B143" s="425"/>
      <c r="C143" s="429">
        <f t="shared" ref="C143:C161" si="8">ROUND(-0.0009*POWER(A143,2)+0.2862*A143+19,2)</f>
        <v>41.49</v>
      </c>
      <c r="D143" s="536"/>
      <c r="E143" s="421">
        <v>17529</v>
      </c>
      <c r="F143" s="420">
        <f t="shared" si="7"/>
        <v>6985</v>
      </c>
      <c r="G143" s="500">
        <f t="shared" si="6"/>
        <v>5070</v>
      </c>
      <c r="H143" s="421">
        <v>90</v>
      </c>
    </row>
    <row r="144" spans="1:8" x14ac:dyDescent="0.2">
      <c r="A144" s="497">
        <v>143</v>
      </c>
      <c r="B144" s="425"/>
      <c r="C144" s="429">
        <f t="shared" si="8"/>
        <v>41.52</v>
      </c>
      <c r="D144" s="536"/>
      <c r="E144" s="421">
        <v>17529</v>
      </c>
      <c r="F144" s="420">
        <f t="shared" si="7"/>
        <v>6980</v>
      </c>
      <c r="G144" s="500">
        <f t="shared" si="6"/>
        <v>5066</v>
      </c>
      <c r="H144" s="421">
        <v>90</v>
      </c>
    </row>
    <row r="145" spans="1:8" x14ac:dyDescent="0.2">
      <c r="A145" s="497">
        <v>144</v>
      </c>
      <c r="B145" s="425"/>
      <c r="C145" s="429">
        <f t="shared" si="8"/>
        <v>41.55</v>
      </c>
      <c r="D145" s="536"/>
      <c r="E145" s="421">
        <v>17529</v>
      </c>
      <c r="F145" s="420">
        <f t="shared" si="7"/>
        <v>6975</v>
      </c>
      <c r="G145" s="500">
        <f t="shared" si="6"/>
        <v>5063</v>
      </c>
      <c r="H145" s="421">
        <v>90</v>
      </c>
    </row>
    <row r="146" spans="1:8" x14ac:dyDescent="0.2">
      <c r="A146" s="497">
        <v>145</v>
      </c>
      <c r="B146" s="425"/>
      <c r="C146" s="429">
        <f t="shared" si="8"/>
        <v>41.58</v>
      </c>
      <c r="D146" s="536"/>
      <c r="E146" s="421">
        <v>17529</v>
      </c>
      <c r="F146" s="420">
        <f t="shared" si="7"/>
        <v>6970</v>
      </c>
      <c r="G146" s="500">
        <f t="shared" si="6"/>
        <v>5059</v>
      </c>
      <c r="H146" s="421">
        <v>90</v>
      </c>
    </row>
    <row r="147" spans="1:8" x14ac:dyDescent="0.2">
      <c r="A147" s="497">
        <v>146</v>
      </c>
      <c r="B147" s="425"/>
      <c r="C147" s="429">
        <f t="shared" si="8"/>
        <v>41.6</v>
      </c>
      <c r="D147" s="536"/>
      <c r="E147" s="421">
        <v>17529</v>
      </c>
      <c r="F147" s="420">
        <f t="shared" si="7"/>
        <v>6967</v>
      </c>
      <c r="G147" s="500">
        <f t="shared" si="6"/>
        <v>5056</v>
      </c>
      <c r="H147" s="421">
        <v>90</v>
      </c>
    </row>
    <row r="148" spans="1:8" x14ac:dyDescent="0.2">
      <c r="A148" s="497">
        <v>147</v>
      </c>
      <c r="B148" s="425"/>
      <c r="C148" s="429">
        <f t="shared" si="8"/>
        <v>41.62</v>
      </c>
      <c r="D148" s="536"/>
      <c r="E148" s="421">
        <v>17529</v>
      </c>
      <c r="F148" s="420">
        <f t="shared" si="7"/>
        <v>6963</v>
      </c>
      <c r="G148" s="500">
        <f t="shared" si="6"/>
        <v>5054</v>
      </c>
      <c r="H148" s="421">
        <v>90</v>
      </c>
    </row>
    <row r="149" spans="1:8" x14ac:dyDescent="0.2">
      <c r="A149" s="497">
        <v>148</v>
      </c>
      <c r="B149" s="425"/>
      <c r="C149" s="429">
        <f t="shared" si="8"/>
        <v>41.64</v>
      </c>
      <c r="D149" s="536"/>
      <c r="E149" s="421">
        <v>17529</v>
      </c>
      <c r="F149" s="420">
        <f t="shared" si="7"/>
        <v>6960</v>
      </c>
      <c r="G149" s="500">
        <f t="shared" si="6"/>
        <v>5052</v>
      </c>
      <c r="H149" s="421">
        <v>90</v>
      </c>
    </row>
    <row r="150" spans="1:8" x14ac:dyDescent="0.2">
      <c r="A150" s="497">
        <v>149</v>
      </c>
      <c r="B150" s="425"/>
      <c r="C150" s="429">
        <f t="shared" si="8"/>
        <v>41.66</v>
      </c>
      <c r="D150" s="536"/>
      <c r="E150" s="421">
        <v>17529</v>
      </c>
      <c r="F150" s="420">
        <f t="shared" si="7"/>
        <v>6957</v>
      </c>
      <c r="G150" s="500">
        <f t="shared" si="6"/>
        <v>5049</v>
      </c>
      <c r="H150" s="421">
        <v>90</v>
      </c>
    </row>
    <row r="151" spans="1:8" x14ac:dyDescent="0.2">
      <c r="A151" s="497">
        <v>150</v>
      </c>
      <c r="B151" s="425"/>
      <c r="C151" s="429">
        <f t="shared" si="8"/>
        <v>41.68</v>
      </c>
      <c r="D151" s="536"/>
      <c r="E151" s="421">
        <v>17529</v>
      </c>
      <c r="F151" s="420">
        <f t="shared" si="7"/>
        <v>6954</v>
      </c>
      <c r="G151" s="500">
        <f t="shared" si="6"/>
        <v>5047</v>
      </c>
      <c r="H151" s="421">
        <v>90</v>
      </c>
    </row>
    <row r="152" spans="1:8" x14ac:dyDescent="0.2">
      <c r="A152" s="497">
        <v>151</v>
      </c>
      <c r="B152" s="425"/>
      <c r="C152" s="429">
        <f t="shared" si="8"/>
        <v>41.7</v>
      </c>
      <c r="D152" s="536"/>
      <c r="E152" s="421">
        <v>17529</v>
      </c>
      <c r="F152" s="420">
        <f t="shared" si="7"/>
        <v>6950</v>
      </c>
      <c r="G152" s="500">
        <f t="shared" si="6"/>
        <v>5044</v>
      </c>
      <c r="H152" s="421">
        <v>90</v>
      </c>
    </row>
    <row r="153" spans="1:8" x14ac:dyDescent="0.2">
      <c r="A153" s="497">
        <v>152</v>
      </c>
      <c r="B153" s="425"/>
      <c r="C153" s="429">
        <f t="shared" si="8"/>
        <v>41.71</v>
      </c>
      <c r="D153" s="536"/>
      <c r="E153" s="421">
        <v>17529</v>
      </c>
      <c r="F153" s="420">
        <f t="shared" si="7"/>
        <v>6949</v>
      </c>
      <c r="G153" s="500">
        <f t="shared" si="6"/>
        <v>5043</v>
      </c>
      <c r="H153" s="421">
        <v>90</v>
      </c>
    </row>
    <row r="154" spans="1:8" x14ac:dyDescent="0.2">
      <c r="A154" s="497">
        <v>153</v>
      </c>
      <c r="B154" s="425"/>
      <c r="C154" s="429">
        <f t="shared" si="8"/>
        <v>41.72</v>
      </c>
      <c r="D154" s="536"/>
      <c r="E154" s="421">
        <v>17529</v>
      </c>
      <c r="F154" s="420">
        <f t="shared" si="7"/>
        <v>6947</v>
      </c>
      <c r="G154" s="500">
        <f t="shared" si="6"/>
        <v>5042</v>
      </c>
      <c r="H154" s="421">
        <v>90</v>
      </c>
    </row>
    <row r="155" spans="1:8" x14ac:dyDescent="0.2">
      <c r="A155" s="497">
        <v>154</v>
      </c>
      <c r="B155" s="425"/>
      <c r="C155" s="429">
        <f t="shared" si="8"/>
        <v>41.73</v>
      </c>
      <c r="D155" s="536"/>
      <c r="E155" s="421">
        <v>17529</v>
      </c>
      <c r="F155" s="420">
        <f t="shared" si="7"/>
        <v>6945</v>
      </c>
      <c r="G155" s="500">
        <f t="shared" si="6"/>
        <v>5041</v>
      </c>
      <c r="H155" s="421">
        <v>90</v>
      </c>
    </row>
    <row r="156" spans="1:8" x14ac:dyDescent="0.2">
      <c r="A156" s="497">
        <v>155</v>
      </c>
      <c r="B156" s="425"/>
      <c r="C156" s="429">
        <f t="shared" si="8"/>
        <v>41.74</v>
      </c>
      <c r="D156" s="536"/>
      <c r="E156" s="421">
        <v>17529</v>
      </c>
      <c r="F156" s="420">
        <f t="shared" si="7"/>
        <v>6944</v>
      </c>
      <c r="G156" s="500">
        <f t="shared" si="6"/>
        <v>5039</v>
      </c>
      <c r="H156" s="421">
        <v>90</v>
      </c>
    </row>
    <row r="157" spans="1:8" x14ac:dyDescent="0.2">
      <c r="A157" s="497">
        <v>156</v>
      </c>
      <c r="B157" s="425"/>
      <c r="C157" s="429">
        <f t="shared" si="8"/>
        <v>41.74</v>
      </c>
      <c r="D157" s="536"/>
      <c r="E157" s="421">
        <v>17529</v>
      </c>
      <c r="F157" s="420">
        <f t="shared" si="7"/>
        <v>6944</v>
      </c>
      <c r="G157" s="500">
        <f t="shared" si="6"/>
        <v>5039</v>
      </c>
      <c r="H157" s="421">
        <v>90</v>
      </c>
    </row>
    <row r="158" spans="1:8" x14ac:dyDescent="0.2">
      <c r="A158" s="497">
        <v>157</v>
      </c>
      <c r="B158" s="425"/>
      <c r="C158" s="429">
        <f t="shared" si="8"/>
        <v>41.75</v>
      </c>
      <c r="D158" s="536"/>
      <c r="E158" s="421">
        <v>17529</v>
      </c>
      <c r="F158" s="420">
        <f t="shared" si="7"/>
        <v>6942</v>
      </c>
      <c r="G158" s="500">
        <f t="shared" si="6"/>
        <v>5038</v>
      </c>
      <c r="H158" s="421">
        <v>90</v>
      </c>
    </row>
    <row r="159" spans="1:8" x14ac:dyDescent="0.2">
      <c r="A159" s="497">
        <v>158</v>
      </c>
      <c r="B159" s="425"/>
      <c r="C159" s="429">
        <f t="shared" si="8"/>
        <v>41.75</v>
      </c>
      <c r="D159" s="536"/>
      <c r="E159" s="421">
        <v>17529</v>
      </c>
      <c r="F159" s="420">
        <f t="shared" si="7"/>
        <v>6942</v>
      </c>
      <c r="G159" s="500">
        <f t="shared" si="6"/>
        <v>5038</v>
      </c>
      <c r="H159" s="421">
        <v>90</v>
      </c>
    </row>
    <row r="160" spans="1:8" x14ac:dyDescent="0.2">
      <c r="A160" s="497">
        <v>159</v>
      </c>
      <c r="B160" s="425"/>
      <c r="C160" s="429">
        <f t="shared" si="8"/>
        <v>41.75</v>
      </c>
      <c r="D160" s="536"/>
      <c r="E160" s="421">
        <v>17529</v>
      </c>
      <c r="F160" s="420">
        <f t="shared" si="7"/>
        <v>6942</v>
      </c>
      <c r="G160" s="500">
        <f t="shared" si="6"/>
        <v>5038</v>
      </c>
      <c r="H160" s="421">
        <v>90</v>
      </c>
    </row>
    <row r="161" spans="1:8" x14ac:dyDescent="0.2">
      <c r="A161" s="497">
        <v>160</v>
      </c>
      <c r="B161" s="425"/>
      <c r="C161" s="429">
        <f t="shared" si="8"/>
        <v>41.75</v>
      </c>
      <c r="D161" s="536"/>
      <c r="E161" s="421">
        <v>17529</v>
      </c>
      <c r="F161" s="420">
        <f t="shared" si="7"/>
        <v>6942</v>
      </c>
      <c r="G161" s="500">
        <f t="shared" si="6"/>
        <v>5038</v>
      </c>
      <c r="H161" s="421">
        <v>90</v>
      </c>
    </row>
    <row r="162" spans="1:8" x14ac:dyDescent="0.2">
      <c r="A162" s="497">
        <v>161</v>
      </c>
      <c r="B162" s="425"/>
      <c r="C162" s="429">
        <v>41.75</v>
      </c>
      <c r="D162" s="536"/>
      <c r="E162" s="421">
        <v>17529</v>
      </c>
      <c r="F162" s="420">
        <f t="shared" si="7"/>
        <v>6942</v>
      </c>
      <c r="G162" s="500">
        <f t="shared" si="6"/>
        <v>5038</v>
      </c>
      <c r="H162" s="421">
        <v>90</v>
      </c>
    </row>
    <row r="163" spans="1:8" x14ac:dyDescent="0.2">
      <c r="A163" s="497">
        <v>162</v>
      </c>
      <c r="B163" s="425"/>
      <c r="C163" s="429">
        <v>41.75</v>
      </c>
      <c r="D163" s="536"/>
      <c r="E163" s="421">
        <v>17529</v>
      </c>
      <c r="F163" s="420">
        <f t="shared" si="7"/>
        <v>6942</v>
      </c>
      <c r="G163" s="500">
        <f t="shared" si="6"/>
        <v>5038</v>
      </c>
      <c r="H163" s="421">
        <v>90</v>
      </c>
    </row>
    <row r="164" spans="1:8" x14ac:dyDescent="0.2">
      <c r="A164" s="497">
        <v>163</v>
      </c>
      <c r="B164" s="425"/>
      <c r="C164" s="429">
        <v>41.75</v>
      </c>
      <c r="D164" s="536"/>
      <c r="E164" s="421">
        <v>17529</v>
      </c>
      <c r="F164" s="420">
        <f t="shared" si="7"/>
        <v>6942</v>
      </c>
      <c r="G164" s="500">
        <f t="shared" si="6"/>
        <v>5038</v>
      </c>
      <c r="H164" s="421">
        <v>90</v>
      </c>
    </row>
    <row r="165" spans="1:8" x14ac:dyDescent="0.2">
      <c r="A165" s="497">
        <v>164</v>
      </c>
      <c r="B165" s="425"/>
      <c r="C165" s="429">
        <v>41.75</v>
      </c>
      <c r="D165" s="536"/>
      <c r="E165" s="421">
        <v>17529</v>
      </c>
      <c r="F165" s="420">
        <f t="shared" si="7"/>
        <v>6942</v>
      </c>
      <c r="G165" s="500">
        <f t="shared" si="6"/>
        <v>5038</v>
      </c>
      <c r="H165" s="421">
        <v>90</v>
      </c>
    </row>
    <row r="166" spans="1:8" x14ac:dyDescent="0.2">
      <c r="A166" s="497">
        <v>165</v>
      </c>
      <c r="B166" s="425"/>
      <c r="C166" s="429">
        <v>41.75</v>
      </c>
      <c r="D166" s="536"/>
      <c r="E166" s="421">
        <v>17529</v>
      </c>
      <c r="F166" s="420">
        <f t="shared" si="7"/>
        <v>6942</v>
      </c>
      <c r="G166" s="500">
        <f t="shared" si="6"/>
        <v>5038</v>
      </c>
      <c r="H166" s="421">
        <v>90</v>
      </c>
    </row>
    <row r="167" spans="1:8" x14ac:dyDescent="0.2">
      <c r="A167" s="497">
        <v>166</v>
      </c>
      <c r="B167" s="425"/>
      <c r="C167" s="429">
        <v>41.75</v>
      </c>
      <c r="D167" s="536"/>
      <c r="E167" s="421">
        <v>17529</v>
      </c>
      <c r="F167" s="420">
        <f t="shared" si="7"/>
        <v>6942</v>
      </c>
      <c r="G167" s="500">
        <f t="shared" si="6"/>
        <v>5038</v>
      </c>
      <c r="H167" s="421">
        <v>90</v>
      </c>
    </row>
    <row r="168" spans="1:8" x14ac:dyDescent="0.2">
      <c r="A168" s="497">
        <v>167</v>
      </c>
      <c r="B168" s="425"/>
      <c r="C168" s="429">
        <v>41.75</v>
      </c>
      <c r="D168" s="536"/>
      <c r="E168" s="421">
        <v>17529</v>
      </c>
      <c r="F168" s="420">
        <f t="shared" si="7"/>
        <v>6942</v>
      </c>
      <c r="G168" s="500">
        <f t="shared" si="6"/>
        <v>5038</v>
      </c>
      <c r="H168" s="421">
        <v>90</v>
      </c>
    </row>
    <row r="169" spans="1:8" x14ac:dyDescent="0.2">
      <c r="A169" s="497">
        <v>168</v>
      </c>
      <c r="B169" s="425"/>
      <c r="C169" s="429">
        <v>41.75</v>
      </c>
      <c r="D169" s="536"/>
      <c r="E169" s="421">
        <v>17529</v>
      </c>
      <c r="F169" s="420">
        <f t="shared" si="7"/>
        <v>6942</v>
      </c>
      <c r="G169" s="500">
        <f t="shared" si="6"/>
        <v>5038</v>
      </c>
      <c r="H169" s="421">
        <v>90</v>
      </c>
    </row>
    <row r="170" spans="1:8" x14ac:dyDescent="0.2">
      <c r="A170" s="497">
        <v>169</v>
      </c>
      <c r="B170" s="425"/>
      <c r="C170" s="429">
        <v>41.75</v>
      </c>
      <c r="D170" s="536"/>
      <c r="E170" s="421">
        <v>17529</v>
      </c>
      <c r="F170" s="420">
        <f t="shared" si="7"/>
        <v>6942</v>
      </c>
      <c r="G170" s="500">
        <f t="shared" si="6"/>
        <v>5038</v>
      </c>
      <c r="H170" s="421">
        <v>90</v>
      </c>
    </row>
    <row r="171" spans="1:8" x14ac:dyDescent="0.2">
      <c r="A171" s="497">
        <v>170</v>
      </c>
      <c r="B171" s="425"/>
      <c r="C171" s="429">
        <v>41.75</v>
      </c>
      <c r="D171" s="536"/>
      <c r="E171" s="421">
        <v>17529</v>
      </c>
      <c r="F171" s="420">
        <f t="shared" si="7"/>
        <v>6942</v>
      </c>
      <c r="G171" s="500">
        <f t="shared" si="6"/>
        <v>5038</v>
      </c>
      <c r="H171" s="421">
        <v>90</v>
      </c>
    </row>
    <row r="172" spans="1:8" x14ac:dyDescent="0.2">
      <c r="A172" s="497">
        <v>171</v>
      </c>
      <c r="B172" s="425"/>
      <c r="C172" s="429">
        <v>41.75</v>
      </c>
      <c r="D172" s="536"/>
      <c r="E172" s="421">
        <v>17529</v>
      </c>
      <c r="F172" s="420">
        <f t="shared" si="7"/>
        <v>6942</v>
      </c>
      <c r="G172" s="500">
        <f t="shared" si="6"/>
        <v>5038</v>
      </c>
      <c r="H172" s="421">
        <v>90</v>
      </c>
    </row>
    <row r="173" spans="1:8" x14ac:dyDescent="0.2">
      <c r="A173" s="497">
        <v>172</v>
      </c>
      <c r="B173" s="425"/>
      <c r="C173" s="429">
        <v>41.75</v>
      </c>
      <c r="D173" s="536"/>
      <c r="E173" s="421">
        <v>17529</v>
      </c>
      <c r="F173" s="420">
        <f t="shared" si="7"/>
        <v>6942</v>
      </c>
      <c r="G173" s="500">
        <f t="shared" si="6"/>
        <v>5038</v>
      </c>
      <c r="H173" s="421">
        <v>90</v>
      </c>
    </row>
    <row r="174" spans="1:8" x14ac:dyDescent="0.2">
      <c r="A174" s="497">
        <v>173</v>
      </c>
      <c r="B174" s="425"/>
      <c r="C174" s="429">
        <v>41.75</v>
      </c>
      <c r="D174" s="536"/>
      <c r="E174" s="421">
        <v>17529</v>
      </c>
      <c r="F174" s="420">
        <f t="shared" si="7"/>
        <v>6942</v>
      </c>
      <c r="G174" s="500">
        <f t="shared" si="6"/>
        <v>5038</v>
      </c>
      <c r="H174" s="421">
        <v>90</v>
      </c>
    </row>
    <row r="175" spans="1:8" x14ac:dyDescent="0.2">
      <c r="A175" s="497">
        <v>174</v>
      </c>
      <c r="B175" s="425"/>
      <c r="C175" s="429">
        <v>41.75</v>
      </c>
      <c r="D175" s="536"/>
      <c r="E175" s="421">
        <v>17529</v>
      </c>
      <c r="F175" s="420">
        <f t="shared" si="7"/>
        <v>6942</v>
      </c>
      <c r="G175" s="500">
        <f t="shared" si="6"/>
        <v>5038</v>
      </c>
      <c r="H175" s="421">
        <v>90</v>
      </c>
    </row>
    <row r="176" spans="1:8" x14ac:dyDescent="0.2">
      <c r="A176" s="497">
        <v>175</v>
      </c>
      <c r="B176" s="425"/>
      <c r="C176" s="429">
        <v>41.75</v>
      </c>
      <c r="D176" s="536"/>
      <c r="E176" s="421">
        <v>17529</v>
      </c>
      <c r="F176" s="420">
        <f t="shared" si="7"/>
        <v>6942</v>
      </c>
      <c r="G176" s="500">
        <f t="shared" si="6"/>
        <v>5038</v>
      </c>
      <c r="H176" s="421">
        <v>90</v>
      </c>
    </row>
    <row r="177" spans="1:8" x14ac:dyDescent="0.2">
      <c r="A177" s="497">
        <v>176</v>
      </c>
      <c r="B177" s="425"/>
      <c r="C177" s="429">
        <v>41.75</v>
      </c>
      <c r="D177" s="536"/>
      <c r="E177" s="421">
        <v>17529</v>
      </c>
      <c r="F177" s="420">
        <f t="shared" si="7"/>
        <v>6942</v>
      </c>
      <c r="G177" s="500">
        <f t="shared" si="6"/>
        <v>5038</v>
      </c>
      <c r="H177" s="421">
        <v>90</v>
      </c>
    </row>
    <row r="178" spans="1:8" x14ac:dyDescent="0.2">
      <c r="A178" s="497">
        <v>177</v>
      </c>
      <c r="B178" s="425"/>
      <c r="C178" s="429">
        <v>41.75</v>
      </c>
      <c r="D178" s="536"/>
      <c r="E178" s="421">
        <v>17529</v>
      </c>
      <c r="F178" s="420">
        <f t="shared" si="7"/>
        <v>6942</v>
      </c>
      <c r="G178" s="500">
        <f t="shared" si="6"/>
        <v>5038</v>
      </c>
      <c r="H178" s="421">
        <v>90</v>
      </c>
    </row>
    <row r="179" spans="1:8" x14ac:dyDescent="0.2">
      <c r="A179" s="497">
        <v>178</v>
      </c>
      <c r="B179" s="425"/>
      <c r="C179" s="429">
        <v>41.75</v>
      </c>
      <c r="D179" s="536"/>
      <c r="E179" s="421">
        <v>17529</v>
      </c>
      <c r="F179" s="420">
        <f t="shared" si="7"/>
        <v>6942</v>
      </c>
      <c r="G179" s="500">
        <f t="shared" si="6"/>
        <v>5038</v>
      </c>
      <c r="H179" s="421">
        <v>90</v>
      </c>
    </row>
    <row r="180" spans="1:8" x14ac:dyDescent="0.2">
      <c r="A180" s="497">
        <v>179</v>
      </c>
      <c r="B180" s="425"/>
      <c r="C180" s="429">
        <v>41.75</v>
      </c>
      <c r="D180" s="536"/>
      <c r="E180" s="421">
        <v>17529</v>
      </c>
      <c r="F180" s="420">
        <f t="shared" si="7"/>
        <v>6942</v>
      </c>
      <c r="G180" s="500">
        <f t="shared" si="6"/>
        <v>5038</v>
      </c>
      <c r="H180" s="421">
        <v>90</v>
      </c>
    </row>
    <row r="181" spans="1:8" x14ac:dyDescent="0.2">
      <c r="A181" s="497">
        <v>180</v>
      </c>
      <c r="B181" s="425"/>
      <c r="C181" s="429">
        <v>41.75</v>
      </c>
      <c r="D181" s="536"/>
      <c r="E181" s="421">
        <v>17529</v>
      </c>
      <c r="F181" s="420">
        <f t="shared" si="7"/>
        <v>6942</v>
      </c>
      <c r="G181" s="500">
        <f t="shared" si="6"/>
        <v>5038</v>
      </c>
      <c r="H181" s="421">
        <v>90</v>
      </c>
    </row>
    <row r="182" spans="1:8" x14ac:dyDescent="0.2">
      <c r="A182" s="497">
        <v>181</v>
      </c>
      <c r="B182" s="425"/>
      <c r="C182" s="429">
        <v>41.75</v>
      </c>
      <c r="D182" s="536"/>
      <c r="E182" s="421">
        <v>17529</v>
      </c>
      <c r="F182" s="420">
        <f t="shared" si="7"/>
        <v>6942</v>
      </c>
      <c r="G182" s="500">
        <f t="shared" si="6"/>
        <v>5038</v>
      </c>
      <c r="H182" s="421">
        <v>90</v>
      </c>
    </row>
    <row r="183" spans="1:8" x14ac:dyDescent="0.2">
      <c r="A183" s="497">
        <v>182</v>
      </c>
      <c r="B183" s="425"/>
      <c r="C183" s="429">
        <v>41.75</v>
      </c>
      <c r="D183" s="536"/>
      <c r="E183" s="421">
        <v>17529</v>
      </c>
      <c r="F183" s="420">
        <f t="shared" si="7"/>
        <v>6942</v>
      </c>
      <c r="G183" s="500">
        <f t="shared" si="6"/>
        <v>5038</v>
      </c>
      <c r="H183" s="421">
        <v>90</v>
      </c>
    </row>
    <row r="184" spans="1:8" x14ac:dyDescent="0.2">
      <c r="A184" s="497">
        <v>183</v>
      </c>
      <c r="B184" s="425"/>
      <c r="C184" s="429">
        <v>41.75</v>
      </c>
      <c r="D184" s="536"/>
      <c r="E184" s="421">
        <v>17529</v>
      </c>
      <c r="F184" s="420">
        <f t="shared" si="7"/>
        <v>6942</v>
      </c>
      <c r="G184" s="500">
        <f t="shared" si="6"/>
        <v>5038</v>
      </c>
      <c r="H184" s="421">
        <v>90</v>
      </c>
    </row>
    <row r="185" spans="1:8" x14ac:dyDescent="0.2">
      <c r="A185" s="497">
        <v>184</v>
      </c>
      <c r="B185" s="425"/>
      <c r="C185" s="429">
        <v>41.75</v>
      </c>
      <c r="D185" s="536"/>
      <c r="E185" s="421">
        <v>17529</v>
      </c>
      <c r="F185" s="420">
        <f t="shared" si="7"/>
        <v>6942</v>
      </c>
      <c r="G185" s="500">
        <f t="shared" si="6"/>
        <v>5038</v>
      </c>
      <c r="H185" s="421">
        <v>90</v>
      </c>
    </row>
    <row r="186" spans="1:8" x14ac:dyDescent="0.2">
      <c r="A186" s="497">
        <v>185</v>
      </c>
      <c r="B186" s="425"/>
      <c r="C186" s="429">
        <v>41.75</v>
      </c>
      <c r="D186" s="536"/>
      <c r="E186" s="421">
        <v>17529</v>
      </c>
      <c r="F186" s="420">
        <f t="shared" si="7"/>
        <v>6942</v>
      </c>
      <c r="G186" s="500">
        <f t="shared" si="6"/>
        <v>5038</v>
      </c>
      <c r="H186" s="421">
        <v>90</v>
      </c>
    </row>
    <row r="187" spans="1:8" x14ac:dyDescent="0.2">
      <c r="A187" s="497">
        <v>186</v>
      </c>
      <c r="B187" s="425"/>
      <c r="C187" s="429">
        <v>41.75</v>
      </c>
      <c r="D187" s="536"/>
      <c r="E187" s="421">
        <v>17529</v>
      </c>
      <c r="F187" s="420">
        <f t="shared" si="7"/>
        <v>6942</v>
      </c>
      <c r="G187" s="500">
        <f t="shared" si="6"/>
        <v>5038</v>
      </c>
      <c r="H187" s="421">
        <v>90</v>
      </c>
    </row>
    <row r="188" spans="1:8" x14ac:dyDescent="0.2">
      <c r="A188" s="497">
        <v>187</v>
      </c>
      <c r="B188" s="425"/>
      <c r="C188" s="429">
        <v>41.75</v>
      </c>
      <c r="D188" s="536"/>
      <c r="E188" s="421">
        <v>17529</v>
      </c>
      <c r="F188" s="420">
        <f t="shared" si="7"/>
        <v>6942</v>
      </c>
      <c r="G188" s="500">
        <f t="shared" si="6"/>
        <v>5038</v>
      </c>
      <c r="H188" s="421">
        <v>90</v>
      </c>
    </row>
    <row r="189" spans="1:8" x14ac:dyDescent="0.2">
      <c r="A189" s="497">
        <v>188</v>
      </c>
      <c r="B189" s="425"/>
      <c r="C189" s="429">
        <v>41.75</v>
      </c>
      <c r="D189" s="536"/>
      <c r="E189" s="421">
        <v>17529</v>
      </c>
      <c r="F189" s="420">
        <f t="shared" si="7"/>
        <v>6942</v>
      </c>
      <c r="G189" s="500">
        <f t="shared" si="6"/>
        <v>5038</v>
      </c>
      <c r="H189" s="421">
        <v>90</v>
      </c>
    </row>
    <row r="190" spans="1:8" x14ac:dyDescent="0.2">
      <c r="A190" s="497">
        <v>189</v>
      </c>
      <c r="B190" s="425"/>
      <c r="C190" s="429">
        <v>41.75</v>
      </c>
      <c r="D190" s="536"/>
      <c r="E190" s="421">
        <v>17529</v>
      </c>
      <c r="F190" s="420">
        <f t="shared" si="7"/>
        <v>6942</v>
      </c>
      <c r="G190" s="500">
        <f t="shared" si="6"/>
        <v>5038</v>
      </c>
      <c r="H190" s="421">
        <v>90</v>
      </c>
    </row>
    <row r="191" spans="1:8" x14ac:dyDescent="0.2">
      <c r="A191" s="497">
        <v>190</v>
      </c>
      <c r="B191" s="425"/>
      <c r="C191" s="429">
        <v>41.75</v>
      </c>
      <c r="D191" s="536"/>
      <c r="E191" s="421">
        <v>17529</v>
      </c>
      <c r="F191" s="420">
        <f t="shared" si="7"/>
        <v>6942</v>
      </c>
      <c r="G191" s="500">
        <f t="shared" si="6"/>
        <v>5038</v>
      </c>
      <c r="H191" s="421">
        <v>90</v>
      </c>
    </row>
    <row r="192" spans="1:8" x14ac:dyDescent="0.2">
      <c r="A192" s="497">
        <v>191</v>
      </c>
      <c r="B192" s="425"/>
      <c r="C192" s="429">
        <v>41.75</v>
      </c>
      <c r="D192" s="536"/>
      <c r="E192" s="421">
        <v>17529</v>
      </c>
      <c r="F192" s="420">
        <f t="shared" si="7"/>
        <v>6942</v>
      </c>
      <c r="G192" s="500">
        <f t="shared" si="6"/>
        <v>5038</v>
      </c>
      <c r="H192" s="421">
        <v>90</v>
      </c>
    </row>
    <row r="193" spans="1:8" x14ac:dyDescent="0.2">
      <c r="A193" s="497">
        <v>192</v>
      </c>
      <c r="B193" s="425"/>
      <c r="C193" s="429">
        <v>41.75</v>
      </c>
      <c r="D193" s="536"/>
      <c r="E193" s="421">
        <v>17529</v>
      </c>
      <c r="F193" s="420">
        <f t="shared" si="7"/>
        <v>6942</v>
      </c>
      <c r="G193" s="500">
        <f t="shared" si="6"/>
        <v>5038</v>
      </c>
      <c r="H193" s="421">
        <v>90</v>
      </c>
    </row>
    <row r="194" spans="1:8" x14ac:dyDescent="0.2">
      <c r="A194" s="497">
        <v>193</v>
      </c>
      <c r="B194" s="425"/>
      <c r="C194" s="429">
        <v>41.75</v>
      </c>
      <c r="D194" s="536"/>
      <c r="E194" s="421">
        <v>17529</v>
      </c>
      <c r="F194" s="420">
        <f t="shared" si="7"/>
        <v>6942</v>
      </c>
      <c r="G194" s="500">
        <f t="shared" si="6"/>
        <v>5038</v>
      </c>
      <c r="H194" s="421">
        <v>90</v>
      </c>
    </row>
    <row r="195" spans="1:8" x14ac:dyDescent="0.2">
      <c r="A195" s="497">
        <v>194</v>
      </c>
      <c r="B195" s="425"/>
      <c r="C195" s="429">
        <v>41.75</v>
      </c>
      <c r="D195" s="536"/>
      <c r="E195" s="421">
        <v>17529</v>
      </c>
      <c r="F195" s="420">
        <f t="shared" si="7"/>
        <v>6942</v>
      </c>
      <c r="G195" s="500">
        <f t="shared" si="6"/>
        <v>5038</v>
      </c>
      <c r="H195" s="421">
        <v>90</v>
      </c>
    </row>
    <row r="196" spans="1:8" x14ac:dyDescent="0.2">
      <c r="A196" s="497">
        <v>195</v>
      </c>
      <c r="B196" s="425"/>
      <c r="C196" s="429">
        <v>41.75</v>
      </c>
      <c r="D196" s="536"/>
      <c r="E196" s="421">
        <v>17529</v>
      </c>
      <c r="F196" s="420">
        <f t="shared" si="7"/>
        <v>6942</v>
      </c>
      <c r="G196" s="500">
        <f t="shared" si="6"/>
        <v>5038</v>
      </c>
      <c r="H196" s="421">
        <v>90</v>
      </c>
    </row>
    <row r="197" spans="1:8" x14ac:dyDescent="0.2">
      <c r="A197" s="497">
        <v>196</v>
      </c>
      <c r="B197" s="425"/>
      <c r="C197" s="429">
        <v>41.75</v>
      </c>
      <c r="D197" s="536"/>
      <c r="E197" s="421">
        <v>17529</v>
      </c>
      <c r="F197" s="420">
        <f t="shared" si="7"/>
        <v>6942</v>
      </c>
      <c r="G197" s="500">
        <f t="shared" si="6"/>
        <v>5038</v>
      </c>
      <c r="H197" s="421">
        <v>90</v>
      </c>
    </row>
    <row r="198" spans="1:8" x14ac:dyDescent="0.2">
      <c r="A198" s="497">
        <v>197</v>
      </c>
      <c r="B198" s="425"/>
      <c r="C198" s="429">
        <v>41.75</v>
      </c>
      <c r="D198" s="536"/>
      <c r="E198" s="421">
        <v>17529</v>
      </c>
      <c r="F198" s="420">
        <f t="shared" si="7"/>
        <v>6942</v>
      </c>
      <c r="G198" s="500">
        <f t="shared" si="6"/>
        <v>5038</v>
      </c>
      <c r="H198" s="421">
        <v>90</v>
      </c>
    </row>
    <row r="199" spans="1:8" x14ac:dyDescent="0.2">
      <c r="A199" s="497">
        <v>198</v>
      </c>
      <c r="B199" s="425"/>
      <c r="C199" s="429">
        <v>41.75</v>
      </c>
      <c r="D199" s="536"/>
      <c r="E199" s="421">
        <v>17529</v>
      </c>
      <c r="F199" s="420">
        <f t="shared" si="7"/>
        <v>6942</v>
      </c>
      <c r="G199" s="500">
        <f t="shared" si="6"/>
        <v>5038</v>
      </c>
      <c r="H199" s="421">
        <v>90</v>
      </c>
    </row>
    <row r="200" spans="1:8" x14ac:dyDescent="0.2">
      <c r="A200" s="497">
        <v>199</v>
      </c>
      <c r="B200" s="425"/>
      <c r="C200" s="429">
        <v>41.75</v>
      </c>
      <c r="D200" s="536"/>
      <c r="E200" s="421">
        <v>17529</v>
      </c>
      <c r="F200" s="420">
        <f t="shared" si="7"/>
        <v>6942</v>
      </c>
      <c r="G200" s="500">
        <f t="shared" si="6"/>
        <v>5038</v>
      </c>
      <c r="H200" s="421">
        <v>90</v>
      </c>
    </row>
    <row r="201" spans="1:8" x14ac:dyDescent="0.2">
      <c r="A201" s="497">
        <v>200</v>
      </c>
      <c r="B201" s="425"/>
      <c r="C201" s="429">
        <v>41.75</v>
      </c>
      <c r="D201" s="536"/>
      <c r="E201" s="421">
        <v>17529</v>
      </c>
      <c r="F201" s="420">
        <f t="shared" si="7"/>
        <v>6942</v>
      </c>
      <c r="G201" s="500">
        <f t="shared" si="6"/>
        <v>5038</v>
      </c>
      <c r="H201" s="421">
        <v>90</v>
      </c>
    </row>
    <row r="202" spans="1:8" x14ac:dyDescent="0.2">
      <c r="A202" s="497">
        <v>201</v>
      </c>
      <c r="B202" s="425"/>
      <c r="C202" s="429">
        <v>41.75</v>
      </c>
      <c r="D202" s="536"/>
      <c r="E202" s="421">
        <v>17529</v>
      </c>
      <c r="F202" s="420">
        <f t="shared" si="7"/>
        <v>6942</v>
      </c>
      <c r="G202" s="500">
        <f t="shared" si="6"/>
        <v>5038</v>
      </c>
      <c r="H202" s="421">
        <v>90</v>
      </c>
    </row>
    <row r="203" spans="1:8" x14ac:dyDescent="0.2">
      <c r="A203" s="497">
        <v>202</v>
      </c>
      <c r="B203" s="425"/>
      <c r="C203" s="429">
        <v>41.75</v>
      </c>
      <c r="D203" s="536"/>
      <c r="E203" s="421">
        <v>17529</v>
      </c>
      <c r="F203" s="420">
        <f t="shared" si="7"/>
        <v>6942</v>
      </c>
      <c r="G203" s="500">
        <f t="shared" si="6"/>
        <v>5038</v>
      </c>
      <c r="H203" s="421">
        <v>90</v>
      </c>
    </row>
    <row r="204" spans="1:8" x14ac:dyDescent="0.2">
      <c r="A204" s="497">
        <v>203</v>
      </c>
      <c r="B204" s="425"/>
      <c r="C204" s="429">
        <v>41.75</v>
      </c>
      <c r="D204" s="536"/>
      <c r="E204" s="421">
        <v>17529</v>
      </c>
      <c r="F204" s="420">
        <f t="shared" si="7"/>
        <v>6942</v>
      </c>
      <c r="G204" s="500">
        <f t="shared" si="6"/>
        <v>5038</v>
      </c>
      <c r="H204" s="421">
        <v>90</v>
      </c>
    </row>
    <row r="205" spans="1:8" x14ac:dyDescent="0.2">
      <c r="A205" s="497">
        <v>204</v>
      </c>
      <c r="B205" s="425"/>
      <c r="C205" s="429">
        <v>41.75</v>
      </c>
      <c r="D205" s="536"/>
      <c r="E205" s="421">
        <v>17529</v>
      </c>
      <c r="F205" s="420">
        <f t="shared" si="7"/>
        <v>6942</v>
      </c>
      <c r="G205" s="500">
        <f t="shared" ref="G205:G268" si="9">ROUND(12*(1/C205*E205),0)</f>
        <v>5038</v>
      </c>
      <c r="H205" s="421">
        <v>90</v>
      </c>
    </row>
    <row r="206" spans="1:8" x14ac:dyDescent="0.2">
      <c r="A206" s="497">
        <v>205</v>
      </c>
      <c r="B206" s="425"/>
      <c r="C206" s="429">
        <v>41.75</v>
      </c>
      <c r="D206" s="536"/>
      <c r="E206" s="421">
        <v>17529</v>
      </c>
      <c r="F206" s="420">
        <f t="shared" ref="F206:F269" si="10">ROUND(12*1.36*(1/C206*E206)+H206,0)</f>
        <v>6942</v>
      </c>
      <c r="G206" s="500">
        <f t="shared" si="9"/>
        <v>5038</v>
      </c>
      <c r="H206" s="421">
        <v>90</v>
      </c>
    </row>
    <row r="207" spans="1:8" x14ac:dyDescent="0.2">
      <c r="A207" s="497">
        <v>206</v>
      </c>
      <c r="B207" s="425"/>
      <c r="C207" s="429">
        <v>41.75</v>
      </c>
      <c r="D207" s="536"/>
      <c r="E207" s="421">
        <v>17529</v>
      </c>
      <c r="F207" s="420">
        <f t="shared" si="10"/>
        <v>6942</v>
      </c>
      <c r="G207" s="500">
        <f t="shared" si="9"/>
        <v>5038</v>
      </c>
      <c r="H207" s="421">
        <v>90</v>
      </c>
    </row>
    <row r="208" spans="1:8" x14ac:dyDescent="0.2">
      <c r="A208" s="497">
        <v>207</v>
      </c>
      <c r="B208" s="425"/>
      <c r="C208" s="429">
        <v>41.75</v>
      </c>
      <c r="D208" s="536"/>
      <c r="E208" s="421">
        <v>17529</v>
      </c>
      <c r="F208" s="420">
        <f t="shared" si="10"/>
        <v>6942</v>
      </c>
      <c r="G208" s="500">
        <f t="shared" si="9"/>
        <v>5038</v>
      </c>
      <c r="H208" s="421">
        <v>90</v>
      </c>
    </row>
    <row r="209" spans="1:8" x14ac:dyDescent="0.2">
      <c r="A209" s="497">
        <v>208</v>
      </c>
      <c r="B209" s="425"/>
      <c r="C209" s="429">
        <v>41.75</v>
      </c>
      <c r="D209" s="536"/>
      <c r="E209" s="421">
        <v>17529</v>
      </c>
      <c r="F209" s="420">
        <f t="shared" si="10"/>
        <v>6942</v>
      </c>
      <c r="G209" s="500">
        <f t="shared" si="9"/>
        <v>5038</v>
      </c>
      <c r="H209" s="421">
        <v>90</v>
      </c>
    </row>
    <row r="210" spans="1:8" x14ac:dyDescent="0.2">
      <c r="A210" s="497">
        <v>209</v>
      </c>
      <c r="B210" s="425"/>
      <c r="C210" s="429">
        <v>41.75</v>
      </c>
      <c r="D210" s="536"/>
      <c r="E210" s="421">
        <v>17529</v>
      </c>
      <c r="F210" s="420">
        <f t="shared" si="10"/>
        <v>6942</v>
      </c>
      <c r="G210" s="500">
        <f t="shared" si="9"/>
        <v>5038</v>
      </c>
      <c r="H210" s="421">
        <v>90</v>
      </c>
    </row>
    <row r="211" spans="1:8" x14ac:dyDescent="0.2">
      <c r="A211" s="497">
        <v>210</v>
      </c>
      <c r="B211" s="425"/>
      <c r="C211" s="429">
        <v>41.75</v>
      </c>
      <c r="D211" s="536"/>
      <c r="E211" s="421">
        <v>17529</v>
      </c>
      <c r="F211" s="420">
        <f t="shared" si="10"/>
        <v>6942</v>
      </c>
      <c r="G211" s="500">
        <f t="shared" si="9"/>
        <v>5038</v>
      </c>
      <c r="H211" s="421">
        <v>90</v>
      </c>
    </row>
    <row r="212" spans="1:8" x14ac:dyDescent="0.2">
      <c r="A212" s="497">
        <v>211</v>
      </c>
      <c r="B212" s="425"/>
      <c r="C212" s="429">
        <v>41.75</v>
      </c>
      <c r="D212" s="536"/>
      <c r="E212" s="421">
        <v>17529</v>
      </c>
      <c r="F212" s="420">
        <f t="shared" si="10"/>
        <v>6942</v>
      </c>
      <c r="G212" s="500">
        <f t="shared" si="9"/>
        <v>5038</v>
      </c>
      <c r="H212" s="421">
        <v>90</v>
      </c>
    </row>
    <row r="213" spans="1:8" x14ac:dyDescent="0.2">
      <c r="A213" s="497">
        <v>212</v>
      </c>
      <c r="B213" s="425"/>
      <c r="C213" s="429">
        <v>41.75</v>
      </c>
      <c r="D213" s="536"/>
      <c r="E213" s="421">
        <v>17529</v>
      </c>
      <c r="F213" s="420">
        <f t="shared" si="10"/>
        <v>6942</v>
      </c>
      <c r="G213" s="500">
        <f t="shared" si="9"/>
        <v>5038</v>
      </c>
      <c r="H213" s="421">
        <v>90</v>
      </c>
    </row>
    <row r="214" spans="1:8" x14ac:dyDescent="0.2">
      <c r="A214" s="497">
        <v>213</v>
      </c>
      <c r="B214" s="425"/>
      <c r="C214" s="429">
        <v>41.75</v>
      </c>
      <c r="D214" s="536"/>
      <c r="E214" s="421">
        <v>17529</v>
      </c>
      <c r="F214" s="420">
        <f t="shared" si="10"/>
        <v>6942</v>
      </c>
      <c r="G214" s="500">
        <f t="shared" si="9"/>
        <v>5038</v>
      </c>
      <c r="H214" s="421">
        <v>90</v>
      </c>
    </row>
    <row r="215" spans="1:8" x14ac:dyDescent="0.2">
      <c r="A215" s="497">
        <v>214</v>
      </c>
      <c r="B215" s="425"/>
      <c r="C215" s="429">
        <v>41.75</v>
      </c>
      <c r="D215" s="536"/>
      <c r="E215" s="421">
        <v>17529</v>
      </c>
      <c r="F215" s="420">
        <f t="shared" si="10"/>
        <v>6942</v>
      </c>
      <c r="G215" s="500">
        <f t="shared" si="9"/>
        <v>5038</v>
      </c>
      <c r="H215" s="421">
        <v>90</v>
      </c>
    </row>
    <row r="216" spans="1:8" x14ac:dyDescent="0.2">
      <c r="A216" s="497">
        <v>215</v>
      </c>
      <c r="B216" s="425"/>
      <c r="C216" s="429">
        <v>41.75</v>
      </c>
      <c r="D216" s="536"/>
      <c r="E216" s="421">
        <v>17529</v>
      </c>
      <c r="F216" s="420">
        <f t="shared" si="10"/>
        <v>6942</v>
      </c>
      <c r="G216" s="500">
        <f t="shared" si="9"/>
        <v>5038</v>
      </c>
      <c r="H216" s="421">
        <v>90</v>
      </c>
    </row>
    <row r="217" spans="1:8" x14ac:dyDescent="0.2">
      <c r="A217" s="497">
        <v>216</v>
      </c>
      <c r="B217" s="425"/>
      <c r="C217" s="429">
        <v>41.75</v>
      </c>
      <c r="D217" s="536"/>
      <c r="E217" s="421">
        <v>17529</v>
      </c>
      <c r="F217" s="420">
        <f t="shared" si="10"/>
        <v>6942</v>
      </c>
      <c r="G217" s="500">
        <f t="shared" si="9"/>
        <v>5038</v>
      </c>
      <c r="H217" s="421">
        <v>90</v>
      </c>
    </row>
    <row r="218" spans="1:8" x14ac:dyDescent="0.2">
      <c r="A218" s="497">
        <v>217</v>
      </c>
      <c r="B218" s="425"/>
      <c r="C218" s="429">
        <v>41.75</v>
      </c>
      <c r="D218" s="536"/>
      <c r="E218" s="421">
        <v>17529</v>
      </c>
      <c r="F218" s="420">
        <f t="shared" si="10"/>
        <v>6942</v>
      </c>
      <c r="G218" s="500">
        <f t="shared" si="9"/>
        <v>5038</v>
      </c>
      <c r="H218" s="421">
        <v>90</v>
      </c>
    </row>
    <row r="219" spans="1:8" x14ac:dyDescent="0.2">
      <c r="A219" s="497">
        <v>218</v>
      </c>
      <c r="B219" s="425"/>
      <c r="C219" s="429">
        <v>41.75</v>
      </c>
      <c r="D219" s="536"/>
      <c r="E219" s="421">
        <v>17529</v>
      </c>
      <c r="F219" s="420">
        <f t="shared" si="10"/>
        <v>6942</v>
      </c>
      <c r="G219" s="500">
        <f t="shared" si="9"/>
        <v>5038</v>
      </c>
      <c r="H219" s="421">
        <v>90</v>
      </c>
    </row>
    <row r="220" spans="1:8" x14ac:dyDescent="0.2">
      <c r="A220" s="497">
        <v>219</v>
      </c>
      <c r="B220" s="425"/>
      <c r="C220" s="429">
        <v>41.75</v>
      </c>
      <c r="D220" s="536"/>
      <c r="E220" s="421">
        <v>17529</v>
      </c>
      <c r="F220" s="420">
        <f t="shared" si="10"/>
        <v>6942</v>
      </c>
      <c r="G220" s="500">
        <f t="shared" si="9"/>
        <v>5038</v>
      </c>
      <c r="H220" s="421">
        <v>90</v>
      </c>
    </row>
    <row r="221" spans="1:8" x14ac:dyDescent="0.2">
      <c r="A221" s="497">
        <v>220</v>
      </c>
      <c r="B221" s="425"/>
      <c r="C221" s="429">
        <v>41.75</v>
      </c>
      <c r="D221" s="536"/>
      <c r="E221" s="421">
        <v>17529</v>
      </c>
      <c r="F221" s="420">
        <f t="shared" si="10"/>
        <v>6942</v>
      </c>
      <c r="G221" s="500">
        <f t="shared" si="9"/>
        <v>5038</v>
      </c>
      <c r="H221" s="421">
        <v>90</v>
      </c>
    </row>
    <row r="222" spans="1:8" x14ac:dyDescent="0.2">
      <c r="A222" s="497">
        <v>221</v>
      </c>
      <c r="B222" s="425"/>
      <c r="C222" s="429">
        <v>41.75</v>
      </c>
      <c r="D222" s="536"/>
      <c r="E222" s="421">
        <v>17529</v>
      </c>
      <c r="F222" s="420">
        <f t="shared" si="10"/>
        <v>6942</v>
      </c>
      <c r="G222" s="500">
        <f t="shared" si="9"/>
        <v>5038</v>
      </c>
      <c r="H222" s="421">
        <v>90</v>
      </c>
    </row>
    <row r="223" spans="1:8" x14ac:dyDescent="0.2">
      <c r="A223" s="497">
        <v>222</v>
      </c>
      <c r="B223" s="425"/>
      <c r="C223" s="429">
        <v>41.75</v>
      </c>
      <c r="D223" s="536"/>
      <c r="E223" s="421">
        <v>17529</v>
      </c>
      <c r="F223" s="420">
        <f t="shared" si="10"/>
        <v>6942</v>
      </c>
      <c r="G223" s="500">
        <f t="shared" si="9"/>
        <v>5038</v>
      </c>
      <c r="H223" s="421">
        <v>90</v>
      </c>
    </row>
    <row r="224" spans="1:8" x14ac:dyDescent="0.2">
      <c r="A224" s="497">
        <v>223</v>
      </c>
      <c r="B224" s="425"/>
      <c r="C224" s="429">
        <v>41.75</v>
      </c>
      <c r="D224" s="536"/>
      <c r="E224" s="421">
        <v>17529</v>
      </c>
      <c r="F224" s="420">
        <f t="shared" si="10"/>
        <v>6942</v>
      </c>
      <c r="G224" s="500">
        <f t="shared" si="9"/>
        <v>5038</v>
      </c>
      <c r="H224" s="421">
        <v>90</v>
      </c>
    </row>
    <row r="225" spans="1:8" x14ac:dyDescent="0.2">
      <c r="A225" s="497">
        <v>224</v>
      </c>
      <c r="B225" s="425"/>
      <c r="C225" s="429">
        <v>41.75</v>
      </c>
      <c r="D225" s="536"/>
      <c r="E225" s="421">
        <v>17529</v>
      </c>
      <c r="F225" s="420">
        <f t="shared" si="10"/>
        <v>6942</v>
      </c>
      <c r="G225" s="500">
        <f t="shared" si="9"/>
        <v>5038</v>
      </c>
      <c r="H225" s="421">
        <v>90</v>
      </c>
    </row>
    <row r="226" spans="1:8" x14ac:dyDescent="0.2">
      <c r="A226" s="497">
        <v>225</v>
      </c>
      <c r="B226" s="425"/>
      <c r="C226" s="429">
        <v>41.75</v>
      </c>
      <c r="D226" s="536"/>
      <c r="E226" s="421">
        <v>17529</v>
      </c>
      <c r="F226" s="420">
        <f t="shared" si="10"/>
        <v>6942</v>
      </c>
      <c r="G226" s="500">
        <f t="shared" si="9"/>
        <v>5038</v>
      </c>
      <c r="H226" s="421">
        <v>90</v>
      </c>
    </row>
    <row r="227" spans="1:8" x14ac:dyDescent="0.2">
      <c r="A227" s="497">
        <v>226</v>
      </c>
      <c r="B227" s="425"/>
      <c r="C227" s="429">
        <v>41.75</v>
      </c>
      <c r="D227" s="536"/>
      <c r="E227" s="421">
        <v>17529</v>
      </c>
      <c r="F227" s="420">
        <f t="shared" si="10"/>
        <v>6942</v>
      </c>
      <c r="G227" s="500">
        <f t="shared" si="9"/>
        <v>5038</v>
      </c>
      <c r="H227" s="421">
        <v>90</v>
      </c>
    </row>
    <row r="228" spans="1:8" x14ac:dyDescent="0.2">
      <c r="A228" s="497">
        <v>227</v>
      </c>
      <c r="B228" s="425"/>
      <c r="C228" s="429">
        <v>41.75</v>
      </c>
      <c r="D228" s="536"/>
      <c r="E228" s="421">
        <v>17529</v>
      </c>
      <c r="F228" s="420">
        <f t="shared" si="10"/>
        <v>6942</v>
      </c>
      <c r="G228" s="500">
        <f t="shared" si="9"/>
        <v>5038</v>
      </c>
      <c r="H228" s="421">
        <v>90</v>
      </c>
    </row>
    <row r="229" spans="1:8" x14ac:dyDescent="0.2">
      <c r="A229" s="497">
        <v>228</v>
      </c>
      <c r="B229" s="425"/>
      <c r="C229" s="429">
        <v>41.75</v>
      </c>
      <c r="D229" s="536"/>
      <c r="E229" s="421">
        <v>17529</v>
      </c>
      <c r="F229" s="420">
        <f t="shared" si="10"/>
        <v>6942</v>
      </c>
      <c r="G229" s="500">
        <f t="shared" si="9"/>
        <v>5038</v>
      </c>
      <c r="H229" s="421">
        <v>90</v>
      </c>
    </row>
    <row r="230" spans="1:8" x14ac:dyDescent="0.2">
      <c r="A230" s="497">
        <v>229</v>
      </c>
      <c r="B230" s="425"/>
      <c r="C230" s="429">
        <v>41.75</v>
      </c>
      <c r="D230" s="536"/>
      <c r="E230" s="421">
        <v>17529</v>
      </c>
      <c r="F230" s="420">
        <f t="shared" si="10"/>
        <v>6942</v>
      </c>
      <c r="G230" s="500">
        <f t="shared" si="9"/>
        <v>5038</v>
      </c>
      <c r="H230" s="421">
        <v>90</v>
      </c>
    </row>
    <row r="231" spans="1:8" x14ac:dyDescent="0.2">
      <c r="A231" s="497">
        <v>230</v>
      </c>
      <c r="B231" s="425"/>
      <c r="C231" s="429">
        <v>41.75</v>
      </c>
      <c r="D231" s="536"/>
      <c r="E231" s="421">
        <v>17529</v>
      </c>
      <c r="F231" s="420">
        <f t="shared" si="10"/>
        <v>6942</v>
      </c>
      <c r="G231" s="500">
        <f t="shared" si="9"/>
        <v>5038</v>
      </c>
      <c r="H231" s="421">
        <v>90</v>
      </c>
    </row>
    <row r="232" spans="1:8" x14ac:dyDescent="0.2">
      <c r="A232" s="497">
        <v>231</v>
      </c>
      <c r="B232" s="425"/>
      <c r="C232" s="429">
        <v>41.75</v>
      </c>
      <c r="D232" s="536"/>
      <c r="E232" s="421">
        <v>17529</v>
      </c>
      <c r="F232" s="420">
        <f t="shared" si="10"/>
        <v>6942</v>
      </c>
      <c r="G232" s="500">
        <f t="shared" si="9"/>
        <v>5038</v>
      </c>
      <c r="H232" s="421">
        <v>90</v>
      </c>
    </row>
    <row r="233" spans="1:8" x14ac:dyDescent="0.2">
      <c r="A233" s="497">
        <v>232</v>
      </c>
      <c r="B233" s="425"/>
      <c r="C233" s="429">
        <v>41.75</v>
      </c>
      <c r="D233" s="536"/>
      <c r="E233" s="421">
        <v>17529</v>
      </c>
      <c r="F233" s="420">
        <f t="shared" si="10"/>
        <v>6942</v>
      </c>
      <c r="G233" s="500">
        <f t="shared" si="9"/>
        <v>5038</v>
      </c>
      <c r="H233" s="421">
        <v>90</v>
      </c>
    </row>
    <row r="234" spans="1:8" x14ac:dyDescent="0.2">
      <c r="A234" s="497">
        <v>233</v>
      </c>
      <c r="B234" s="425"/>
      <c r="C234" s="429">
        <v>41.75</v>
      </c>
      <c r="D234" s="536"/>
      <c r="E234" s="421">
        <v>17529</v>
      </c>
      <c r="F234" s="420">
        <f t="shared" si="10"/>
        <v>6942</v>
      </c>
      <c r="G234" s="500">
        <f t="shared" si="9"/>
        <v>5038</v>
      </c>
      <c r="H234" s="421">
        <v>90</v>
      </c>
    </row>
    <row r="235" spans="1:8" x14ac:dyDescent="0.2">
      <c r="A235" s="497">
        <v>234</v>
      </c>
      <c r="B235" s="425"/>
      <c r="C235" s="429">
        <v>41.75</v>
      </c>
      <c r="D235" s="536"/>
      <c r="E235" s="421">
        <v>17529</v>
      </c>
      <c r="F235" s="420">
        <f t="shared" si="10"/>
        <v>6942</v>
      </c>
      <c r="G235" s="500">
        <f t="shared" si="9"/>
        <v>5038</v>
      </c>
      <c r="H235" s="421">
        <v>90</v>
      </c>
    </row>
    <row r="236" spans="1:8" x14ac:dyDescent="0.2">
      <c r="A236" s="497">
        <v>235</v>
      </c>
      <c r="B236" s="425"/>
      <c r="C236" s="429">
        <v>41.75</v>
      </c>
      <c r="D236" s="536"/>
      <c r="E236" s="421">
        <v>17529</v>
      </c>
      <c r="F236" s="420">
        <f t="shared" si="10"/>
        <v>6942</v>
      </c>
      <c r="G236" s="500">
        <f t="shared" si="9"/>
        <v>5038</v>
      </c>
      <c r="H236" s="421">
        <v>90</v>
      </c>
    </row>
    <row r="237" spans="1:8" x14ac:dyDescent="0.2">
      <c r="A237" s="497">
        <v>236</v>
      </c>
      <c r="B237" s="425"/>
      <c r="C237" s="429">
        <v>41.75</v>
      </c>
      <c r="D237" s="536"/>
      <c r="E237" s="421">
        <v>17529</v>
      </c>
      <c r="F237" s="420">
        <f t="shared" si="10"/>
        <v>6942</v>
      </c>
      <c r="G237" s="500">
        <f t="shared" si="9"/>
        <v>5038</v>
      </c>
      <c r="H237" s="421">
        <v>90</v>
      </c>
    </row>
    <row r="238" spans="1:8" x14ac:dyDescent="0.2">
      <c r="A238" s="497">
        <v>237</v>
      </c>
      <c r="B238" s="425"/>
      <c r="C238" s="429">
        <v>41.75</v>
      </c>
      <c r="D238" s="536"/>
      <c r="E238" s="421">
        <v>17529</v>
      </c>
      <c r="F238" s="420">
        <f t="shared" si="10"/>
        <v>6942</v>
      </c>
      <c r="G238" s="500">
        <f t="shared" si="9"/>
        <v>5038</v>
      </c>
      <c r="H238" s="421">
        <v>90</v>
      </c>
    </row>
    <row r="239" spans="1:8" x14ac:dyDescent="0.2">
      <c r="A239" s="497">
        <v>238</v>
      </c>
      <c r="B239" s="425"/>
      <c r="C239" s="429">
        <v>41.75</v>
      </c>
      <c r="D239" s="536"/>
      <c r="E239" s="421">
        <v>17529</v>
      </c>
      <c r="F239" s="420">
        <f t="shared" si="10"/>
        <v>6942</v>
      </c>
      <c r="G239" s="500">
        <f t="shared" si="9"/>
        <v>5038</v>
      </c>
      <c r="H239" s="421">
        <v>90</v>
      </c>
    </row>
    <row r="240" spans="1:8" x14ac:dyDescent="0.2">
      <c r="A240" s="497">
        <v>239</v>
      </c>
      <c r="B240" s="425"/>
      <c r="C240" s="429">
        <v>41.75</v>
      </c>
      <c r="D240" s="536"/>
      <c r="E240" s="421">
        <v>17529</v>
      </c>
      <c r="F240" s="420">
        <f t="shared" si="10"/>
        <v>6942</v>
      </c>
      <c r="G240" s="500">
        <f t="shared" si="9"/>
        <v>5038</v>
      </c>
      <c r="H240" s="421">
        <v>90</v>
      </c>
    </row>
    <row r="241" spans="1:8" x14ac:dyDescent="0.2">
      <c r="A241" s="497">
        <v>240</v>
      </c>
      <c r="B241" s="425"/>
      <c r="C241" s="429">
        <v>41.75</v>
      </c>
      <c r="D241" s="536"/>
      <c r="E241" s="421">
        <v>17529</v>
      </c>
      <c r="F241" s="420">
        <f t="shared" si="10"/>
        <v>6942</v>
      </c>
      <c r="G241" s="500">
        <f t="shared" si="9"/>
        <v>5038</v>
      </c>
      <c r="H241" s="421">
        <v>90</v>
      </c>
    </row>
    <row r="242" spans="1:8" x14ac:dyDescent="0.2">
      <c r="A242" s="497">
        <v>241</v>
      </c>
      <c r="B242" s="425"/>
      <c r="C242" s="429">
        <v>41.75</v>
      </c>
      <c r="D242" s="536"/>
      <c r="E242" s="421">
        <v>17529</v>
      </c>
      <c r="F242" s="420">
        <f t="shared" si="10"/>
        <v>6942</v>
      </c>
      <c r="G242" s="500">
        <f t="shared" si="9"/>
        <v>5038</v>
      </c>
      <c r="H242" s="421">
        <v>90</v>
      </c>
    </row>
    <row r="243" spans="1:8" x14ac:dyDescent="0.2">
      <c r="A243" s="497">
        <v>242</v>
      </c>
      <c r="B243" s="425"/>
      <c r="C243" s="429">
        <v>41.75</v>
      </c>
      <c r="D243" s="536"/>
      <c r="E243" s="421">
        <v>17529</v>
      </c>
      <c r="F243" s="420">
        <f t="shared" si="10"/>
        <v>6942</v>
      </c>
      <c r="G243" s="500">
        <f t="shared" si="9"/>
        <v>5038</v>
      </c>
      <c r="H243" s="421">
        <v>90</v>
      </c>
    </row>
    <row r="244" spans="1:8" x14ac:dyDescent="0.2">
      <c r="A244" s="497">
        <v>243</v>
      </c>
      <c r="B244" s="425"/>
      <c r="C244" s="429">
        <v>41.75</v>
      </c>
      <c r="D244" s="536"/>
      <c r="E244" s="421">
        <v>17529</v>
      </c>
      <c r="F244" s="420">
        <f t="shared" si="10"/>
        <v>6942</v>
      </c>
      <c r="G244" s="500">
        <f t="shared" si="9"/>
        <v>5038</v>
      </c>
      <c r="H244" s="421">
        <v>90</v>
      </c>
    </row>
    <row r="245" spans="1:8" x14ac:dyDescent="0.2">
      <c r="A245" s="497">
        <v>244</v>
      </c>
      <c r="B245" s="425"/>
      <c r="C245" s="429">
        <v>41.75</v>
      </c>
      <c r="D245" s="536"/>
      <c r="E245" s="421">
        <v>17529</v>
      </c>
      <c r="F245" s="420">
        <f t="shared" si="10"/>
        <v>6942</v>
      </c>
      <c r="G245" s="500">
        <f t="shared" si="9"/>
        <v>5038</v>
      </c>
      <c r="H245" s="421">
        <v>90</v>
      </c>
    </row>
    <row r="246" spans="1:8" x14ac:dyDescent="0.2">
      <c r="A246" s="497">
        <v>245</v>
      </c>
      <c r="B246" s="425"/>
      <c r="C246" s="429">
        <v>41.75</v>
      </c>
      <c r="D246" s="536"/>
      <c r="E246" s="421">
        <v>17529</v>
      </c>
      <c r="F246" s="420">
        <f t="shared" si="10"/>
        <v>6942</v>
      </c>
      <c r="G246" s="500">
        <f t="shared" si="9"/>
        <v>5038</v>
      </c>
      <c r="H246" s="421">
        <v>90</v>
      </c>
    </row>
    <row r="247" spans="1:8" x14ac:dyDescent="0.2">
      <c r="A247" s="497">
        <v>246</v>
      </c>
      <c r="B247" s="425"/>
      <c r="C247" s="429">
        <v>41.75</v>
      </c>
      <c r="D247" s="536"/>
      <c r="E247" s="421">
        <v>17529</v>
      </c>
      <c r="F247" s="420">
        <f t="shared" si="10"/>
        <v>6942</v>
      </c>
      <c r="G247" s="500">
        <f t="shared" si="9"/>
        <v>5038</v>
      </c>
      <c r="H247" s="421">
        <v>90</v>
      </c>
    </row>
    <row r="248" spans="1:8" x14ac:dyDescent="0.2">
      <c r="A248" s="497">
        <v>247</v>
      </c>
      <c r="B248" s="425"/>
      <c r="C248" s="429">
        <v>41.75</v>
      </c>
      <c r="D248" s="536"/>
      <c r="E248" s="421">
        <v>17529</v>
      </c>
      <c r="F248" s="420">
        <f t="shared" si="10"/>
        <v>6942</v>
      </c>
      <c r="G248" s="500">
        <f t="shared" si="9"/>
        <v>5038</v>
      </c>
      <c r="H248" s="421">
        <v>90</v>
      </c>
    </row>
    <row r="249" spans="1:8" x14ac:dyDescent="0.2">
      <c r="A249" s="497">
        <v>248</v>
      </c>
      <c r="B249" s="425"/>
      <c r="C249" s="429">
        <v>41.75</v>
      </c>
      <c r="D249" s="536"/>
      <c r="E249" s="421">
        <v>17529</v>
      </c>
      <c r="F249" s="420">
        <f t="shared" si="10"/>
        <v>6942</v>
      </c>
      <c r="G249" s="500">
        <f t="shared" si="9"/>
        <v>5038</v>
      </c>
      <c r="H249" s="421">
        <v>90</v>
      </c>
    </row>
    <row r="250" spans="1:8" x14ac:dyDescent="0.2">
      <c r="A250" s="497">
        <v>249</v>
      </c>
      <c r="B250" s="425"/>
      <c r="C250" s="429">
        <v>41.75</v>
      </c>
      <c r="D250" s="536"/>
      <c r="E250" s="421">
        <v>17529</v>
      </c>
      <c r="F250" s="420">
        <f t="shared" si="10"/>
        <v>6942</v>
      </c>
      <c r="G250" s="500">
        <f t="shared" si="9"/>
        <v>5038</v>
      </c>
      <c r="H250" s="421">
        <v>90</v>
      </c>
    </row>
    <row r="251" spans="1:8" x14ac:dyDescent="0.2">
      <c r="A251" s="497">
        <v>250</v>
      </c>
      <c r="B251" s="425"/>
      <c r="C251" s="429">
        <v>41.75</v>
      </c>
      <c r="D251" s="536"/>
      <c r="E251" s="421">
        <v>17529</v>
      </c>
      <c r="F251" s="420">
        <f t="shared" si="10"/>
        <v>6942</v>
      </c>
      <c r="G251" s="500">
        <f t="shared" si="9"/>
        <v>5038</v>
      </c>
      <c r="H251" s="421">
        <v>90</v>
      </c>
    </row>
    <row r="252" spans="1:8" x14ac:dyDescent="0.2">
      <c r="A252" s="497">
        <v>251</v>
      </c>
      <c r="B252" s="425"/>
      <c r="C252" s="429">
        <v>41.75</v>
      </c>
      <c r="D252" s="536"/>
      <c r="E252" s="421">
        <v>17529</v>
      </c>
      <c r="F252" s="420">
        <f t="shared" si="10"/>
        <v>6942</v>
      </c>
      <c r="G252" s="500">
        <f t="shared" si="9"/>
        <v>5038</v>
      </c>
      <c r="H252" s="421">
        <v>90</v>
      </c>
    </row>
    <row r="253" spans="1:8" x14ac:dyDescent="0.2">
      <c r="A253" s="497">
        <v>252</v>
      </c>
      <c r="B253" s="425"/>
      <c r="C253" s="429">
        <v>41.75</v>
      </c>
      <c r="D253" s="536"/>
      <c r="E253" s="421">
        <v>17529</v>
      </c>
      <c r="F253" s="420">
        <f t="shared" si="10"/>
        <v>6942</v>
      </c>
      <c r="G253" s="500">
        <f t="shared" si="9"/>
        <v>5038</v>
      </c>
      <c r="H253" s="421">
        <v>90</v>
      </c>
    </row>
    <row r="254" spans="1:8" x14ac:dyDescent="0.2">
      <c r="A254" s="497">
        <v>253</v>
      </c>
      <c r="B254" s="425"/>
      <c r="C254" s="429">
        <v>41.75</v>
      </c>
      <c r="D254" s="536"/>
      <c r="E254" s="421">
        <v>17529</v>
      </c>
      <c r="F254" s="420">
        <f t="shared" si="10"/>
        <v>6942</v>
      </c>
      <c r="G254" s="500">
        <f t="shared" si="9"/>
        <v>5038</v>
      </c>
      <c r="H254" s="421">
        <v>90</v>
      </c>
    </row>
    <row r="255" spans="1:8" x14ac:dyDescent="0.2">
      <c r="A255" s="497">
        <v>254</v>
      </c>
      <c r="B255" s="425"/>
      <c r="C255" s="429">
        <v>41.75</v>
      </c>
      <c r="D255" s="536"/>
      <c r="E255" s="421">
        <v>17529</v>
      </c>
      <c r="F255" s="420">
        <f t="shared" si="10"/>
        <v>6942</v>
      </c>
      <c r="G255" s="500">
        <f t="shared" si="9"/>
        <v>5038</v>
      </c>
      <c r="H255" s="421">
        <v>90</v>
      </c>
    </row>
    <row r="256" spans="1:8" x14ac:dyDescent="0.2">
      <c r="A256" s="497">
        <v>255</v>
      </c>
      <c r="B256" s="425"/>
      <c r="C256" s="429">
        <v>41.75</v>
      </c>
      <c r="D256" s="536"/>
      <c r="E256" s="421">
        <v>17529</v>
      </c>
      <c r="F256" s="420">
        <f t="shared" si="10"/>
        <v>6942</v>
      </c>
      <c r="G256" s="500">
        <f t="shared" si="9"/>
        <v>5038</v>
      </c>
      <c r="H256" s="421">
        <v>90</v>
      </c>
    </row>
    <row r="257" spans="1:8" x14ac:dyDescent="0.2">
      <c r="A257" s="497">
        <v>256</v>
      </c>
      <c r="B257" s="425"/>
      <c r="C257" s="429">
        <v>41.75</v>
      </c>
      <c r="D257" s="536"/>
      <c r="E257" s="421">
        <v>17529</v>
      </c>
      <c r="F257" s="420">
        <f t="shared" si="10"/>
        <v>6942</v>
      </c>
      <c r="G257" s="500">
        <f t="shared" si="9"/>
        <v>5038</v>
      </c>
      <c r="H257" s="421">
        <v>90</v>
      </c>
    </row>
    <row r="258" spans="1:8" x14ac:dyDescent="0.2">
      <c r="A258" s="497">
        <v>257</v>
      </c>
      <c r="B258" s="425"/>
      <c r="C258" s="429">
        <v>41.75</v>
      </c>
      <c r="D258" s="536"/>
      <c r="E258" s="421">
        <v>17529</v>
      </c>
      <c r="F258" s="420">
        <f t="shared" si="10"/>
        <v>6942</v>
      </c>
      <c r="G258" s="500">
        <f t="shared" si="9"/>
        <v>5038</v>
      </c>
      <c r="H258" s="421">
        <v>90</v>
      </c>
    </row>
    <row r="259" spans="1:8" x14ac:dyDescent="0.2">
      <c r="A259" s="497">
        <v>258</v>
      </c>
      <c r="B259" s="425"/>
      <c r="C259" s="429">
        <v>41.75</v>
      </c>
      <c r="D259" s="536"/>
      <c r="E259" s="421">
        <v>17529</v>
      </c>
      <c r="F259" s="420">
        <f t="shared" si="10"/>
        <v>6942</v>
      </c>
      <c r="G259" s="500">
        <f t="shared" si="9"/>
        <v>5038</v>
      </c>
      <c r="H259" s="421">
        <v>90</v>
      </c>
    </row>
    <row r="260" spans="1:8" x14ac:dyDescent="0.2">
      <c r="A260" s="497">
        <v>259</v>
      </c>
      <c r="B260" s="425"/>
      <c r="C260" s="429">
        <v>41.75</v>
      </c>
      <c r="D260" s="536"/>
      <c r="E260" s="421">
        <v>17529</v>
      </c>
      <c r="F260" s="420">
        <f t="shared" si="10"/>
        <v>6942</v>
      </c>
      <c r="G260" s="500">
        <f t="shared" si="9"/>
        <v>5038</v>
      </c>
      <c r="H260" s="421">
        <v>90</v>
      </c>
    </row>
    <row r="261" spans="1:8" x14ac:dyDescent="0.2">
      <c r="A261" s="497">
        <v>260</v>
      </c>
      <c r="B261" s="425"/>
      <c r="C261" s="429">
        <v>41.75</v>
      </c>
      <c r="D261" s="536"/>
      <c r="E261" s="421">
        <v>17529</v>
      </c>
      <c r="F261" s="420">
        <f t="shared" si="10"/>
        <v>6942</v>
      </c>
      <c r="G261" s="500">
        <f t="shared" si="9"/>
        <v>5038</v>
      </c>
      <c r="H261" s="421">
        <v>90</v>
      </c>
    </row>
    <row r="262" spans="1:8" x14ac:dyDescent="0.2">
      <c r="A262" s="497">
        <v>261</v>
      </c>
      <c r="B262" s="425"/>
      <c r="C262" s="429">
        <v>41.75</v>
      </c>
      <c r="D262" s="536"/>
      <c r="E262" s="421">
        <v>17529</v>
      </c>
      <c r="F262" s="420">
        <f t="shared" si="10"/>
        <v>6942</v>
      </c>
      <c r="G262" s="500">
        <f t="shared" si="9"/>
        <v>5038</v>
      </c>
      <c r="H262" s="421">
        <v>90</v>
      </c>
    </row>
    <row r="263" spans="1:8" x14ac:dyDescent="0.2">
      <c r="A263" s="497">
        <v>262</v>
      </c>
      <c r="B263" s="425"/>
      <c r="C263" s="429">
        <v>41.75</v>
      </c>
      <c r="D263" s="536"/>
      <c r="E263" s="421">
        <v>17529</v>
      </c>
      <c r="F263" s="420">
        <f t="shared" si="10"/>
        <v>6942</v>
      </c>
      <c r="G263" s="500">
        <f t="shared" si="9"/>
        <v>5038</v>
      </c>
      <c r="H263" s="421">
        <v>90</v>
      </c>
    </row>
    <row r="264" spans="1:8" x14ac:dyDescent="0.2">
      <c r="A264" s="497">
        <v>263</v>
      </c>
      <c r="B264" s="425"/>
      <c r="C264" s="429">
        <v>41.75</v>
      </c>
      <c r="D264" s="536"/>
      <c r="E264" s="421">
        <v>17529</v>
      </c>
      <c r="F264" s="420">
        <f t="shared" si="10"/>
        <v>6942</v>
      </c>
      <c r="G264" s="500">
        <f t="shared" si="9"/>
        <v>5038</v>
      </c>
      <c r="H264" s="421">
        <v>90</v>
      </c>
    </row>
    <row r="265" spans="1:8" x14ac:dyDescent="0.2">
      <c r="A265" s="497">
        <v>264</v>
      </c>
      <c r="B265" s="425"/>
      <c r="C265" s="429">
        <v>41.75</v>
      </c>
      <c r="D265" s="536"/>
      <c r="E265" s="421">
        <v>17529</v>
      </c>
      <c r="F265" s="420">
        <f t="shared" si="10"/>
        <v>6942</v>
      </c>
      <c r="G265" s="500">
        <f t="shared" si="9"/>
        <v>5038</v>
      </c>
      <c r="H265" s="421">
        <v>90</v>
      </c>
    </row>
    <row r="266" spans="1:8" x14ac:dyDescent="0.2">
      <c r="A266" s="497">
        <v>265</v>
      </c>
      <c r="B266" s="425"/>
      <c r="C266" s="429">
        <v>41.75</v>
      </c>
      <c r="D266" s="536"/>
      <c r="E266" s="421">
        <v>17529</v>
      </c>
      <c r="F266" s="420">
        <f t="shared" si="10"/>
        <v>6942</v>
      </c>
      <c r="G266" s="500">
        <f t="shared" si="9"/>
        <v>5038</v>
      </c>
      <c r="H266" s="421">
        <v>90</v>
      </c>
    </row>
    <row r="267" spans="1:8" x14ac:dyDescent="0.2">
      <c r="A267" s="497">
        <v>266</v>
      </c>
      <c r="B267" s="425"/>
      <c r="C267" s="429">
        <v>41.75</v>
      </c>
      <c r="D267" s="536"/>
      <c r="E267" s="421">
        <v>17529</v>
      </c>
      <c r="F267" s="420">
        <f t="shared" si="10"/>
        <v>6942</v>
      </c>
      <c r="G267" s="500">
        <f t="shared" si="9"/>
        <v>5038</v>
      </c>
      <c r="H267" s="421">
        <v>90</v>
      </c>
    </row>
    <row r="268" spans="1:8" x14ac:dyDescent="0.2">
      <c r="A268" s="497">
        <v>267</v>
      </c>
      <c r="B268" s="425"/>
      <c r="C268" s="429">
        <v>41.75</v>
      </c>
      <c r="D268" s="536"/>
      <c r="E268" s="421">
        <v>17529</v>
      </c>
      <c r="F268" s="420">
        <f t="shared" si="10"/>
        <v>6942</v>
      </c>
      <c r="G268" s="500">
        <f t="shared" si="9"/>
        <v>5038</v>
      </c>
      <c r="H268" s="421">
        <v>90</v>
      </c>
    </row>
    <row r="269" spans="1:8" x14ac:dyDescent="0.2">
      <c r="A269" s="497">
        <v>268</v>
      </c>
      <c r="B269" s="425"/>
      <c r="C269" s="429">
        <v>41.75</v>
      </c>
      <c r="D269" s="536"/>
      <c r="E269" s="421">
        <v>17529</v>
      </c>
      <c r="F269" s="420">
        <f t="shared" si="10"/>
        <v>6942</v>
      </c>
      <c r="G269" s="500">
        <f t="shared" ref="G269:G332" si="11">ROUND(12*(1/C269*E269),0)</f>
        <v>5038</v>
      </c>
      <c r="H269" s="421">
        <v>90</v>
      </c>
    </row>
    <row r="270" spans="1:8" x14ac:dyDescent="0.2">
      <c r="A270" s="497">
        <v>269</v>
      </c>
      <c r="B270" s="425"/>
      <c r="C270" s="429">
        <v>41.75</v>
      </c>
      <c r="D270" s="536"/>
      <c r="E270" s="421">
        <v>17529</v>
      </c>
      <c r="F270" s="420">
        <f t="shared" ref="F270:F333" si="12">ROUND(12*1.36*(1/C270*E270)+H270,0)</f>
        <v>6942</v>
      </c>
      <c r="G270" s="500">
        <f t="shared" si="11"/>
        <v>5038</v>
      </c>
      <c r="H270" s="421">
        <v>90</v>
      </c>
    </row>
    <row r="271" spans="1:8" x14ac:dyDescent="0.2">
      <c r="A271" s="497">
        <v>270</v>
      </c>
      <c r="B271" s="425"/>
      <c r="C271" s="429">
        <v>41.75</v>
      </c>
      <c r="D271" s="536"/>
      <c r="E271" s="421">
        <v>17529</v>
      </c>
      <c r="F271" s="420">
        <f t="shared" si="12"/>
        <v>6942</v>
      </c>
      <c r="G271" s="500">
        <f t="shared" si="11"/>
        <v>5038</v>
      </c>
      <c r="H271" s="421">
        <v>90</v>
      </c>
    </row>
    <row r="272" spans="1:8" x14ac:dyDescent="0.2">
      <c r="A272" s="497">
        <v>271</v>
      </c>
      <c r="B272" s="425"/>
      <c r="C272" s="429">
        <v>41.75</v>
      </c>
      <c r="D272" s="536"/>
      <c r="E272" s="421">
        <v>17529</v>
      </c>
      <c r="F272" s="420">
        <f t="shared" si="12"/>
        <v>6942</v>
      </c>
      <c r="G272" s="500">
        <f t="shared" si="11"/>
        <v>5038</v>
      </c>
      <c r="H272" s="421">
        <v>90</v>
      </c>
    </row>
    <row r="273" spans="1:8" x14ac:dyDescent="0.2">
      <c r="A273" s="497">
        <v>272</v>
      </c>
      <c r="B273" s="425"/>
      <c r="C273" s="429">
        <v>41.75</v>
      </c>
      <c r="D273" s="536"/>
      <c r="E273" s="421">
        <v>17529</v>
      </c>
      <c r="F273" s="420">
        <f t="shared" si="12"/>
        <v>6942</v>
      </c>
      <c r="G273" s="500">
        <f t="shared" si="11"/>
        <v>5038</v>
      </c>
      <c r="H273" s="421">
        <v>90</v>
      </c>
    </row>
    <row r="274" spans="1:8" x14ac:dyDescent="0.2">
      <c r="A274" s="497">
        <v>273</v>
      </c>
      <c r="B274" s="425"/>
      <c r="C274" s="429">
        <v>41.75</v>
      </c>
      <c r="D274" s="536"/>
      <c r="E274" s="421">
        <v>17529</v>
      </c>
      <c r="F274" s="420">
        <f t="shared" si="12"/>
        <v>6942</v>
      </c>
      <c r="G274" s="500">
        <f t="shared" si="11"/>
        <v>5038</v>
      </c>
      <c r="H274" s="421">
        <v>90</v>
      </c>
    </row>
    <row r="275" spans="1:8" x14ac:dyDescent="0.2">
      <c r="A275" s="497">
        <v>274</v>
      </c>
      <c r="B275" s="425"/>
      <c r="C275" s="429">
        <v>41.75</v>
      </c>
      <c r="D275" s="536"/>
      <c r="E275" s="421">
        <v>17529</v>
      </c>
      <c r="F275" s="420">
        <f t="shared" si="12"/>
        <v>6942</v>
      </c>
      <c r="G275" s="500">
        <f t="shared" si="11"/>
        <v>5038</v>
      </c>
      <c r="H275" s="421">
        <v>90</v>
      </c>
    </row>
    <row r="276" spans="1:8" x14ac:dyDescent="0.2">
      <c r="A276" s="497">
        <v>275</v>
      </c>
      <c r="B276" s="425"/>
      <c r="C276" s="429">
        <v>41.75</v>
      </c>
      <c r="D276" s="536"/>
      <c r="E276" s="421">
        <v>17529</v>
      </c>
      <c r="F276" s="420">
        <f t="shared" si="12"/>
        <v>6942</v>
      </c>
      <c r="G276" s="500">
        <f t="shared" si="11"/>
        <v>5038</v>
      </c>
      <c r="H276" s="421">
        <v>90</v>
      </c>
    </row>
    <row r="277" spans="1:8" x14ac:dyDescent="0.2">
      <c r="A277" s="497">
        <v>276</v>
      </c>
      <c r="B277" s="425"/>
      <c r="C277" s="429">
        <v>41.75</v>
      </c>
      <c r="D277" s="536"/>
      <c r="E277" s="421">
        <v>17529</v>
      </c>
      <c r="F277" s="420">
        <f t="shared" si="12"/>
        <v>6942</v>
      </c>
      <c r="G277" s="500">
        <f t="shared" si="11"/>
        <v>5038</v>
      </c>
      <c r="H277" s="421">
        <v>90</v>
      </c>
    </row>
    <row r="278" spans="1:8" x14ac:dyDescent="0.2">
      <c r="A278" s="497">
        <v>277</v>
      </c>
      <c r="B278" s="425"/>
      <c r="C278" s="429">
        <v>41.75</v>
      </c>
      <c r="D278" s="536"/>
      <c r="E278" s="421">
        <v>17529</v>
      </c>
      <c r="F278" s="420">
        <f t="shared" si="12"/>
        <v>6942</v>
      </c>
      <c r="G278" s="500">
        <f t="shared" si="11"/>
        <v>5038</v>
      </c>
      <c r="H278" s="421">
        <v>90</v>
      </c>
    </row>
    <row r="279" spans="1:8" x14ac:dyDescent="0.2">
      <c r="A279" s="497">
        <v>278</v>
      </c>
      <c r="B279" s="425"/>
      <c r="C279" s="429">
        <v>41.75</v>
      </c>
      <c r="D279" s="536"/>
      <c r="E279" s="421">
        <v>17529</v>
      </c>
      <c r="F279" s="420">
        <f t="shared" si="12"/>
        <v>6942</v>
      </c>
      <c r="G279" s="500">
        <f t="shared" si="11"/>
        <v>5038</v>
      </c>
      <c r="H279" s="421">
        <v>90</v>
      </c>
    </row>
    <row r="280" spans="1:8" x14ac:dyDescent="0.2">
      <c r="A280" s="497">
        <v>279</v>
      </c>
      <c r="B280" s="425"/>
      <c r="C280" s="429">
        <v>41.75</v>
      </c>
      <c r="D280" s="536"/>
      <c r="E280" s="421">
        <v>17529</v>
      </c>
      <c r="F280" s="420">
        <f t="shared" si="12"/>
        <v>6942</v>
      </c>
      <c r="G280" s="500">
        <f t="shared" si="11"/>
        <v>5038</v>
      </c>
      <c r="H280" s="421">
        <v>90</v>
      </c>
    </row>
    <row r="281" spans="1:8" x14ac:dyDescent="0.2">
      <c r="A281" s="497">
        <v>280</v>
      </c>
      <c r="B281" s="425"/>
      <c r="C281" s="429">
        <v>41.75</v>
      </c>
      <c r="D281" s="536"/>
      <c r="E281" s="421">
        <v>17529</v>
      </c>
      <c r="F281" s="420">
        <f t="shared" si="12"/>
        <v>6942</v>
      </c>
      <c r="G281" s="500">
        <f t="shared" si="11"/>
        <v>5038</v>
      </c>
      <c r="H281" s="421">
        <v>90</v>
      </c>
    </row>
    <row r="282" spans="1:8" x14ac:dyDescent="0.2">
      <c r="A282" s="497">
        <v>281</v>
      </c>
      <c r="B282" s="425"/>
      <c r="C282" s="429">
        <v>41.75</v>
      </c>
      <c r="D282" s="536"/>
      <c r="E282" s="421">
        <v>17529</v>
      </c>
      <c r="F282" s="420">
        <f t="shared" si="12"/>
        <v>6942</v>
      </c>
      <c r="G282" s="500">
        <f t="shared" si="11"/>
        <v>5038</v>
      </c>
      <c r="H282" s="421">
        <v>90</v>
      </c>
    </row>
    <row r="283" spans="1:8" x14ac:dyDescent="0.2">
      <c r="A283" s="497">
        <v>282</v>
      </c>
      <c r="B283" s="425"/>
      <c r="C283" s="429">
        <v>41.75</v>
      </c>
      <c r="D283" s="536"/>
      <c r="E283" s="421">
        <v>17529</v>
      </c>
      <c r="F283" s="420">
        <f t="shared" si="12"/>
        <v>6942</v>
      </c>
      <c r="G283" s="500">
        <f t="shared" si="11"/>
        <v>5038</v>
      </c>
      <c r="H283" s="421">
        <v>90</v>
      </c>
    </row>
    <row r="284" spans="1:8" x14ac:dyDescent="0.2">
      <c r="A284" s="497">
        <v>283</v>
      </c>
      <c r="B284" s="425"/>
      <c r="C284" s="429">
        <v>41.75</v>
      </c>
      <c r="D284" s="536"/>
      <c r="E284" s="421">
        <v>17529</v>
      </c>
      <c r="F284" s="420">
        <f t="shared" si="12"/>
        <v>6942</v>
      </c>
      <c r="G284" s="500">
        <f t="shared" si="11"/>
        <v>5038</v>
      </c>
      <c r="H284" s="421">
        <v>90</v>
      </c>
    </row>
    <row r="285" spans="1:8" x14ac:dyDescent="0.2">
      <c r="A285" s="497">
        <v>284</v>
      </c>
      <c r="B285" s="425"/>
      <c r="C285" s="429">
        <v>41.75</v>
      </c>
      <c r="D285" s="536"/>
      <c r="E285" s="421">
        <v>17529</v>
      </c>
      <c r="F285" s="420">
        <f t="shared" si="12"/>
        <v>6942</v>
      </c>
      <c r="G285" s="500">
        <f t="shared" si="11"/>
        <v>5038</v>
      </c>
      <c r="H285" s="421">
        <v>90</v>
      </c>
    </row>
    <row r="286" spans="1:8" x14ac:dyDescent="0.2">
      <c r="A286" s="497">
        <v>285</v>
      </c>
      <c r="B286" s="425"/>
      <c r="C286" s="429">
        <v>41.75</v>
      </c>
      <c r="D286" s="536"/>
      <c r="E286" s="421">
        <v>17529</v>
      </c>
      <c r="F286" s="420">
        <f t="shared" si="12"/>
        <v>6942</v>
      </c>
      <c r="G286" s="500">
        <f t="shared" si="11"/>
        <v>5038</v>
      </c>
      <c r="H286" s="421">
        <v>90</v>
      </c>
    </row>
    <row r="287" spans="1:8" x14ac:dyDescent="0.2">
      <c r="A287" s="497">
        <v>286</v>
      </c>
      <c r="B287" s="425"/>
      <c r="C287" s="429">
        <v>41.75</v>
      </c>
      <c r="D287" s="536"/>
      <c r="E287" s="421">
        <v>17529</v>
      </c>
      <c r="F287" s="420">
        <f t="shared" si="12"/>
        <v>6942</v>
      </c>
      <c r="G287" s="500">
        <f t="shared" si="11"/>
        <v>5038</v>
      </c>
      <c r="H287" s="421">
        <v>90</v>
      </c>
    </row>
    <row r="288" spans="1:8" x14ac:dyDescent="0.2">
      <c r="A288" s="497">
        <v>287</v>
      </c>
      <c r="B288" s="425"/>
      <c r="C288" s="429">
        <v>41.75</v>
      </c>
      <c r="D288" s="536"/>
      <c r="E288" s="421">
        <v>17529</v>
      </c>
      <c r="F288" s="420">
        <f t="shared" si="12"/>
        <v>6942</v>
      </c>
      <c r="G288" s="500">
        <f t="shared" si="11"/>
        <v>5038</v>
      </c>
      <c r="H288" s="421">
        <v>90</v>
      </c>
    </row>
    <row r="289" spans="1:8" x14ac:dyDescent="0.2">
      <c r="A289" s="497">
        <v>288</v>
      </c>
      <c r="B289" s="425"/>
      <c r="C289" s="429">
        <v>41.75</v>
      </c>
      <c r="D289" s="536"/>
      <c r="E289" s="421">
        <v>17529</v>
      </c>
      <c r="F289" s="420">
        <f t="shared" si="12"/>
        <v>6942</v>
      </c>
      <c r="G289" s="500">
        <f t="shared" si="11"/>
        <v>5038</v>
      </c>
      <c r="H289" s="421">
        <v>90</v>
      </c>
    </row>
    <row r="290" spans="1:8" x14ac:dyDescent="0.2">
      <c r="A290" s="497">
        <v>289</v>
      </c>
      <c r="B290" s="425"/>
      <c r="C290" s="429">
        <v>41.75</v>
      </c>
      <c r="D290" s="536"/>
      <c r="E290" s="421">
        <v>17529</v>
      </c>
      <c r="F290" s="420">
        <f t="shared" si="12"/>
        <v>6942</v>
      </c>
      <c r="G290" s="500">
        <f t="shared" si="11"/>
        <v>5038</v>
      </c>
      <c r="H290" s="421">
        <v>90</v>
      </c>
    </row>
    <row r="291" spans="1:8" x14ac:dyDescent="0.2">
      <c r="A291" s="497">
        <v>290</v>
      </c>
      <c r="B291" s="425"/>
      <c r="C291" s="429">
        <v>41.75</v>
      </c>
      <c r="D291" s="536"/>
      <c r="E291" s="421">
        <v>17529</v>
      </c>
      <c r="F291" s="420">
        <f t="shared" si="12"/>
        <v>6942</v>
      </c>
      <c r="G291" s="500">
        <f t="shared" si="11"/>
        <v>5038</v>
      </c>
      <c r="H291" s="421">
        <v>90</v>
      </c>
    </row>
    <row r="292" spans="1:8" x14ac:dyDescent="0.2">
      <c r="A292" s="497">
        <v>291</v>
      </c>
      <c r="B292" s="425"/>
      <c r="C292" s="429">
        <v>41.75</v>
      </c>
      <c r="D292" s="536"/>
      <c r="E292" s="421">
        <v>17529</v>
      </c>
      <c r="F292" s="420">
        <f t="shared" si="12"/>
        <v>6942</v>
      </c>
      <c r="G292" s="500">
        <f t="shared" si="11"/>
        <v>5038</v>
      </c>
      <c r="H292" s="421">
        <v>90</v>
      </c>
    </row>
    <row r="293" spans="1:8" x14ac:dyDescent="0.2">
      <c r="A293" s="497">
        <v>292</v>
      </c>
      <c r="B293" s="425"/>
      <c r="C293" s="429">
        <v>41.75</v>
      </c>
      <c r="D293" s="536"/>
      <c r="E293" s="421">
        <v>17529</v>
      </c>
      <c r="F293" s="420">
        <f t="shared" si="12"/>
        <v>6942</v>
      </c>
      <c r="G293" s="500">
        <f t="shared" si="11"/>
        <v>5038</v>
      </c>
      <c r="H293" s="421">
        <v>90</v>
      </c>
    </row>
    <row r="294" spans="1:8" x14ac:dyDescent="0.2">
      <c r="A294" s="497">
        <v>293</v>
      </c>
      <c r="B294" s="425"/>
      <c r="C294" s="429">
        <v>41.75</v>
      </c>
      <c r="D294" s="536"/>
      <c r="E294" s="421">
        <v>17529</v>
      </c>
      <c r="F294" s="420">
        <f t="shared" si="12"/>
        <v>6942</v>
      </c>
      <c r="G294" s="500">
        <f t="shared" si="11"/>
        <v>5038</v>
      </c>
      <c r="H294" s="421">
        <v>90</v>
      </c>
    </row>
    <row r="295" spans="1:8" x14ac:dyDescent="0.2">
      <c r="A295" s="497">
        <v>294</v>
      </c>
      <c r="B295" s="425"/>
      <c r="C295" s="429">
        <v>41.75</v>
      </c>
      <c r="D295" s="536"/>
      <c r="E295" s="421">
        <v>17529</v>
      </c>
      <c r="F295" s="420">
        <f t="shared" si="12"/>
        <v>6942</v>
      </c>
      <c r="G295" s="500">
        <f t="shared" si="11"/>
        <v>5038</v>
      </c>
      <c r="H295" s="421">
        <v>90</v>
      </c>
    </row>
    <row r="296" spans="1:8" x14ac:dyDescent="0.2">
      <c r="A296" s="497">
        <v>295</v>
      </c>
      <c r="B296" s="425"/>
      <c r="C296" s="429">
        <v>41.75</v>
      </c>
      <c r="D296" s="536"/>
      <c r="E296" s="421">
        <v>17529</v>
      </c>
      <c r="F296" s="420">
        <f t="shared" si="12"/>
        <v>6942</v>
      </c>
      <c r="G296" s="500">
        <f t="shared" si="11"/>
        <v>5038</v>
      </c>
      <c r="H296" s="421">
        <v>90</v>
      </c>
    </row>
    <row r="297" spans="1:8" x14ac:dyDescent="0.2">
      <c r="A297" s="497">
        <v>296</v>
      </c>
      <c r="B297" s="425"/>
      <c r="C297" s="429">
        <v>41.75</v>
      </c>
      <c r="D297" s="536"/>
      <c r="E297" s="421">
        <v>17529</v>
      </c>
      <c r="F297" s="420">
        <f t="shared" si="12"/>
        <v>6942</v>
      </c>
      <c r="G297" s="500">
        <f t="shared" si="11"/>
        <v>5038</v>
      </c>
      <c r="H297" s="421">
        <v>90</v>
      </c>
    </row>
    <row r="298" spans="1:8" x14ac:dyDescent="0.2">
      <c r="A298" s="497">
        <v>297</v>
      </c>
      <c r="B298" s="425"/>
      <c r="C298" s="429">
        <v>41.75</v>
      </c>
      <c r="D298" s="536"/>
      <c r="E298" s="421">
        <v>17529</v>
      </c>
      <c r="F298" s="420">
        <f t="shared" si="12"/>
        <v>6942</v>
      </c>
      <c r="G298" s="500">
        <f t="shared" si="11"/>
        <v>5038</v>
      </c>
      <c r="H298" s="421">
        <v>90</v>
      </c>
    </row>
    <row r="299" spans="1:8" x14ac:dyDescent="0.2">
      <c r="A299" s="497">
        <v>298</v>
      </c>
      <c r="B299" s="425"/>
      <c r="C299" s="429">
        <v>41.75</v>
      </c>
      <c r="D299" s="536"/>
      <c r="E299" s="421">
        <v>17529</v>
      </c>
      <c r="F299" s="420">
        <f t="shared" si="12"/>
        <v>6942</v>
      </c>
      <c r="G299" s="500">
        <f t="shared" si="11"/>
        <v>5038</v>
      </c>
      <c r="H299" s="421">
        <v>90</v>
      </c>
    </row>
    <row r="300" spans="1:8" x14ac:dyDescent="0.2">
      <c r="A300" s="497">
        <v>299</v>
      </c>
      <c r="B300" s="425"/>
      <c r="C300" s="429">
        <v>41.75</v>
      </c>
      <c r="D300" s="536"/>
      <c r="E300" s="421">
        <v>17529</v>
      </c>
      <c r="F300" s="420">
        <f t="shared" si="12"/>
        <v>6942</v>
      </c>
      <c r="G300" s="500">
        <f t="shared" si="11"/>
        <v>5038</v>
      </c>
      <c r="H300" s="421">
        <v>90</v>
      </c>
    </row>
    <row r="301" spans="1:8" x14ac:dyDescent="0.2">
      <c r="A301" s="497">
        <v>300</v>
      </c>
      <c r="B301" s="425"/>
      <c r="C301" s="429">
        <v>41.75</v>
      </c>
      <c r="D301" s="536"/>
      <c r="E301" s="421">
        <v>17529</v>
      </c>
      <c r="F301" s="420">
        <f t="shared" si="12"/>
        <v>6942</v>
      </c>
      <c r="G301" s="500">
        <f t="shared" si="11"/>
        <v>5038</v>
      </c>
      <c r="H301" s="421">
        <v>90</v>
      </c>
    </row>
    <row r="302" spans="1:8" x14ac:dyDescent="0.2">
      <c r="A302" s="497">
        <v>301</v>
      </c>
      <c r="B302" s="425"/>
      <c r="C302" s="429">
        <v>41.75</v>
      </c>
      <c r="D302" s="536"/>
      <c r="E302" s="421">
        <v>17529</v>
      </c>
      <c r="F302" s="420">
        <f t="shared" si="12"/>
        <v>6942</v>
      </c>
      <c r="G302" s="500">
        <f t="shared" si="11"/>
        <v>5038</v>
      </c>
      <c r="H302" s="421">
        <v>90</v>
      </c>
    </row>
    <row r="303" spans="1:8" x14ac:dyDescent="0.2">
      <c r="A303" s="497">
        <v>302</v>
      </c>
      <c r="B303" s="425"/>
      <c r="C303" s="429">
        <v>41.75</v>
      </c>
      <c r="D303" s="536"/>
      <c r="E303" s="421">
        <v>17529</v>
      </c>
      <c r="F303" s="420">
        <f t="shared" si="12"/>
        <v>6942</v>
      </c>
      <c r="G303" s="500">
        <f t="shared" si="11"/>
        <v>5038</v>
      </c>
      <c r="H303" s="421">
        <v>90</v>
      </c>
    </row>
    <row r="304" spans="1:8" x14ac:dyDescent="0.2">
      <c r="A304" s="497">
        <v>303</v>
      </c>
      <c r="B304" s="425"/>
      <c r="C304" s="429">
        <v>41.75</v>
      </c>
      <c r="D304" s="536"/>
      <c r="E304" s="421">
        <v>17529</v>
      </c>
      <c r="F304" s="420">
        <f t="shared" si="12"/>
        <v>6942</v>
      </c>
      <c r="G304" s="500">
        <f t="shared" si="11"/>
        <v>5038</v>
      </c>
      <c r="H304" s="421">
        <v>90</v>
      </c>
    </row>
    <row r="305" spans="1:8" x14ac:dyDescent="0.2">
      <c r="A305" s="497">
        <v>304</v>
      </c>
      <c r="B305" s="425"/>
      <c r="C305" s="429">
        <v>41.75</v>
      </c>
      <c r="D305" s="536"/>
      <c r="E305" s="421">
        <v>17529</v>
      </c>
      <c r="F305" s="420">
        <f t="shared" si="12"/>
        <v>6942</v>
      </c>
      <c r="G305" s="500">
        <f t="shared" si="11"/>
        <v>5038</v>
      </c>
      <c r="H305" s="421">
        <v>90</v>
      </c>
    </row>
    <row r="306" spans="1:8" x14ac:dyDescent="0.2">
      <c r="A306" s="497">
        <v>305</v>
      </c>
      <c r="B306" s="425"/>
      <c r="C306" s="429">
        <v>41.75</v>
      </c>
      <c r="D306" s="536"/>
      <c r="E306" s="421">
        <v>17529</v>
      </c>
      <c r="F306" s="420">
        <f t="shared" si="12"/>
        <v>6942</v>
      </c>
      <c r="G306" s="500">
        <f t="shared" si="11"/>
        <v>5038</v>
      </c>
      <c r="H306" s="421">
        <v>90</v>
      </c>
    </row>
    <row r="307" spans="1:8" x14ac:dyDescent="0.2">
      <c r="A307" s="497">
        <v>306</v>
      </c>
      <c r="B307" s="425"/>
      <c r="C307" s="429">
        <v>41.75</v>
      </c>
      <c r="D307" s="536"/>
      <c r="E307" s="421">
        <v>17529</v>
      </c>
      <c r="F307" s="420">
        <f t="shared" si="12"/>
        <v>6942</v>
      </c>
      <c r="G307" s="500">
        <f t="shared" si="11"/>
        <v>5038</v>
      </c>
      <c r="H307" s="421">
        <v>90</v>
      </c>
    </row>
    <row r="308" spans="1:8" x14ac:dyDescent="0.2">
      <c r="A308" s="497">
        <v>307</v>
      </c>
      <c r="B308" s="425"/>
      <c r="C308" s="429">
        <v>41.75</v>
      </c>
      <c r="D308" s="536"/>
      <c r="E308" s="421">
        <v>17529</v>
      </c>
      <c r="F308" s="420">
        <f t="shared" si="12"/>
        <v>6942</v>
      </c>
      <c r="G308" s="500">
        <f t="shared" si="11"/>
        <v>5038</v>
      </c>
      <c r="H308" s="421">
        <v>90</v>
      </c>
    </row>
    <row r="309" spans="1:8" x14ac:dyDescent="0.2">
      <c r="A309" s="497">
        <v>308</v>
      </c>
      <c r="B309" s="425"/>
      <c r="C309" s="429">
        <v>41.75</v>
      </c>
      <c r="D309" s="536"/>
      <c r="E309" s="421">
        <v>17529</v>
      </c>
      <c r="F309" s="420">
        <f t="shared" si="12"/>
        <v>6942</v>
      </c>
      <c r="G309" s="500">
        <f t="shared" si="11"/>
        <v>5038</v>
      </c>
      <c r="H309" s="421">
        <v>90</v>
      </c>
    </row>
    <row r="310" spans="1:8" x14ac:dyDescent="0.2">
      <c r="A310" s="497">
        <v>309</v>
      </c>
      <c r="B310" s="425"/>
      <c r="C310" s="429">
        <v>41.75</v>
      </c>
      <c r="D310" s="536"/>
      <c r="E310" s="421">
        <v>17529</v>
      </c>
      <c r="F310" s="420">
        <f t="shared" si="12"/>
        <v>6942</v>
      </c>
      <c r="G310" s="500">
        <f t="shared" si="11"/>
        <v>5038</v>
      </c>
      <c r="H310" s="421">
        <v>90</v>
      </c>
    </row>
    <row r="311" spans="1:8" x14ac:dyDescent="0.2">
      <c r="A311" s="497">
        <v>310</v>
      </c>
      <c r="B311" s="425"/>
      <c r="C311" s="429">
        <v>41.75</v>
      </c>
      <c r="D311" s="536"/>
      <c r="E311" s="421">
        <v>17529</v>
      </c>
      <c r="F311" s="420">
        <f t="shared" si="12"/>
        <v>6942</v>
      </c>
      <c r="G311" s="500">
        <f t="shared" si="11"/>
        <v>5038</v>
      </c>
      <c r="H311" s="421">
        <v>90</v>
      </c>
    </row>
    <row r="312" spans="1:8" x14ac:dyDescent="0.2">
      <c r="A312" s="497">
        <v>311</v>
      </c>
      <c r="B312" s="425"/>
      <c r="C312" s="429">
        <v>41.75</v>
      </c>
      <c r="D312" s="536"/>
      <c r="E312" s="421">
        <v>17529</v>
      </c>
      <c r="F312" s="420">
        <f t="shared" si="12"/>
        <v>6942</v>
      </c>
      <c r="G312" s="500">
        <f t="shared" si="11"/>
        <v>5038</v>
      </c>
      <c r="H312" s="421">
        <v>90</v>
      </c>
    </row>
    <row r="313" spans="1:8" x14ac:dyDescent="0.2">
      <c r="A313" s="497">
        <v>312</v>
      </c>
      <c r="B313" s="425"/>
      <c r="C313" s="429">
        <v>41.75</v>
      </c>
      <c r="D313" s="536"/>
      <c r="E313" s="421">
        <v>17529</v>
      </c>
      <c r="F313" s="420">
        <f t="shared" si="12"/>
        <v>6942</v>
      </c>
      <c r="G313" s="500">
        <f t="shared" si="11"/>
        <v>5038</v>
      </c>
      <c r="H313" s="421">
        <v>90</v>
      </c>
    </row>
    <row r="314" spans="1:8" x14ac:dyDescent="0.2">
      <c r="A314" s="497">
        <v>313</v>
      </c>
      <c r="B314" s="425"/>
      <c r="C314" s="429">
        <v>41.75</v>
      </c>
      <c r="D314" s="536"/>
      <c r="E314" s="421">
        <v>17529</v>
      </c>
      <c r="F314" s="420">
        <f t="shared" si="12"/>
        <v>6942</v>
      </c>
      <c r="G314" s="500">
        <f t="shared" si="11"/>
        <v>5038</v>
      </c>
      <c r="H314" s="421">
        <v>90</v>
      </c>
    </row>
    <row r="315" spans="1:8" x14ac:dyDescent="0.2">
      <c r="A315" s="497">
        <v>314</v>
      </c>
      <c r="B315" s="425"/>
      <c r="C315" s="429">
        <v>41.75</v>
      </c>
      <c r="D315" s="536"/>
      <c r="E315" s="421">
        <v>17529</v>
      </c>
      <c r="F315" s="420">
        <f t="shared" si="12"/>
        <v>6942</v>
      </c>
      <c r="G315" s="500">
        <f t="shared" si="11"/>
        <v>5038</v>
      </c>
      <c r="H315" s="421">
        <v>90</v>
      </c>
    </row>
    <row r="316" spans="1:8" x14ac:dyDescent="0.2">
      <c r="A316" s="497">
        <v>315</v>
      </c>
      <c r="B316" s="425"/>
      <c r="C316" s="429">
        <v>41.75</v>
      </c>
      <c r="D316" s="536"/>
      <c r="E316" s="421">
        <v>17529</v>
      </c>
      <c r="F316" s="420">
        <f t="shared" si="12"/>
        <v>6942</v>
      </c>
      <c r="G316" s="500">
        <f t="shared" si="11"/>
        <v>5038</v>
      </c>
      <c r="H316" s="421">
        <v>90</v>
      </c>
    </row>
    <row r="317" spans="1:8" x14ac:dyDescent="0.2">
      <c r="A317" s="497">
        <v>316</v>
      </c>
      <c r="B317" s="425"/>
      <c r="C317" s="429">
        <v>41.75</v>
      </c>
      <c r="D317" s="536"/>
      <c r="E317" s="421">
        <v>17529</v>
      </c>
      <c r="F317" s="420">
        <f t="shared" si="12"/>
        <v>6942</v>
      </c>
      <c r="G317" s="500">
        <f t="shared" si="11"/>
        <v>5038</v>
      </c>
      <c r="H317" s="421">
        <v>90</v>
      </c>
    </row>
    <row r="318" spans="1:8" x14ac:dyDescent="0.2">
      <c r="A318" s="497">
        <v>317</v>
      </c>
      <c r="B318" s="425"/>
      <c r="C318" s="429">
        <v>41.75</v>
      </c>
      <c r="D318" s="536"/>
      <c r="E318" s="421">
        <v>17529</v>
      </c>
      <c r="F318" s="420">
        <f t="shared" si="12"/>
        <v>6942</v>
      </c>
      <c r="G318" s="500">
        <f t="shared" si="11"/>
        <v>5038</v>
      </c>
      <c r="H318" s="421">
        <v>90</v>
      </c>
    </row>
    <row r="319" spans="1:8" x14ac:dyDescent="0.2">
      <c r="A319" s="497">
        <v>318</v>
      </c>
      <c r="B319" s="425"/>
      <c r="C319" s="429">
        <v>41.75</v>
      </c>
      <c r="D319" s="536"/>
      <c r="E319" s="421">
        <v>17529</v>
      </c>
      <c r="F319" s="420">
        <f t="shared" si="12"/>
        <v>6942</v>
      </c>
      <c r="G319" s="500">
        <f t="shared" si="11"/>
        <v>5038</v>
      </c>
      <c r="H319" s="421">
        <v>90</v>
      </c>
    </row>
    <row r="320" spans="1:8" x14ac:dyDescent="0.2">
      <c r="A320" s="497">
        <v>319</v>
      </c>
      <c r="B320" s="425"/>
      <c r="C320" s="429">
        <v>41.75</v>
      </c>
      <c r="D320" s="536"/>
      <c r="E320" s="421">
        <v>17529</v>
      </c>
      <c r="F320" s="420">
        <f t="shared" si="12"/>
        <v>6942</v>
      </c>
      <c r="G320" s="500">
        <f t="shared" si="11"/>
        <v>5038</v>
      </c>
      <c r="H320" s="421">
        <v>90</v>
      </c>
    </row>
    <row r="321" spans="1:8" x14ac:dyDescent="0.2">
      <c r="A321" s="497">
        <v>320</v>
      </c>
      <c r="B321" s="425"/>
      <c r="C321" s="429">
        <v>41.75</v>
      </c>
      <c r="D321" s="536"/>
      <c r="E321" s="421">
        <v>17529</v>
      </c>
      <c r="F321" s="420">
        <f t="shared" si="12"/>
        <v>6942</v>
      </c>
      <c r="G321" s="500">
        <f t="shared" si="11"/>
        <v>5038</v>
      </c>
      <c r="H321" s="421">
        <v>90</v>
      </c>
    </row>
    <row r="322" spans="1:8" x14ac:dyDescent="0.2">
      <c r="A322" s="497">
        <v>321</v>
      </c>
      <c r="B322" s="425"/>
      <c r="C322" s="429">
        <v>41.75</v>
      </c>
      <c r="D322" s="536"/>
      <c r="E322" s="421">
        <v>17529</v>
      </c>
      <c r="F322" s="420">
        <f t="shared" si="12"/>
        <v>6942</v>
      </c>
      <c r="G322" s="500">
        <f t="shared" si="11"/>
        <v>5038</v>
      </c>
      <c r="H322" s="421">
        <v>90</v>
      </c>
    </row>
    <row r="323" spans="1:8" x14ac:dyDescent="0.2">
      <c r="A323" s="497">
        <v>322</v>
      </c>
      <c r="B323" s="425"/>
      <c r="C323" s="429">
        <v>41.75</v>
      </c>
      <c r="D323" s="536"/>
      <c r="E323" s="421">
        <v>17529</v>
      </c>
      <c r="F323" s="420">
        <f t="shared" si="12"/>
        <v>6942</v>
      </c>
      <c r="G323" s="500">
        <f t="shared" si="11"/>
        <v>5038</v>
      </c>
      <c r="H323" s="421">
        <v>90</v>
      </c>
    </row>
    <row r="324" spans="1:8" x14ac:dyDescent="0.2">
      <c r="A324" s="497">
        <v>323</v>
      </c>
      <c r="B324" s="425"/>
      <c r="C324" s="429">
        <v>41.75</v>
      </c>
      <c r="D324" s="536"/>
      <c r="E324" s="421">
        <v>17529</v>
      </c>
      <c r="F324" s="420">
        <f t="shared" si="12"/>
        <v>6942</v>
      </c>
      <c r="G324" s="500">
        <f t="shared" si="11"/>
        <v>5038</v>
      </c>
      <c r="H324" s="421">
        <v>90</v>
      </c>
    </row>
    <row r="325" spans="1:8" x14ac:dyDescent="0.2">
      <c r="A325" s="497">
        <v>324</v>
      </c>
      <c r="B325" s="425"/>
      <c r="C325" s="429">
        <v>41.75</v>
      </c>
      <c r="D325" s="536"/>
      <c r="E325" s="421">
        <v>17529</v>
      </c>
      <c r="F325" s="420">
        <f t="shared" si="12"/>
        <v>6942</v>
      </c>
      <c r="G325" s="500">
        <f t="shared" si="11"/>
        <v>5038</v>
      </c>
      <c r="H325" s="421">
        <v>90</v>
      </c>
    </row>
    <row r="326" spans="1:8" x14ac:dyDescent="0.2">
      <c r="A326" s="497">
        <v>325</v>
      </c>
      <c r="B326" s="425"/>
      <c r="C326" s="429">
        <v>41.75</v>
      </c>
      <c r="D326" s="536"/>
      <c r="E326" s="421">
        <v>17529</v>
      </c>
      <c r="F326" s="420">
        <f t="shared" si="12"/>
        <v>6942</v>
      </c>
      <c r="G326" s="500">
        <f t="shared" si="11"/>
        <v>5038</v>
      </c>
      <c r="H326" s="421">
        <v>90</v>
      </c>
    </row>
    <row r="327" spans="1:8" x14ac:dyDescent="0.2">
      <c r="A327" s="497">
        <v>326</v>
      </c>
      <c r="B327" s="425"/>
      <c r="C327" s="429">
        <v>41.75</v>
      </c>
      <c r="D327" s="536"/>
      <c r="E327" s="421">
        <v>17529</v>
      </c>
      <c r="F327" s="420">
        <f t="shared" si="12"/>
        <v>6942</v>
      </c>
      <c r="G327" s="500">
        <f t="shared" si="11"/>
        <v>5038</v>
      </c>
      <c r="H327" s="421">
        <v>90</v>
      </c>
    </row>
    <row r="328" spans="1:8" x14ac:dyDescent="0.2">
      <c r="A328" s="497">
        <v>327</v>
      </c>
      <c r="B328" s="425"/>
      <c r="C328" s="429">
        <v>41.75</v>
      </c>
      <c r="D328" s="536"/>
      <c r="E328" s="421">
        <v>17529</v>
      </c>
      <c r="F328" s="420">
        <f t="shared" si="12"/>
        <v>6942</v>
      </c>
      <c r="G328" s="500">
        <f t="shared" si="11"/>
        <v>5038</v>
      </c>
      <c r="H328" s="421">
        <v>90</v>
      </c>
    </row>
    <row r="329" spans="1:8" x14ac:dyDescent="0.2">
      <c r="A329" s="497">
        <v>328</v>
      </c>
      <c r="B329" s="425"/>
      <c r="C329" s="429">
        <v>41.75</v>
      </c>
      <c r="D329" s="536"/>
      <c r="E329" s="421">
        <v>17529</v>
      </c>
      <c r="F329" s="420">
        <f t="shared" si="12"/>
        <v>6942</v>
      </c>
      <c r="G329" s="500">
        <f t="shared" si="11"/>
        <v>5038</v>
      </c>
      <c r="H329" s="421">
        <v>90</v>
      </c>
    </row>
    <row r="330" spans="1:8" x14ac:dyDescent="0.2">
      <c r="A330" s="497">
        <v>329</v>
      </c>
      <c r="B330" s="425"/>
      <c r="C330" s="429">
        <v>41.75</v>
      </c>
      <c r="D330" s="536"/>
      <c r="E330" s="421">
        <v>17529</v>
      </c>
      <c r="F330" s="420">
        <f t="shared" si="12"/>
        <v>6942</v>
      </c>
      <c r="G330" s="500">
        <f t="shared" si="11"/>
        <v>5038</v>
      </c>
      <c r="H330" s="421">
        <v>90</v>
      </c>
    </row>
    <row r="331" spans="1:8" x14ac:dyDescent="0.2">
      <c r="A331" s="497">
        <v>330</v>
      </c>
      <c r="B331" s="425"/>
      <c r="C331" s="429">
        <v>41.75</v>
      </c>
      <c r="D331" s="536"/>
      <c r="E331" s="421">
        <v>17529</v>
      </c>
      <c r="F331" s="420">
        <f t="shared" si="12"/>
        <v>6942</v>
      </c>
      <c r="G331" s="500">
        <f t="shared" si="11"/>
        <v>5038</v>
      </c>
      <c r="H331" s="421">
        <v>90</v>
      </c>
    </row>
    <row r="332" spans="1:8" x14ac:dyDescent="0.2">
      <c r="A332" s="497">
        <v>331</v>
      </c>
      <c r="B332" s="425"/>
      <c r="C332" s="429">
        <v>41.75</v>
      </c>
      <c r="D332" s="536"/>
      <c r="E332" s="421">
        <v>17529</v>
      </c>
      <c r="F332" s="420">
        <f t="shared" si="12"/>
        <v>6942</v>
      </c>
      <c r="G332" s="500">
        <f t="shared" si="11"/>
        <v>5038</v>
      </c>
      <c r="H332" s="421">
        <v>90</v>
      </c>
    </row>
    <row r="333" spans="1:8" x14ac:dyDescent="0.2">
      <c r="A333" s="497">
        <v>332</v>
      </c>
      <c r="B333" s="425"/>
      <c r="C333" s="429">
        <v>41.75</v>
      </c>
      <c r="D333" s="536"/>
      <c r="E333" s="421">
        <v>17529</v>
      </c>
      <c r="F333" s="420">
        <f t="shared" si="12"/>
        <v>6942</v>
      </c>
      <c r="G333" s="500">
        <f t="shared" ref="G333:G396" si="13">ROUND(12*(1/C333*E333),0)</f>
        <v>5038</v>
      </c>
      <c r="H333" s="421">
        <v>90</v>
      </c>
    </row>
    <row r="334" spans="1:8" x14ac:dyDescent="0.2">
      <c r="A334" s="497">
        <v>333</v>
      </c>
      <c r="B334" s="425"/>
      <c r="C334" s="429">
        <v>41.75</v>
      </c>
      <c r="D334" s="536"/>
      <c r="E334" s="421">
        <v>17529</v>
      </c>
      <c r="F334" s="420">
        <f t="shared" ref="F334:F397" si="14">ROUND(12*1.36*(1/C334*E334)+H334,0)</f>
        <v>6942</v>
      </c>
      <c r="G334" s="500">
        <f t="shared" si="13"/>
        <v>5038</v>
      </c>
      <c r="H334" s="421">
        <v>90</v>
      </c>
    </row>
    <row r="335" spans="1:8" x14ac:dyDescent="0.2">
      <c r="A335" s="497">
        <v>334</v>
      </c>
      <c r="B335" s="425"/>
      <c r="C335" s="429">
        <v>41.75</v>
      </c>
      <c r="D335" s="536"/>
      <c r="E335" s="421">
        <v>17529</v>
      </c>
      <c r="F335" s="420">
        <f t="shared" si="14"/>
        <v>6942</v>
      </c>
      <c r="G335" s="500">
        <f t="shared" si="13"/>
        <v>5038</v>
      </c>
      <c r="H335" s="421">
        <v>90</v>
      </c>
    </row>
    <row r="336" spans="1:8" x14ac:dyDescent="0.2">
      <c r="A336" s="497">
        <v>335</v>
      </c>
      <c r="B336" s="425"/>
      <c r="C336" s="429">
        <v>41.75</v>
      </c>
      <c r="D336" s="536"/>
      <c r="E336" s="421">
        <v>17529</v>
      </c>
      <c r="F336" s="420">
        <f t="shared" si="14"/>
        <v>6942</v>
      </c>
      <c r="G336" s="500">
        <f t="shared" si="13"/>
        <v>5038</v>
      </c>
      <c r="H336" s="421">
        <v>90</v>
      </c>
    </row>
    <row r="337" spans="1:8" x14ac:dyDescent="0.2">
      <c r="A337" s="497">
        <v>336</v>
      </c>
      <c r="B337" s="425"/>
      <c r="C337" s="429">
        <v>41.75</v>
      </c>
      <c r="D337" s="536"/>
      <c r="E337" s="421">
        <v>17529</v>
      </c>
      <c r="F337" s="420">
        <f t="shared" si="14"/>
        <v>6942</v>
      </c>
      <c r="G337" s="500">
        <f t="shared" si="13"/>
        <v>5038</v>
      </c>
      <c r="H337" s="421">
        <v>90</v>
      </c>
    </row>
    <row r="338" spans="1:8" x14ac:dyDescent="0.2">
      <c r="A338" s="497">
        <v>337</v>
      </c>
      <c r="B338" s="425"/>
      <c r="C338" s="429">
        <v>41.75</v>
      </c>
      <c r="D338" s="536"/>
      <c r="E338" s="421">
        <v>17529</v>
      </c>
      <c r="F338" s="420">
        <f t="shared" si="14"/>
        <v>6942</v>
      </c>
      <c r="G338" s="500">
        <f t="shared" si="13"/>
        <v>5038</v>
      </c>
      <c r="H338" s="421">
        <v>90</v>
      </c>
    </row>
    <row r="339" spans="1:8" x14ac:dyDescent="0.2">
      <c r="A339" s="497">
        <v>338</v>
      </c>
      <c r="B339" s="425"/>
      <c r="C339" s="429">
        <v>41.75</v>
      </c>
      <c r="D339" s="536"/>
      <c r="E339" s="421">
        <v>17529</v>
      </c>
      <c r="F339" s="420">
        <f t="shared" si="14"/>
        <v>6942</v>
      </c>
      <c r="G339" s="500">
        <f t="shared" si="13"/>
        <v>5038</v>
      </c>
      <c r="H339" s="421">
        <v>90</v>
      </c>
    </row>
    <row r="340" spans="1:8" x14ac:dyDescent="0.2">
      <c r="A340" s="497">
        <v>339</v>
      </c>
      <c r="B340" s="425"/>
      <c r="C340" s="429">
        <v>41.75</v>
      </c>
      <c r="D340" s="536"/>
      <c r="E340" s="421">
        <v>17529</v>
      </c>
      <c r="F340" s="420">
        <f t="shared" si="14"/>
        <v>6942</v>
      </c>
      <c r="G340" s="500">
        <f t="shared" si="13"/>
        <v>5038</v>
      </c>
      <c r="H340" s="421">
        <v>90</v>
      </c>
    </row>
    <row r="341" spans="1:8" x14ac:dyDescent="0.2">
      <c r="A341" s="497">
        <v>340</v>
      </c>
      <c r="B341" s="425"/>
      <c r="C341" s="429">
        <v>41.75</v>
      </c>
      <c r="D341" s="536"/>
      <c r="E341" s="421">
        <v>17529</v>
      </c>
      <c r="F341" s="420">
        <f t="shared" si="14"/>
        <v>6942</v>
      </c>
      <c r="G341" s="500">
        <f t="shared" si="13"/>
        <v>5038</v>
      </c>
      <c r="H341" s="421">
        <v>90</v>
      </c>
    </row>
    <row r="342" spans="1:8" x14ac:dyDescent="0.2">
      <c r="A342" s="497">
        <v>341</v>
      </c>
      <c r="B342" s="425"/>
      <c r="C342" s="429">
        <v>41.75</v>
      </c>
      <c r="D342" s="536"/>
      <c r="E342" s="421">
        <v>17529</v>
      </c>
      <c r="F342" s="420">
        <f t="shared" si="14"/>
        <v>6942</v>
      </c>
      <c r="G342" s="500">
        <f t="shared" si="13"/>
        <v>5038</v>
      </c>
      <c r="H342" s="421">
        <v>90</v>
      </c>
    </row>
    <row r="343" spans="1:8" x14ac:dyDescent="0.2">
      <c r="A343" s="497">
        <v>342</v>
      </c>
      <c r="B343" s="425"/>
      <c r="C343" s="429">
        <v>41.75</v>
      </c>
      <c r="D343" s="536"/>
      <c r="E343" s="421">
        <v>17529</v>
      </c>
      <c r="F343" s="420">
        <f t="shared" si="14"/>
        <v>6942</v>
      </c>
      <c r="G343" s="500">
        <f t="shared" si="13"/>
        <v>5038</v>
      </c>
      <c r="H343" s="421">
        <v>90</v>
      </c>
    </row>
    <row r="344" spans="1:8" x14ac:dyDescent="0.2">
      <c r="A344" s="497">
        <v>343</v>
      </c>
      <c r="B344" s="425"/>
      <c r="C344" s="429">
        <v>41.75</v>
      </c>
      <c r="D344" s="536"/>
      <c r="E344" s="421">
        <v>17529</v>
      </c>
      <c r="F344" s="420">
        <f t="shared" si="14"/>
        <v>6942</v>
      </c>
      <c r="G344" s="500">
        <f t="shared" si="13"/>
        <v>5038</v>
      </c>
      <c r="H344" s="421">
        <v>90</v>
      </c>
    </row>
    <row r="345" spans="1:8" x14ac:dyDescent="0.2">
      <c r="A345" s="497">
        <v>344</v>
      </c>
      <c r="B345" s="425"/>
      <c r="C345" s="429">
        <v>41.75</v>
      </c>
      <c r="D345" s="536"/>
      <c r="E345" s="421">
        <v>17529</v>
      </c>
      <c r="F345" s="420">
        <f t="shared" si="14"/>
        <v>6942</v>
      </c>
      <c r="G345" s="500">
        <f t="shared" si="13"/>
        <v>5038</v>
      </c>
      <c r="H345" s="421">
        <v>90</v>
      </c>
    </row>
    <row r="346" spans="1:8" x14ac:dyDescent="0.2">
      <c r="A346" s="497">
        <v>345</v>
      </c>
      <c r="B346" s="425"/>
      <c r="C346" s="429">
        <v>41.75</v>
      </c>
      <c r="D346" s="536"/>
      <c r="E346" s="421">
        <v>17529</v>
      </c>
      <c r="F346" s="420">
        <f t="shared" si="14"/>
        <v>6942</v>
      </c>
      <c r="G346" s="500">
        <f t="shared" si="13"/>
        <v>5038</v>
      </c>
      <c r="H346" s="421">
        <v>90</v>
      </c>
    </row>
    <row r="347" spans="1:8" x14ac:dyDescent="0.2">
      <c r="A347" s="497">
        <v>346</v>
      </c>
      <c r="B347" s="425"/>
      <c r="C347" s="429">
        <v>41.75</v>
      </c>
      <c r="D347" s="536"/>
      <c r="E347" s="421">
        <v>17529</v>
      </c>
      <c r="F347" s="420">
        <f t="shared" si="14"/>
        <v>6942</v>
      </c>
      <c r="G347" s="500">
        <f t="shared" si="13"/>
        <v>5038</v>
      </c>
      <c r="H347" s="421">
        <v>90</v>
      </c>
    </row>
    <row r="348" spans="1:8" x14ac:dyDescent="0.2">
      <c r="A348" s="497">
        <v>347</v>
      </c>
      <c r="B348" s="425"/>
      <c r="C348" s="429">
        <v>41.75</v>
      </c>
      <c r="D348" s="536"/>
      <c r="E348" s="421">
        <v>17529</v>
      </c>
      <c r="F348" s="420">
        <f t="shared" si="14"/>
        <v>6942</v>
      </c>
      <c r="G348" s="500">
        <f t="shared" si="13"/>
        <v>5038</v>
      </c>
      <c r="H348" s="421">
        <v>90</v>
      </c>
    </row>
    <row r="349" spans="1:8" x14ac:dyDescent="0.2">
      <c r="A349" s="497">
        <v>348</v>
      </c>
      <c r="B349" s="425"/>
      <c r="C349" s="429">
        <v>41.75</v>
      </c>
      <c r="D349" s="536"/>
      <c r="E349" s="421">
        <v>17529</v>
      </c>
      <c r="F349" s="420">
        <f t="shared" si="14"/>
        <v>6942</v>
      </c>
      <c r="G349" s="500">
        <f t="shared" si="13"/>
        <v>5038</v>
      </c>
      <c r="H349" s="421">
        <v>90</v>
      </c>
    </row>
    <row r="350" spans="1:8" x14ac:dyDescent="0.2">
      <c r="A350" s="497">
        <v>349</v>
      </c>
      <c r="B350" s="425"/>
      <c r="C350" s="429">
        <v>41.75</v>
      </c>
      <c r="D350" s="536"/>
      <c r="E350" s="421">
        <v>17529</v>
      </c>
      <c r="F350" s="420">
        <f t="shared" si="14"/>
        <v>6942</v>
      </c>
      <c r="G350" s="500">
        <f t="shared" si="13"/>
        <v>5038</v>
      </c>
      <c r="H350" s="421">
        <v>90</v>
      </c>
    </row>
    <row r="351" spans="1:8" x14ac:dyDescent="0.2">
      <c r="A351" s="497">
        <v>350</v>
      </c>
      <c r="B351" s="425"/>
      <c r="C351" s="429">
        <v>41.75</v>
      </c>
      <c r="D351" s="536"/>
      <c r="E351" s="421">
        <v>17529</v>
      </c>
      <c r="F351" s="420">
        <f t="shared" si="14"/>
        <v>6942</v>
      </c>
      <c r="G351" s="500">
        <f t="shared" si="13"/>
        <v>5038</v>
      </c>
      <c r="H351" s="421">
        <v>90</v>
      </c>
    </row>
    <row r="352" spans="1:8" x14ac:dyDescent="0.2">
      <c r="A352" s="497">
        <v>351</v>
      </c>
      <c r="B352" s="425"/>
      <c r="C352" s="429">
        <v>41.75</v>
      </c>
      <c r="D352" s="536"/>
      <c r="E352" s="421">
        <v>17529</v>
      </c>
      <c r="F352" s="420">
        <f t="shared" si="14"/>
        <v>6942</v>
      </c>
      <c r="G352" s="500">
        <f t="shared" si="13"/>
        <v>5038</v>
      </c>
      <c r="H352" s="421">
        <v>90</v>
      </c>
    </row>
    <row r="353" spans="1:8" x14ac:dyDescent="0.2">
      <c r="A353" s="497">
        <v>352</v>
      </c>
      <c r="B353" s="425"/>
      <c r="C353" s="429">
        <v>41.75</v>
      </c>
      <c r="D353" s="536"/>
      <c r="E353" s="421">
        <v>17529</v>
      </c>
      <c r="F353" s="420">
        <f t="shared" si="14"/>
        <v>6942</v>
      </c>
      <c r="G353" s="500">
        <f t="shared" si="13"/>
        <v>5038</v>
      </c>
      <c r="H353" s="421">
        <v>90</v>
      </c>
    </row>
    <row r="354" spans="1:8" x14ac:dyDescent="0.2">
      <c r="A354" s="497">
        <v>353</v>
      </c>
      <c r="B354" s="425"/>
      <c r="C354" s="429">
        <v>41.75</v>
      </c>
      <c r="D354" s="536"/>
      <c r="E354" s="421">
        <v>17529</v>
      </c>
      <c r="F354" s="420">
        <f t="shared" si="14"/>
        <v>6942</v>
      </c>
      <c r="G354" s="500">
        <f t="shared" si="13"/>
        <v>5038</v>
      </c>
      <c r="H354" s="421">
        <v>90</v>
      </c>
    </row>
    <row r="355" spans="1:8" x14ac:dyDescent="0.2">
      <c r="A355" s="497">
        <v>354</v>
      </c>
      <c r="B355" s="425"/>
      <c r="C355" s="429">
        <v>41.75</v>
      </c>
      <c r="D355" s="536"/>
      <c r="E355" s="421">
        <v>17529</v>
      </c>
      <c r="F355" s="420">
        <f t="shared" si="14"/>
        <v>6942</v>
      </c>
      <c r="G355" s="500">
        <f t="shared" si="13"/>
        <v>5038</v>
      </c>
      <c r="H355" s="421">
        <v>90</v>
      </c>
    </row>
    <row r="356" spans="1:8" x14ac:dyDescent="0.2">
      <c r="A356" s="497">
        <v>355</v>
      </c>
      <c r="B356" s="425"/>
      <c r="C356" s="429">
        <v>41.75</v>
      </c>
      <c r="D356" s="536"/>
      <c r="E356" s="421">
        <v>17529</v>
      </c>
      <c r="F356" s="420">
        <f t="shared" si="14"/>
        <v>6942</v>
      </c>
      <c r="G356" s="500">
        <f t="shared" si="13"/>
        <v>5038</v>
      </c>
      <c r="H356" s="421">
        <v>90</v>
      </c>
    </row>
    <row r="357" spans="1:8" x14ac:dyDescent="0.2">
      <c r="A357" s="497">
        <v>356</v>
      </c>
      <c r="B357" s="425"/>
      <c r="C357" s="429">
        <v>41.75</v>
      </c>
      <c r="D357" s="536"/>
      <c r="E357" s="421">
        <v>17529</v>
      </c>
      <c r="F357" s="420">
        <f t="shared" si="14"/>
        <v>6942</v>
      </c>
      <c r="G357" s="500">
        <f t="shared" si="13"/>
        <v>5038</v>
      </c>
      <c r="H357" s="421">
        <v>90</v>
      </c>
    </row>
    <row r="358" spans="1:8" x14ac:dyDescent="0.2">
      <c r="A358" s="497">
        <v>357</v>
      </c>
      <c r="B358" s="425"/>
      <c r="C358" s="429">
        <v>41.75</v>
      </c>
      <c r="D358" s="536"/>
      <c r="E358" s="421">
        <v>17529</v>
      </c>
      <c r="F358" s="420">
        <f t="shared" si="14"/>
        <v>6942</v>
      </c>
      <c r="G358" s="500">
        <f t="shared" si="13"/>
        <v>5038</v>
      </c>
      <c r="H358" s="421">
        <v>90</v>
      </c>
    </row>
    <row r="359" spans="1:8" x14ac:dyDescent="0.2">
      <c r="A359" s="497">
        <v>358</v>
      </c>
      <c r="B359" s="425"/>
      <c r="C359" s="429">
        <v>41.75</v>
      </c>
      <c r="D359" s="536"/>
      <c r="E359" s="421">
        <v>17529</v>
      </c>
      <c r="F359" s="420">
        <f t="shared" si="14"/>
        <v>6942</v>
      </c>
      <c r="G359" s="500">
        <f t="shared" si="13"/>
        <v>5038</v>
      </c>
      <c r="H359" s="421">
        <v>90</v>
      </c>
    </row>
    <row r="360" spans="1:8" x14ac:dyDescent="0.2">
      <c r="A360" s="497">
        <v>359</v>
      </c>
      <c r="B360" s="425"/>
      <c r="C360" s="429">
        <v>41.75</v>
      </c>
      <c r="D360" s="536"/>
      <c r="E360" s="421">
        <v>17529</v>
      </c>
      <c r="F360" s="420">
        <f t="shared" si="14"/>
        <v>6942</v>
      </c>
      <c r="G360" s="500">
        <f t="shared" si="13"/>
        <v>5038</v>
      </c>
      <c r="H360" s="421">
        <v>90</v>
      </c>
    </row>
    <row r="361" spans="1:8" x14ac:dyDescent="0.2">
      <c r="A361" s="497">
        <v>360</v>
      </c>
      <c r="B361" s="425"/>
      <c r="C361" s="429">
        <v>41.75</v>
      </c>
      <c r="D361" s="536"/>
      <c r="E361" s="421">
        <v>17529</v>
      </c>
      <c r="F361" s="420">
        <f t="shared" si="14"/>
        <v>6942</v>
      </c>
      <c r="G361" s="500">
        <f t="shared" si="13"/>
        <v>5038</v>
      </c>
      <c r="H361" s="421">
        <v>90</v>
      </c>
    </row>
    <row r="362" spans="1:8" x14ac:dyDescent="0.2">
      <c r="A362" s="497">
        <v>361</v>
      </c>
      <c r="B362" s="425"/>
      <c r="C362" s="429">
        <v>41.75</v>
      </c>
      <c r="D362" s="536"/>
      <c r="E362" s="421">
        <v>17529</v>
      </c>
      <c r="F362" s="420">
        <f t="shared" si="14"/>
        <v>6942</v>
      </c>
      <c r="G362" s="500">
        <f t="shared" si="13"/>
        <v>5038</v>
      </c>
      <c r="H362" s="421">
        <v>90</v>
      </c>
    </row>
    <row r="363" spans="1:8" x14ac:dyDescent="0.2">
      <c r="A363" s="497">
        <v>362</v>
      </c>
      <c r="B363" s="425"/>
      <c r="C363" s="429">
        <v>41.75</v>
      </c>
      <c r="D363" s="536"/>
      <c r="E363" s="421">
        <v>17529</v>
      </c>
      <c r="F363" s="420">
        <f t="shared" si="14"/>
        <v>6942</v>
      </c>
      <c r="G363" s="500">
        <f t="shared" si="13"/>
        <v>5038</v>
      </c>
      <c r="H363" s="421">
        <v>90</v>
      </c>
    </row>
    <row r="364" spans="1:8" x14ac:dyDescent="0.2">
      <c r="A364" s="497">
        <v>363</v>
      </c>
      <c r="B364" s="425"/>
      <c r="C364" s="429">
        <v>41.75</v>
      </c>
      <c r="D364" s="536"/>
      <c r="E364" s="421">
        <v>17529</v>
      </c>
      <c r="F364" s="420">
        <f t="shared" si="14"/>
        <v>6942</v>
      </c>
      <c r="G364" s="500">
        <f t="shared" si="13"/>
        <v>5038</v>
      </c>
      <c r="H364" s="421">
        <v>90</v>
      </c>
    </row>
    <row r="365" spans="1:8" x14ac:dyDescent="0.2">
      <c r="A365" s="497">
        <v>364</v>
      </c>
      <c r="B365" s="425"/>
      <c r="C365" s="429">
        <v>41.75</v>
      </c>
      <c r="D365" s="536"/>
      <c r="E365" s="421">
        <v>17529</v>
      </c>
      <c r="F365" s="420">
        <f t="shared" si="14"/>
        <v>6942</v>
      </c>
      <c r="G365" s="500">
        <f t="shared" si="13"/>
        <v>5038</v>
      </c>
      <c r="H365" s="421">
        <v>90</v>
      </c>
    </row>
    <row r="366" spans="1:8" x14ac:dyDescent="0.2">
      <c r="A366" s="497">
        <v>365</v>
      </c>
      <c r="B366" s="425"/>
      <c r="C366" s="429">
        <v>41.75</v>
      </c>
      <c r="D366" s="536"/>
      <c r="E366" s="421">
        <v>17529</v>
      </c>
      <c r="F366" s="420">
        <f t="shared" si="14"/>
        <v>6942</v>
      </c>
      <c r="G366" s="500">
        <f t="shared" si="13"/>
        <v>5038</v>
      </c>
      <c r="H366" s="421">
        <v>90</v>
      </c>
    </row>
    <row r="367" spans="1:8" x14ac:dyDescent="0.2">
      <c r="A367" s="497">
        <v>366</v>
      </c>
      <c r="B367" s="425"/>
      <c r="C367" s="429">
        <v>41.75</v>
      </c>
      <c r="D367" s="536"/>
      <c r="E367" s="421">
        <v>17529</v>
      </c>
      <c r="F367" s="420">
        <f t="shared" si="14"/>
        <v>6942</v>
      </c>
      <c r="G367" s="500">
        <f t="shared" si="13"/>
        <v>5038</v>
      </c>
      <c r="H367" s="421">
        <v>90</v>
      </c>
    </row>
    <row r="368" spans="1:8" x14ac:dyDescent="0.2">
      <c r="A368" s="497">
        <v>367</v>
      </c>
      <c r="B368" s="425"/>
      <c r="C368" s="429">
        <v>41.75</v>
      </c>
      <c r="D368" s="536"/>
      <c r="E368" s="421">
        <v>17529</v>
      </c>
      <c r="F368" s="420">
        <f t="shared" si="14"/>
        <v>6942</v>
      </c>
      <c r="G368" s="500">
        <f t="shared" si="13"/>
        <v>5038</v>
      </c>
      <c r="H368" s="421">
        <v>90</v>
      </c>
    </row>
    <row r="369" spans="1:8" x14ac:dyDescent="0.2">
      <c r="A369" s="497">
        <v>368</v>
      </c>
      <c r="B369" s="425"/>
      <c r="C369" s="429">
        <v>41.75</v>
      </c>
      <c r="D369" s="536"/>
      <c r="E369" s="421">
        <v>17529</v>
      </c>
      <c r="F369" s="420">
        <f t="shared" si="14"/>
        <v>6942</v>
      </c>
      <c r="G369" s="500">
        <f t="shared" si="13"/>
        <v>5038</v>
      </c>
      <c r="H369" s="421">
        <v>90</v>
      </c>
    </row>
    <row r="370" spans="1:8" x14ac:dyDescent="0.2">
      <c r="A370" s="497">
        <v>369</v>
      </c>
      <c r="B370" s="425"/>
      <c r="C370" s="429">
        <v>41.75</v>
      </c>
      <c r="D370" s="536"/>
      <c r="E370" s="421">
        <v>17529</v>
      </c>
      <c r="F370" s="420">
        <f t="shared" si="14"/>
        <v>6942</v>
      </c>
      <c r="G370" s="500">
        <f t="shared" si="13"/>
        <v>5038</v>
      </c>
      <c r="H370" s="421">
        <v>90</v>
      </c>
    </row>
    <row r="371" spans="1:8" x14ac:dyDescent="0.2">
      <c r="A371" s="497">
        <v>370</v>
      </c>
      <c r="B371" s="425"/>
      <c r="C371" s="429">
        <v>41.75</v>
      </c>
      <c r="D371" s="536"/>
      <c r="E371" s="421">
        <v>17529</v>
      </c>
      <c r="F371" s="420">
        <f t="shared" si="14"/>
        <v>6942</v>
      </c>
      <c r="G371" s="500">
        <f t="shared" si="13"/>
        <v>5038</v>
      </c>
      <c r="H371" s="421">
        <v>90</v>
      </c>
    </row>
    <row r="372" spans="1:8" x14ac:dyDescent="0.2">
      <c r="A372" s="497">
        <v>371</v>
      </c>
      <c r="B372" s="425"/>
      <c r="C372" s="429">
        <v>41.75</v>
      </c>
      <c r="D372" s="536"/>
      <c r="E372" s="421">
        <v>17529</v>
      </c>
      <c r="F372" s="420">
        <f t="shared" si="14"/>
        <v>6942</v>
      </c>
      <c r="G372" s="500">
        <f t="shared" si="13"/>
        <v>5038</v>
      </c>
      <c r="H372" s="421">
        <v>90</v>
      </c>
    </row>
    <row r="373" spans="1:8" x14ac:dyDescent="0.2">
      <c r="A373" s="497">
        <v>372</v>
      </c>
      <c r="B373" s="425"/>
      <c r="C373" s="429">
        <v>41.75</v>
      </c>
      <c r="D373" s="536"/>
      <c r="E373" s="421">
        <v>17529</v>
      </c>
      <c r="F373" s="420">
        <f t="shared" si="14"/>
        <v>6942</v>
      </c>
      <c r="G373" s="500">
        <f t="shared" si="13"/>
        <v>5038</v>
      </c>
      <c r="H373" s="421">
        <v>90</v>
      </c>
    </row>
    <row r="374" spans="1:8" x14ac:dyDescent="0.2">
      <c r="A374" s="497">
        <v>373</v>
      </c>
      <c r="B374" s="425"/>
      <c r="C374" s="429">
        <v>41.75</v>
      </c>
      <c r="D374" s="536"/>
      <c r="E374" s="421">
        <v>17529</v>
      </c>
      <c r="F374" s="420">
        <f t="shared" si="14"/>
        <v>6942</v>
      </c>
      <c r="G374" s="500">
        <f t="shared" si="13"/>
        <v>5038</v>
      </c>
      <c r="H374" s="421">
        <v>90</v>
      </c>
    </row>
    <row r="375" spans="1:8" x14ac:dyDescent="0.2">
      <c r="A375" s="497">
        <v>374</v>
      </c>
      <c r="B375" s="425"/>
      <c r="C375" s="429">
        <v>41.75</v>
      </c>
      <c r="D375" s="536"/>
      <c r="E375" s="421">
        <v>17529</v>
      </c>
      <c r="F375" s="420">
        <f t="shared" si="14"/>
        <v>6942</v>
      </c>
      <c r="G375" s="500">
        <f t="shared" si="13"/>
        <v>5038</v>
      </c>
      <c r="H375" s="421">
        <v>90</v>
      </c>
    </row>
    <row r="376" spans="1:8" x14ac:dyDescent="0.2">
      <c r="A376" s="497">
        <v>375</v>
      </c>
      <c r="B376" s="425"/>
      <c r="C376" s="429">
        <v>41.75</v>
      </c>
      <c r="D376" s="536"/>
      <c r="E376" s="421">
        <v>17529</v>
      </c>
      <c r="F376" s="420">
        <f t="shared" si="14"/>
        <v>6942</v>
      </c>
      <c r="G376" s="500">
        <f t="shared" si="13"/>
        <v>5038</v>
      </c>
      <c r="H376" s="421">
        <v>90</v>
      </c>
    </row>
    <row r="377" spans="1:8" x14ac:dyDescent="0.2">
      <c r="A377" s="497">
        <v>376</v>
      </c>
      <c r="B377" s="425"/>
      <c r="C377" s="429">
        <v>41.75</v>
      </c>
      <c r="D377" s="536"/>
      <c r="E377" s="421">
        <v>17529</v>
      </c>
      <c r="F377" s="420">
        <f t="shared" si="14"/>
        <v>6942</v>
      </c>
      <c r="G377" s="500">
        <f t="shared" si="13"/>
        <v>5038</v>
      </c>
      <c r="H377" s="421">
        <v>90</v>
      </c>
    </row>
    <row r="378" spans="1:8" x14ac:dyDescent="0.2">
      <c r="A378" s="497">
        <v>377</v>
      </c>
      <c r="B378" s="425"/>
      <c r="C378" s="429">
        <v>41.75</v>
      </c>
      <c r="D378" s="536"/>
      <c r="E378" s="421">
        <v>17529</v>
      </c>
      <c r="F378" s="420">
        <f t="shared" si="14"/>
        <v>6942</v>
      </c>
      <c r="G378" s="500">
        <f t="shared" si="13"/>
        <v>5038</v>
      </c>
      <c r="H378" s="421">
        <v>90</v>
      </c>
    </row>
    <row r="379" spans="1:8" x14ac:dyDescent="0.2">
      <c r="A379" s="497">
        <v>378</v>
      </c>
      <c r="B379" s="425"/>
      <c r="C379" s="429">
        <v>41.75</v>
      </c>
      <c r="D379" s="536"/>
      <c r="E379" s="421">
        <v>17529</v>
      </c>
      <c r="F379" s="420">
        <f t="shared" si="14"/>
        <v>6942</v>
      </c>
      <c r="G379" s="500">
        <f t="shared" si="13"/>
        <v>5038</v>
      </c>
      <c r="H379" s="421">
        <v>90</v>
      </c>
    </row>
    <row r="380" spans="1:8" x14ac:dyDescent="0.2">
      <c r="A380" s="497">
        <v>379</v>
      </c>
      <c r="B380" s="425"/>
      <c r="C380" s="429">
        <v>41.75</v>
      </c>
      <c r="D380" s="536"/>
      <c r="E380" s="421">
        <v>17529</v>
      </c>
      <c r="F380" s="420">
        <f t="shared" si="14"/>
        <v>6942</v>
      </c>
      <c r="G380" s="500">
        <f t="shared" si="13"/>
        <v>5038</v>
      </c>
      <c r="H380" s="421">
        <v>90</v>
      </c>
    </row>
    <row r="381" spans="1:8" x14ac:dyDescent="0.2">
      <c r="A381" s="497">
        <v>380</v>
      </c>
      <c r="B381" s="425"/>
      <c r="C381" s="429">
        <v>41.75</v>
      </c>
      <c r="D381" s="536"/>
      <c r="E381" s="421">
        <v>17529</v>
      </c>
      <c r="F381" s="420">
        <f t="shared" si="14"/>
        <v>6942</v>
      </c>
      <c r="G381" s="500">
        <f t="shared" si="13"/>
        <v>5038</v>
      </c>
      <c r="H381" s="421">
        <v>90</v>
      </c>
    </row>
    <row r="382" spans="1:8" x14ac:dyDescent="0.2">
      <c r="A382" s="497">
        <v>381</v>
      </c>
      <c r="B382" s="425"/>
      <c r="C382" s="429">
        <v>41.75</v>
      </c>
      <c r="D382" s="536"/>
      <c r="E382" s="421">
        <v>17529</v>
      </c>
      <c r="F382" s="420">
        <f t="shared" si="14"/>
        <v>6942</v>
      </c>
      <c r="G382" s="500">
        <f t="shared" si="13"/>
        <v>5038</v>
      </c>
      <c r="H382" s="421">
        <v>90</v>
      </c>
    </row>
    <row r="383" spans="1:8" x14ac:dyDescent="0.2">
      <c r="A383" s="497">
        <v>382</v>
      </c>
      <c r="B383" s="425"/>
      <c r="C383" s="429">
        <v>41.75</v>
      </c>
      <c r="D383" s="536"/>
      <c r="E383" s="421">
        <v>17529</v>
      </c>
      <c r="F383" s="420">
        <f t="shared" si="14"/>
        <v>6942</v>
      </c>
      <c r="G383" s="500">
        <f t="shared" si="13"/>
        <v>5038</v>
      </c>
      <c r="H383" s="421">
        <v>90</v>
      </c>
    </row>
    <row r="384" spans="1:8" x14ac:dyDescent="0.2">
      <c r="A384" s="497">
        <v>383</v>
      </c>
      <c r="B384" s="425"/>
      <c r="C384" s="429">
        <v>41.75</v>
      </c>
      <c r="D384" s="536"/>
      <c r="E384" s="421">
        <v>17529</v>
      </c>
      <c r="F384" s="420">
        <f t="shared" si="14"/>
        <v>6942</v>
      </c>
      <c r="G384" s="500">
        <f t="shared" si="13"/>
        <v>5038</v>
      </c>
      <c r="H384" s="421">
        <v>90</v>
      </c>
    </row>
    <row r="385" spans="1:8" x14ac:dyDescent="0.2">
      <c r="A385" s="497">
        <v>384</v>
      </c>
      <c r="B385" s="425"/>
      <c r="C385" s="429">
        <v>41.75</v>
      </c>
      <c r="D385" s="536"/>
      <c r="E385" s="421">
        <v>17529</v>
      </c>
      <c r="F385" s="420">
        <f t="shared" si="14"/>
        <v>6942</v>
      </c>
      <c r="G385" s="500">
        <f t="shared" si="13"/>
        <v>5038</v>
      </c>
      <c r="H385" s="421">
        <v>90</v>
      </c>
    </row>
    <row r="386" spans="1:8" x14ac:dyDescent="0.2">
      <c r="A386" s="497">
        <v>385</v>
      </c>
      <c r="B386" s="425"/>
      <c r="C386" s="429">
        <v>41.75</v>
      </c>
      <c r="D386" s="536"/>
      <c r="E386" s="421">
        <v>17529</v>
      </c>
      <c r="F386" s="420">
        <f t="shared" si="14"/>
        <v>6942</v>
      </c>
      <c r="G386" s="500">
        <f t="shared" si="13"/>
        <v>5038</v>
      </c>
      <c r="H386" s="421">
        <v>90</v>
      </c>
    </row>
    <row r="387" spans="1:8" x14ac:dyDescent="0.2">
      <c r="A387" s="497">
        <v>386</v>
      </c>
      <c r="B387" s="425"/>
      <c r="C387" s="429">
        <v>41.75</v>
      </c>
      <c r="D387" s="536"/>
      <c r="E387" s="421">
        <v>17529</v>
      </c>
      <c r="F387" s="420">
        <f t="shared" si="14"/>
        <v>6942</v>
      </c>
      <c r="G387" s="500">
        <f t="shared" si="13"/>
        <v>5038</v>
      </c>
      <c r="H387" s="421">
        <v>90</v>
      </c>
    </row>
    <row r="388" spans="1:8" x14ac:dyDescent="0.2">
      <c r="A388" s="497">
        <v>387</v>
      </c>
      <c r="B388" s="425"/>
      <c r="C388" s="429">
        <v>41.75</v>
      </c>
      <c r="D388" s="536"/>
      <c r="E388" s="421">
        <v>17529</v>
      </c>
      <c r="F388" s="420">
        <f t="shared" si="14"/>
        <v>6942</v>
      </c>
      <c r="G388" s="500">
        <f t="shared" si="13"/>
        <v>5038</v>
      </c>
      <c r="H388" s="421">
        <v>90</v>
      </c>
    </row>
    <row r="389" spans="1:8" x14ac:dyDescent="0.2">
      <c r="A389" s="497">
        <v>388</v>
      </c>
      <c r="B389" s="425"/>
      <c r="C389" s="429">
        <v>41.75</v>
      </c>
      <c r="D389" s="536"/>
      <c r="E389" s="421">
        <v>17529</v>
      </c>
      <c r="F389" s="420">
        <f t="shared" si="14"/>
        <v>6942</v>
      </c>
      <c r="G389" s="500">
        <f t="shared" si="13"/>
        <v>5038</v>
      </c>
      <c r="H389" s="421">
        <v>90</v>
      </c>
    </row>
    <row r="390" spans="1:8" x14ac:dyDescent="0.2">
      <c r="A390" s="497">
        <v>389</v>
      </c>
      <c r="B390" s="425"/>
      <c r="C390" s="429">
        <v>41.75</v>
      </c>
      <c r="D390" s="536"/>
      <c r="E390" s="421">
        <v>17529</v>
      </c>
      <c r="F390" s="420">
        <f t="shared" si="14"/>
        <v>6942</v>
      </c>
      <c r="G390" s="500">
        <f t="shared" si="13"/>
        <v>5038</v>
      </c>
      <c r="H390" s="421">
        <v>90</v>
      </c>
    </row>
    <row r="391" spans="1:8" x14ac:dyDescent="0.2">
      <c r="A391" s="497">
        <v>390</v>
      </c>
      <c r="B391" s="425"/>
      <c r="C391" s="429">
        <v>41.75</v>
      </c>
      <c r="D391" s="536"/>
      <c r="E391" s="421">
        <v>17529</v>
      </c>
      <c r="F391" s="420">
        <f t="shared" si="14"/>
        <v>6942</v>
      </c>
      <c r="G391" s="500">
        <f t="shared" si="13"/>
        <v>5038</v>
      </c>
      <c r="H391" s="421">
        <v>90</v>
      </c>
    </row>
    <row r="392" spans="1:8" x14ac:dyDescent="0.2">
      <c r="A392" s="497">
        <v>391</v>
      </c>
      <c r="B392" s="425"/>
      <c r="C392" s="429">
        <v>41.75</v>
      </c>
      <c r="D392" s="536"/>
      <c r="E392" s="421">
        <v>17529</v>
      </c>
      <c r="F392" s="420">
        <f t="shared" si="14"/>
        <v>6942</v>
      </c>
      <c r="G392" s="500">
        <f t="shared" si="13"/>
        <v>5038</v>
      </c>
      <c r="H392" s="421">
        <v>90</v>
      </c>
    </row>
    <row r="393" spans="1:8" x14ac:dyDescent="0.2">
      <c r="A393" s="497">
        <v>392</v>
      </c>
      <c r="B393" s="425"/>
      <c r="C393" s="429">
        <v>41.75</v>
      </c>
      <c r="D393" s="536"/>
      <c r="E393" s="421">
        <v>17529</v>
      </c>
      <c r="F393" s="420">
        <f t="shared" si="14"/>
        <v>6942</v>
      </c>
      <c r="G393" s="500">
        <f t="shared" si="13"/>
        <v>5038</v>
      </c>
      <c r="H393" s="421">
        <v>90</v>
      </c>
    </row>
    <row r="394" spans="1:8" x14ac:dyDescent="0.2">
      <c r="A394" s="497">
        <v>393</v>
      </c>
      <c r="B394" s="425"/>
      <c r="C394" s="429">
        <v>41.75</v>
      </c>
      <c r="D394" s="536"/>
      <c r="E394" s="421">
        <v>17529</v>
      </c>
      <c r="F394" s="420">
        <f t="shared" si="14"/>
        <v>6942</v>
      </c>
      <c r="G394" s="500">
        <f t="shared" si="13"/>
        <v>5038</v>
      </c>
      <c r="H394" s="421">
        <v>90</v>
      </c>
    </row>
    <row r="395" spans="1:8" x14ac:dyDescent="0.2">
      <c r="A395" s="497">
        <v>394</v>
      </c>
      <c r="B395" s="425"/>
      <c r="C395" s="429">
        <v>41.75</v>
      </c>
      <c r="D395" s="536"/>
      <c r="E395" s="421">
        <v>17529</v>
      </c>
      <c r="F395" s="420">
        <f t="shared" si="14"/>
        <v>6942</v>
      </c>
      <c r="G395" s="500">
        <f t="shared" si="13"/>
        <v>5038</v>
      </c>
      <c r="H395" s="421">
        <v>90</v>
      </c>
    </row>
    <row r="396" spans="1:8" x14ac:dyDescent="0.2">
      <c r="A396" s="497">
        <v>395</v>
      </c>
      <c r="B396" s="425"/>
      <c r="C396" s="429">
        <v>41.75</v>
      </c>
      <c r="D396" s="536"/>
      <c r="E396" s="421">
        <v>17529</v>
      </c>
      <c r="F396" s="420">
        <f t="shared" si="14"/>
        <v>6942</v>
      </c>
      <c r="G396" s="500">
        <f t="shared" si="13"/>
        <v>5038</v>
      </c>
      <c r="H396" s="421">
        <v>90</v>
      </c>
    </row>
    <row r="397" spans="1:8" x14ac:dyDescent="0.2">
      <c r="A397" s="497">
        <v>396</v>
      </c>
      <c r="B397" s="425"/>
      <c r="C397" s="429">
        <v>41.75</v>
      </c>
      <c r="D397" s="536"/>
      <c r="E397" s="421">
        <v>17529</v>
      </c>
      <c r="F397" s="420">
        <f t="shared" si="14"/>
        <v>6942</v>
      </c>
      <c r="G397" s="500">
        <f t="shared" ref="G397:G428" si="15">ROUND(12*(1/C397*E397),0)</f>
        <v>5038</v>
      </c>
      <c r="H397" s="421">
        <v>90</v>
      </c>
    </row>
    <row r="398" spans="1:8" x14ac:dyDescent="0.2">
      <c r="A398" s="497">
        <v>397</v>
      </c>
      <c r="B398" s="425"/>
      <c r="C398" s="429">
        <v>41.75</v>
      </c>
      <c r="D398" s="536"/>
      <c r="E398" s="421">
        <v>17529</v>
      </c>
      <c r="F398" s="420">
        <f t="shared" ref="F398:F428" si="16">ROUND(12*1.36*(1/C398*E398)+H398,0)</f>
        <v>6942</v>
      </c>
      <c r="G398" s="500">
        <f t="shared" si="15"/>
        <v>5038</v>
      </c>
      <c r="H398" s="421">
        <v>90</v>
      </c>
    </row>
    <row r="399" spans="1:8" x14ac:dyDescent="0.2">
      <c r="A399" s="497">
        <v>398</v>
      </c>
      <c r="B399" s="425"/>
      <c r="C399" s="429">
        <v>41.75</v>
      </c>
      <c r="D399" s="536"/>
      <c r="E399" s="421">
        <v>17529</v>
      </c>
      <c r="F399" s="420">
        <f t="shared" si="16"/>
        <v>6942</v>
      </c>
      <c r="G399" s="500">
        <f t="shared" si="15"/>
        <v>5038</v>
      </c>
      <c r="H399" s="421">
        <v>90</v>
      </c>
    </row>
    <row r="400" spans="1:8" x14ac:dyDescent="0.2">
      <c r="A400" s="497">
        <v>399</v>
      </c>
      <c r="B400" s="425"/>
      <c r="C400" s="429">
        <v>41.75</v>
      </c>
      <c r="D400" s="536"/>
      <c r="E400" s="421">
        <v>17529</v>
      </c>
      <c r="F400" s="420">
        <f t="shared" si="16"/>
        <v>6942</v>
      </c>
      <c r="G400" s="500">
        <f t="shared" si="15"/>
        <v>5038</v>
      </c>
      <c r="H400" s="421">
        <v>90</v>
      </c>
    </row>
    <row r="401" spans="1:8" x14ac:dyDescent="0.2">
      <c r="A401" s="497">
        <v>400</v>
      </c>
      <c r="B401" s="425"/>
      <c r="C401" s="429">
        <v>41.75</v>
      </c>
      <c r="D401" s="536"/>
      <c r="E401" s="421">
        <v>17529</v>
      </c>
      <c r="F401" s="420">
        <f t="shared" si="16"/>
        <v>6942</v>
      </c>
      <c r="G401" s="500">
        <f t="shared" si="15"/>
        <v>5038</v>
      </c>
      <c r="H401" s="421">
        <v>90</v>
      </c>
    </row>
    <row r="402" spans="1:8" x14ac:dyDescent="0.2">
      <c r="A402" s="497">
        <v>401</v>
      </c>
      <c r="B402" s="425"/>
      <c r="C402" s="429">
        <v>41.75</v>
      </c>
      <c r="D402" s="536"/>
      <c r="E402" s="421">
        <v>17529</v>
      </c>
      <c r="F402" s="420">
        <f t="shared" si="16"/>
        <v>6942</v>
      </c>
      <c r="G402" s="500">
        <f t="shared" si="15"/>
        <v>5038</v>
      </c>
      <c r="H402" s="421">
        <v>90</v>
      </c>
    </row>
    <row r="403" spans="1:8" x14ac:dyDescent="0.2">
      <c r="A403" s="497">
        <v>402</v>
      </c>
      <c r="B403" s="425"/>
      <c r="C403" s="429">
        <v>41.75</v>
      </c>
      <c r="D403" s="536"/>
      <c r="E403" s="421">
        <v>17529</v>
      </c>
      <c r="F403" s="420">
        <f t="shared" si="16"/>
        <v>6942</v>
      </c>
      <c r="G403" s="500">
        <f t="shared" si="15"/>
        <v>5038</v>
      </c>
      <c r="H403" s="421">
        <v>90</v>
      </c>
    </row>
    <row r="404" spans="1:8" x14ac:dyDescent="0.2">
      <c r="A404" s="497">
        <v>403</v>
      </c>
      <c r="B404" s="425"/>
      <c r="C404" s="429">
        <v>41.75</v>
      </c>
      <c r="D404" s="536"/>
      <c r="E404" s="421">
        <v>17529</v>
      </c>
      <c r="F404" s="420">
        <f t="shared" si="16"/>
        <v>6942</v>
      </c>
      <c r="G404" s="500">
        <f t="shared" si="15"/>
        <v>5038</v>
      </c>
      <c r="H404" s="421">
        <v>90</v>
      </c>
    </row>
    <row r="405" spans="1:8" x14ac:dyDescent="0.2">
      <c r="A405" s="497">
        <v>404</v>
      </c>
      <c r="B405" s="425"/>
      <c r="C405" s="429">
        <v>41.75</v>
      </c>
      <c r="D405" s="536"/>
      <c r="E405" s="421">
        <v>17529</v>
      </c>
      <c r="F405" s="420">
        <f t="shared" si="16"/>
        <v>6942</v>
      </c>
      <c r="G405" s="500">
        <f t="shared" si="15"/>
        <v>5038</v>
      </c>
      <c r="H405" s="421">
        <v>90</v>
      </c>
    </row>
    <row r="406" spans="1:8" x14ac:dyDescent="0.2">
      <c r="A406" s="497">
        <v>405</v>
      </c>
      <c r="B406" s="425"/>
      <c r="C406" s="429">
        <v>41.75</v>
      </c>
      <c r="D406" s="536"/>
      <c r="E406" s="421">
        <v>17529</v>
      </c>
      <c r="F406" s="420">
        <f t="shared" si="16"/>
        <v>6942</v>
      </c>
      <c r="G406" s="500">
        <f t="shared" si="15"/>
        <v>5038</v>
      </c>
      <c r="H406" s="421">
        <v>90</v>
      </c>
    </row>
    <row r="407" spans="1:8" x14ac:dyDescent="0.2">
      <c r="A407" s="497">
        <v>406</v>
      </c>
      <c r="B407" s="425"/>
      <c r="C407" s="429">
        <v>41.75</v>
      </c>
      <c r="D407" s="536"/>
      <c r="E407" s="421">
        <v>17529</v>
      </c>
      <c r="F407" s="420">
        <f t="shared" si="16"/>
        <v>6942</v>
      </c>
      <c r="G407" s="500">
        <f t="shared" si="15"/>
        <v>5038</v>
      </c>
      <c r="H407" s="421">
        <v>90</v>
      </c>
    </row>
    <row r="408" spans="1:8" x14ac:dyDescent="0.2">
      <c r="A408" s="497">
        <v>407</v>
      </c>
      <c r="B408" s="425"/>
      <c r="C408" s="429">
        <v>41.75</v>
      </c>
      <c r="D408" s="536"/>
      <c r="E408" s="421">
        <v>17529</v>
      </c>
      <c r="F408" s="420">
        <f t="shared" si="16"/>
        <v>6942</v>
      </c>
      <c r="G408" s="500">
        <f t="shared" si="15"/>
        <v>5038</v>
      </c>
      <c r="H408" s="421">
        <v>90</v>
      </c>
    </row>
    <row r="409" spans="1:8" x14ac:dyDescent="0.2">
      <c r="A409" s="497">
        <v>408</v>
      </c>
      <c r="B409" s="425"/>
      <c r="C409" s="429">
        <v>41.75</v>
      </c>
      <c r="D409" s="536"/>
      <c r="E409" s="421">
        <v>17529</v>
      </c>
      <c r="F409" s="420">
        <f t="shared" si="16"/>
        <v>6942</v>
      </c>
      <c r="G409" s="500">
        <f t="shared" si="15"/>
        <v>5038</v>
      </c>
      <c r="H409" s="421">
        <v>90</v>
      </c>
    </row>
    <row r="410" spans="1:8" x14ac:dyDescent="0.2">
      <c r="A410" s="497">
        <v>409</v>
      </c>
      <c r="B410" s="425"/>
      <c r="C410" s="429">
        <v>41.75</v>
      </c>
      <c r="D410" s="536"/>
      <c r="E410" s="421">
        <v>17529</v>
      </c>
      <c r="F410" s="420">
        <f t="shared" si="16"/>
        <v>6942</v>
      </c>
      <c r="G410" s="500">
        <f t="shared" si="15"/>
        <v>5038</v>
      </c>
      <c r="H410" s="421">
        <v>90</v>
      </c>
    </row>
    <row r="411" spans="1:8" x14ac:dyDescent="0.2">
      <c r="A411" s="497">
        <v>410</v>
      </c>
      <c r="B411" s="425"/>
      <c r="C411" s="429">
        <v>41.75</v>
      </c>
      <c r="D411" s="536"/>
      <c r="E411" s="421">
        <v>17529</v>
      </c>
      <c r="F411" s="420">
        <f t="shared" si="16"/>
        <v>6942</v>
      </c>
      <c r="G411" s="500">
        <f t="shared" si="15"/>
        <v>5038</v>
      </c>
      <c r="H411" s="421">
        <v>90</v>
      </c>
    </row>
    <row r="412" spans="1:8" x14ac:dyDescent="0.2">
      <c r="A412" s="497">
        <v>411</v>
      </c>
      <c r="B412" s="425"/>
      <c r="C412" s="429">
        <v>41.75</v>
      </c>
      <c r="D412" s="536"/>
      <c r="E412" s="421">
        <v>17529</v>
      </c>
      <c r="F412" s="420">
        <f t="shared" si="16"/>
        <v>6942</v>
      </c>
      <c r="G412" s="500">
        <f t="shared" si="15"/>
        <v>5038</v>
      </c>
      <c r="H412" s="421">
        <v>90</v>
      </c>
    </row>
    <row r="413" spans="1:8" x14ac:dyDescent="0.2">
      <c r="A413" s="497">
        <v>412</v>
      </c>
      <c r="B413" s="425"/>
      <c r="C413" s="429">
        <v>41.75</v>
      </c>
      <c r="D413" s="536"/>
      <c r="E413" s="421">
        <v>17529</v>
      </c>
      <c r="F413" s="420">
        <f t="shared" si="16"/>
        <v>6942</v>
      </c>
      <c r="G413" s="500">
        <f t="shared" si="15"/>
        <v>5038</v>
      </c>
      <c r="H413" s="421">
        <v>90</v>
      </c>
    </row>
    <row r="414" spans="1:8" x14ac:dyDescent="0.2">
      <c r="A414" s="497">
        <v>413</v>
      </c>
      <c r="B414" s="425"/>
      <c r="C414" s="429">
        <v>41.75</v>
      </c>
      <c r="D414" s="536"/>
      <c r="E414" s="421">
        <v>17529</v>
      </c>
      <c r="F414" s="420">
        <f t="shared" si="16"/>
        <v>6942</v>
      </c>
      <c r="G414" s="500">
        <f t="shared" si="15"/>
        <v>5038</v>
      </c>
      <c r="H414" s="421">
        <v>90</v>
      </c>
    </row>
    <row r="415" spans="1:8" x14ac:dyDescent="0.2">
      <c r="A415" s="497">
        <v>414</v>
      </c>
      <c r="B415" s="425"/>
      <c r="C415" s="429">
        <v>41.75</v>
      </c>
      <c r="D415" s="536"/>
      <c r="E415" s="421">
        <v>17529</v>
      </c>
      <c r="F415" s="420">
        <f t="shared" si="16"/>
        <v>6942</v>
      </c>
      <c r="G415" s="500">
        <f t="shared" si="15"/>
        <v>5038</v>
      </c>
      <c r="H415" s="421">
        <v>90</v>
      </c>
    </row>
    <row r="416" spans="1:8" x14ac:dyDescent="0.2">
      <c r="A416" s="497">
        <v>415</v>
      </c>
      <c r="B416" s="425"/>
      <c r="C416" s="429">
        <v>41.75</v>
      </c>
      <c r="D416" s="536"/>
      <c r="E416" s="421">
        <v>17529</v>
      </c>
      <c r="F416" s="420">
        <f t="shared" si="16"/>
        <v>6942</v>
      </c>
      <c r="G416" s="500">
        <f t="shared" si="15"/>
        <v>5038</v>
      </c>
      <c r="H416" s="421">
        <v>90</v>
      </c>
    </row>
    <row r="417" spans="1:8" x14ac:dyDescent="0.2">
      <c r="A417" s="497">
        <v>416</v>
      </c>
      <c r="B417" s="425"/>
      <c r="C417" s="429">
        <v>41.75</v>
      </c>
      <c r="D417" s="536"/>
      <c r="E417" s="421">
        <v>17529</v>
      </c>
      <c r="F417" s="420">
        <f t="shared" si="16"/>
        <v>6942</v>
      </c>
      <c r="G417" s="500">
        <f t="shared" si="15"/>
        <v>5038</v>
      </c>
      <c r="H417" s="421">
        <v>90</v>
      </c>
    </row>
    <row r="418" spans="1:8" x14ac:dyDescent="0.2">
      <c r="A418" s="497">
        <v>417</v>
      </c>
      <c r="B418" s="425"/>
      <c r="C418" s="429">
        <v>41.75</v>
      </c>
      <c r="D418" s="536"/>
      <c r="E418" s="421">
        <v>17529</v>
      </c>
      <c r="F418" s="420">
        <f t="shared" si="16"/>
        <v>6942</v>
      </c>
      <c r="G418" s="500">
        <f t="shared" si="15"/>
        <v>5038</v>
      </c>
      <c r="H418" s="421">
        <v>90</v>
      </c>
    </row>
    <row r="419" spans="1:8" x14ac:dyDescent="0.2">
      <c r="A419" s="497">
        <v>418</v>
      </c>
      <c r="B419" s="425"/>
      <c r="C419" s="429">
        <v>41.75</v>
      </c>
      <c r="D419" s="536"/>
      <c r="E419" s="421">
        <v>17529</v>
      </c>
      <c r="F419" s="420">
        <f t="shared" si="16"/>
        <v>6942</v>
      </c>
      <c r="G419" s="500">
        <f t="shared" si="15"/>
        <v>5038</v>
      </c>
      <c r="H419" s="421">
        <v>90</v>
      </c>
    </row>
    <row r="420" spans="1:8" x14ac:dyDescent="0.2">
      <c r="A420" s="497">
        <v>419</v>
      </c>
      <c r="B420" s="425"/>
      <c r="C420" s="429">
        <v>41.75</v>
      </c>
      <c r="D420" s="536"/>
      <c r="E420" s="421">
        <v>17529</v>
      </c>
      <c r="F420" s="420">
        <f t="shared" si="16"/>
        <v>6942</v>
      </c>
      <c r="G420" s="500">
        <f t="shared" si="15"/>
        <v>5038</v>
      </c>
      <c r="H420" s="421">
        <v>90</v>
      </c>
    </row>
    <row r="421" spans="1:8" x14ac:dyDescent="0.2">
      <c r="A421" s="497">
        <v>420</v>
      </c>
      <c r="B421" s="425"/>
      <c r="C421" s="429">
        <v>41.75</v>
      </c>
      <c r="D421" s="536"/>
      <c r="E421" s="421">
        <v>17529</v>
      </c>
      <c r="F421" s="420">
        <f t="shared" si="16"/>
        <v>6942</v>
      </c>
      <c r="G421" s="500">
        <f t="shared" si="15"/>
        <v>5038</v>
      </c>
      <c r="H421" s="421">
        <v>90</v>
      </c>
    </row>
    <row r="422" spans="1:8" x14ac:dyDescent="0.2">
      <c r="A422" s="497">
        <v>421</v>
      </c>
      <c r="B422" s="425"/>
      <c r="C422" s="429">
        <v>41.75</v>
      </c>
      <c r="D422" s="536"/>
      <c r="E422" s="421">
        <v>17529</v>
      </c>
      <c r="F422" s="420">
        <f t="shared" si="16"/>
        <v>6942</v>
      </c>
      <c r="G422" s="500">
        <f t="shared" si="15"/>
        <v>5038</v>
      </c>
      <c r="H422" s="421">
        <v>90</v>
      </c>
    </row>
    <row r="423" spans="1:8" x14ac:dyDescent="0.2">
      <c r="A423" s="497">
        <v>422</v>
      </c>
      <c r="B423" s="425"/>
      <c r="C423" s="429">
        <v>41.75</v>
      </c>
      <c r="D423" s="536"/>
      <c r="E423" s="421">
        <v>17529</v>
      </c>
      <c r="F423" s="420">
        <f t="shared" si="16"/>
        <v>6942</v>
      </c>
      <c r="G423" s="500">
        <f t="shared" si="15"/>
        <v>5038</v>
      </c>
      <c r="H423" s="421">
        <v>90</v>
      </c>
    </row>
    <row r="424" spans="1:8" x14ac:dyDescent="0.2">
      <c r="A424" s="497">
        <v>423</v>
      </c>
      <c r="B424" s="425"/>
      <c r="C424" s="429">
        <v>41.75</v>
      </c>
      <c r="D424" s="536"/>
      <c r="E424" s="421">
        <v>17529</v>
      </c>
      <c r="F424" s="420">
        <f t="shared" si="16"/>
        <v>6942</v>
      </c>
      <c r="G424" s="500">
        <f t="shared" si="15"/>
        <v>5038</v>
      </c>
      <c r="H424" s="421">
        <v>90</v>
      </c>
    </row>
    <row r="425" spans="1:8" x14ac:dyDescent="0.2">
      <c r="A425" s="497">
        <v>424</v>
      </c>
      <c r="B425" s="425"/>
      <c r="C425" s="429">
        <v>41.75</v>
      </c>
      <c r="D425" s="536"/>
      <c r="E425" s="421">
        <v>17529</v>
      </c>
      <c r="F425" s="420">
        <f t="shared" si="16"/>
        <v>6942</v>
      </c>
      <c r="G425" s="500">
        <f t="shared" si="15"/>
        <v>5038</v>
      </c>
      <c r="H425" s="421">
        <v>90</v>
      </c>
    </row>
    <row r="426" spans="1:8" x14ac:dyDescent="0.2">
      <c r="A426" s="497">
        <v>425</v>
      </c>
      <c r="B426" s="425"/>
      <c r="C426" s="429">
        <v>41.75</v>
      </c>
      <c r="D426" s="536"/>
      <c r="E426" s="421">
        <v>17529</v>
      </c>
      <c r="F426" s="420">
        <f t="shared" si="16"/>
        <v>6942</v>
      </c>
      <c r="G426" s="500">
        <f t="shared" si="15"/>
        <v>5038</v>
      </c>
      <c r="H426" s="421">
        <v>90</v>
      </c>
    </row>
    <row r="427" spans="1:8" x14ac:dyDescent="0.2">
      <c r="A427" s="497">
        <v>426</v>
      </c>
      <c r="B427" s="425"/>
      <c r="C427" s="429">
        <v>41.75</v>
      </c>
      <c r="D427" s="536"/>
      <c r="E427" s="421">
        <v>17529</v>
      </c>
      <c r="F427" s="420">
        <f t="shared" si="16"/>
        <v>6942</v>
      </c>
      <c r="G427" s="500">
        <f t="shared" si="15"/>
        <v>5038</v>
      </c>
      <c r="H427" s="421">
        <v>90</v>
      </c>
    </row>
    <row r="428" spans="1:8" ht="13.5" thickBot="1" x14ac:dyDescent="0.25">
      <c r="A428" s="430">
        <v>427</v>
      </c>
      <c r="B428" s="431"/>
      <c r="C428" s="432">
        <v>41.75</v>
      </c>
      <c r="D428" s="538"/>
      <c r="E428" s="434">
        <v>17529</v>
      </c>
      <c r="F428" s="433">
        <f t="shared" si="16"/>
        <v>6942</v>
      </c>
      <c r="G428" s="435">
        <f t="shared" si="15"/>
        <v>5038</v>
      </c>
      <c r="H428" s="434">
        <v>90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28" orientation="portrait" r:id="rId1"/>
  <headerFooter alignWithMargins="0">
    <oddHeader>&amp;LKrajský úřad Plzeňského kraje&amp;R1. 3. 2018</oddHeader>
    <oddFooter>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3"/>
  <sheetViews>
    <sheetView workbookViewId="0">
      <pane ySplit="12" topLeftCell="A13" activePane="bottomLeft" state="frozenSplit"/>
      <selection activeCell="J36" sqref="J36"/>
      <selection pane="bottomLeft" activeCell="I972" sqref="I972"/>
    </sheetView>
  </sheetViews>
  <sheetFormatPr defaultRowHeight="12.75" x14ac:dyDescent="0.2"/>
  <cols>
    <col min="1" max="1" width="10" style="327" customWidth="1"/>
    <col min="2" max="2" width="9.5703125" style="327" customWidth="1"/>
    <col min="3" max="3" width="10.85546875" style="327" customWidth="1"/>
    <col min="4" max="4" width="13.42578125" style="327" customWidth="1"/>
    <col min="5" max="5" width="13.5703125" style="327" customWidth="1"/>
    <col min="6" max="6" width="12.85546875" style="327" customWidth="1"/>
    <col min="7" max="7" width="13.140625" style="327" customWidth="1"/>
    <col min="8" max="8" width="10.7109375" style="327" customWidth="1"/>
    <col min="9" max="9" width="16.140625" style="327" customWidth="1"/>
    <col min="10" max="16384" width="9.140625" style="327"/>
  </cols>
  <sheetData>
    <row r="1" spans="1:9" x14ac:dyDescent="0.2">
      <c r="H1" s="327" t="s">
        <v>335</v>
      </c>
    </row>
    <row r="2" spans="1:9" ht="4.5" customHeight="1" x14ac:dyDescent="0.2"/>
    <row r="3" spans="1:9" ht="20.25" x14ac:dyDescent="0.3">
      <c r="A3" s="328" t="s">
        <v>278</v>
      </c>
      <c r="C3" s="329"/>
      <c r="D3" s="329"/>
      <c r="E3" s="329"/>
      <c r="F3" s="330"/>
      <c r="G3" s="330"/>
      <c r="H3" s="331"/>
      <c r="I3" s="331"/>
    </row>
    <row r="4" spans="1:9" ht="15" x14ac:dyDescent="0.25">
      <c r="A4" s="560" t="s">
        <v>336</v>
      </c>
      <c r="B4" s="333"/>
      <c r="C4" s="333"/>
      <c r="D4" s="333"/>
      <c r="E4" s="333"/>
      <c r="F4" s="333"/>
      <c r="G4" s="333"/>
      <c r="I4" s="331"/>
    </row>
    <row r="5" spans="1:9" ht="5.25" customHeight="1" x14ac:dyDescent="0.25">
      <c r="A5" s="560"/>
      <c r="B5" s="333"/>
      <c r="C5" s="333"/>
      <c r="D5" s="333"/>
      <c r="E5" s="333"/>
      <c r="F5" s="333"/>
      <c r="G5" s="333"/>
      <c r="I5" s="331"/>
    </row>
    <row r="6" spans="1:9" ht="15.75" x14ac:dyDescent="0.25">
      <c r="A6" s="334"/>
      <c r="B6" s="335"/>
      <c r="C6" s="336" t="s">
        <v>8</v>
      </c>
      <c r="E6" s="337" t="s">
        <v>9</v>
      </c>
      <c r="I6" s="331"/>
    </row>
    <row r="7" spans="1:9" ht="15.75" x14ac:dyDescent="0.25">
      <c r="A7" s="338" t="s">
        <v>337</v>
      </c>
      <c r="B7" s="335"/>
      <c r="C7" s="339"/>
      <c r="D7" s="340"/>
      <c r="E7" s="339">
        <v>34</v>
      </c>
      <c r="I7" s="331"/>
    </row>
    <row r="8" spans="1:9" ht="15.75" x14ac:dyDescent="0.25">
      <c r="A8" s="338" t="s">
        <v>338</v>
      </c>
      <c r="B8" s="335"/>
      <c r="C8" s="339"/>
      <c r="D8" s="340"/>
      <c r="E8" s="339" t="s">
        <v>151</v>
      </c>
      <c r="I8" s="331"/>
    </row>
    <row r="9" spans="1:9" ht="15.75" x14ac:dyDescent="0.25">
      <c r="A9" s="338"/>
      <c r="B9" s="335"/>
      <c r="C9" s="339"/>
      <c r="D9" s="340"/>
      <c r="E9" s="339"/>
      <c r="I9" s="331"/>
    </row>
    <row r="10" spans="1:9" ht="6" customHeight="1" thickBot="1" x14ac:dyDescent="0.25">
      <c r="A10" s="719"/>
      <c r="B10" s="719"/>
      <c r="C10" s="349"/>
      <c r="D10" s="350"/>
      <c r="E10" s="351"/>
      <c r="F10" s="351"/>
      <c r="G10" s="351"/>
      <c r="I10" s="331"/>
    </row>
    <row r="11" spans="1:9" ht="15.75" x14ac:dyDescent="0.2">
      <c r="A11" s="561"/>
      <c r="B11" s="562" t="s">
        <v>1</v>
      </c>
      <c r="C11" s="563"/>
      <c r="D11" s="562" t="s">
        <v>2</v>
      </c>
      <c r="E11" s="563"/>
      <c r="F11" s="355" t="s">
        <v>3</v>
      </c>
      <c r="G11" s="729"/>
      <c r="H11" s="721"/>
    </row>
    <row r="12" spans="1:9" ht="45.75" thickBot="1" x14ac:dyDescent="0.25">
      <c r="A12" s="564" t="s">
        <v>275</v>
      </c>
      <c r="B12" s="565" t="s">
        <v>8</v>
      </c>
      <c r="C12" s="566" t="s">
        <v>9</v>
      </c>
      <c r="D12" s="567" t="s">
        <v>10</v>
      </c>
      <c r="E12" s="568" t="s">
        <v>276</v>
      </c>
      <c r="F12" s="567" t="s">
        <v>3</v>
      </c>
      <c r="G12" s="361" t="s">
        <v>13</v>
      </c>
      <c r="H12" s="568" t="s">
        <v>14</v>
      </c>
    </row>
    <row r="13" spans="1:9" x14ac:dyDescent="0.2">
      <c r="A13" s="362" t="s">
        <v>339</v>
      </c>
      <c r="B13" s="363"/>
      <c r="C13" s="569">
        <v>34</v>
      </c>
      <c r="D13" s="570"/>
      <c r="E13" s="366">
        <v>17529</v>
      </c>
      <c r="F13" s="365">
        <f>ROUND(12*1.36*(1/C13*E13)+H13,0)</f>
        <v>8504</v>
      </c>
      <c r="G13" s="571">
        <f t="shared" ref="G13:G76" si="0">ROUND(12*(1/C13*E13),0)</f>
        <v>6187</v>
      </c>
      <c r="H13" s="368">
        <v>90</v>
      </c>
    </row>
    <row r="14" spans="1:9" x14ac:dyDescent="0.2">
      <c r="A14" s="572">
        <v>30</v>
      </c>
      <c r="B14" s="370"/>
      <c r="C14" s="573">
        <f>ROUND(10.899*LN(A14)+A14/150-3,2)</f>
        <v>34.270000000000003</v>
      </c>
      <c r="D14" s="574"/>
      <c r="E14" s="382">
        <v>17529</v>
      </c>
      <c r="F14" s="372">
        <f t="shared" ref="F14:F77" si="1">ROUND(12*1.36*(1/C14*E14)+H14,0)</f>
        <v>8438</v>
      </c>
      <c r="G14" s="575">
        <f t="shared" si="0"/>
        <v>6138</v>
      </c>
      <c r="H14" s="382">
        <v>90</v>
      </c>
    </row>
    <row r="15" spans="1:9" x14ac:dyDescent="0.2">
      <c r="A15" s="572">
        <v>31</v>
      </c>
      <c r="B15" s="370"/>
      <c r="C15" s="573">
        <f t="shared" ref="C15:C78" si="2">ROUND(10.899*LN(A15)+A15/150-3,2)</f>
        <v>34.630000000000003</v>
      </c>
      <c r="D15" s="574"/>
      <c r="E15" s="382">
        <v>17529</v>
      </c>
      <c r="F15" s="372">
        <f t="shared" si="1"/>
        <v>8351</v>
      </c>
      <c r="G15" s="575">
        <f t="shared" si="0"/>
        <v>6074</v>
      </c>
      <c r="H15" s="382">
        <v>90</v>
      </c>
    </row>
    <row r="16" spans="1:9" x14ac:dyDescent="0.2">
      <c r="A16" s="572">
        <v>32</v>
      </c>
      <c r="B16" s="370"/>
      <c r="C16" s="573">
        <f t="shared" si="2"/>
        <v>34.99</v>
      </c>
      <c r="D16" s="574"/>
      <c r="E16" s="382">
        <v>17529</v>
      </c>
      <c r="F16" s="372">
        <f t="shared" si="1"/>
        <v>8266</v>
      </c>
      <c r="G16" s="575">
        <f t="shared" si="0"/>
        <v>6012</v>
      </c>
      <c r="H16" s="382">
        <v>90</v>
      </c>
    </row>
    <row r="17" spans="1:8" x14ac:dyDescent="0.2">
      <c r="A17" s="572">
        <v>33</v>
      </c>
      <c r="B17" s="370"/>
      <c r="C17" s="573">
        <f t="shared" si="2"/>
        <v>35.33</v>
      </c>
      <c r="D17" s="574"/>
      <c r="E17" s="382">
        <v>17529</v>
      </c>
      <c r="F17" s="372">
        <f t="shared" si="1"/>
        <v>8187</v>
      </c>
      <c r="G17" s="575">
        <f t="shared" si="0"/>
        <v>5954</v>
      </c>
      <c r="H17" s="382">
        <v>90</v>
      </c>
    </row>
    <row r="18" spans="1:8" x14ac:dyDescent="0.2">
      <c r="A18" s="572">
        <v>34</v>
      </c>
      <c r="B18" s="370"/>
      <c r="C18" s="573">
        <f t="shared" si="2"/>
        <v>35.659999999999997</v>
      </c>
      <c r="D18" s="574"/>
      <c r="E18" s="382">
        <v>17529</v>
      </c>
      <c r="F18" s="372">
        <f t="shared" si="1"/>
        <v>8112</v>
      </c>
      <c r="G18" s="575">
        <f t="shared" si="0"/>
        <v>5899</v>
      </c>
      <c r="H18" s="382">
        <v>90</v>
      </c>
    </row>
    <row r="19" spans="1:8" x14ac:dyDescent="0.2">
      <c r="A19" s="572">
        <v>35</v>
      </c>
      <c r="B19" s="370"/>
      <c r="C19" s="573">
        <f t="shared" si="2"/>
        <v>35.979999999999997</v>
      </c>
      <c r="D19" s="574"/>
      <c r="E19" s="382">
        <v>17529</v>
      </c>
      <c r="F19" s="372">
        <f t="shared" si="1"/>
        <v>8041</v>
      </c>
      <c r="G19" s="575">
        <f t="shared" si="0"/>
        <v>5846</v>
      </c>
      <c r="H19" s="382">
        <v>90</v>
      </c>
    </row>
    <row r="20" spans="1:8" x14ac:dyDescent="0.2">
      <c r="A20" s="572">
        <v>36</v>
      </c>
      <c r="B20" s="370"/>
      <c r="C20" s="573">
        <f t="shared" si="2"/>
        <v>36.299999999999997</v>
      </c>
      <c r="D20" s="574"/>
      <c r="E20" s="382">
        <v>17529</v>
      </c>
      <c r="F20" s="372">
        <f t="shared" si="1"/>
        <v>7971</v>
      </c>
      <c r="G20" s="575">
        <f t="shared" si="0"/>
        <v>5795</v>
      </c>
      <c r="H20" s="382">
        <v>90</v>
      </c>
    </row>
    <row r="21" spans="1:8" x14ac:dyDescent="0.2">
      <c r="A21" s="572">
        <v>37</v>
      </c>
      <c r="B21" s="370"/>
      <c r="C21" s="573">
        <f t="shared" si="2"/>
        <v>36.6</v>
      </c>
      <c r="D21" s="574"/>
      <c r="E21" s="382">
        <v>17529</v>
      </c>
      <c r="F21" s="372">
        <f t="shared" si="1"/>
        <v>7906</v>
      </c>
      <c r="G21" s="575">
        <f t="shared" si="0"/>
        <v>5747</v>
      </c>
      <c r="H21" s="382">
        <v>90</v>
      </c>
    </row>
    <row r="22" spans="1:8" x14ac:dyDescent="0.2">
      <c r="A22" s="572">
        <v>38</v>
      </c>
      <c r="B22" s="370"/>
      <c r="C22" s="573">
        <f t="shared" si="2"/>
        <v>36.9</v>
      </c>
      <c r="D22" s="574"/>
      <c r="E22" s="382">
        <v>17529</v>
      </c>
      <c r="F22" s="372">
        <f t="shared" si="1"/>
        <v>7843</v>
      </c>
      <c r="G22" s="575">
        <f t="shared" si="0"/>
        <v>5700</v>
      </c>
      <c r="H22" s="382">
        <v>90</v>
      </c>
    </row>
    <row r="23" spans="1:8" x14ac:dyDescent="0.2">
      <c r="A23" s="572">
        <v>39</v>
      </c>
      <c r="B23" s="370"/>
      <c r="C23" s="573">
        <f t="shared" si="2"/>
        <v>37.19</v>
      </c>
      <c r="D23" s="574"/>
      <c r="E23" s="382">
        <v>17529</v>
      </c>
      <c r="F23" s="372">
        <f t="shared" si="1"/>
        <v>7782</v>
      </c>
      <c r="G23" s="575">
        <f t="shared" si="0"/>
        <v>5656</v>
      </c>
      <c r="H23" s="382">
        <v>90</v>
      </c>
    </row>
    <row r="24" spans="1:8" x14ac:dyDescent="0.2">
      <c r="A24" s="572">
        <v>40</v>
      </c>
      <c r="B24" s="370"/>
      <c r="C24" s="573">
        <f t="shared" si="2"/>
        <v>37.47</v>
      </c>
      <c r="D24" s="574"/>
      <c r="E24" s="382">
        <v>17529</v>
      </c>
      <c r="F24" s="372">
        <f t="shared" si="1"/>
        <v>7725</v>
      </c>
      <c r="G24" s="575">
        <f t="shared" si="0"/>
        <v>5614</v>
      </c>
      <c r="H24" s="382">
        <v>90</v>
      </c>
    </row>
    <row r="25" spans="1:8" x14ac:dyDescent="0.2">
      <c r="A25" s="572">
        <v>41</v>
      </c>
      <c r="B25" s="370"/>
      <c r="C25" s="573">
        <f t="shared" si="2"/>
        <v>37.75</v>
      </c>
      <c r="D25" s="574"/>
      <c r="E25" s="382">
        <v>17529</v>
      </c>
      <c r="F25" s="372">
        <f t="shared" si="1"/>
        <v>7668</v>
      </c>
      <c r="G25" s="575">
        <f t="shared" si="0"/>
        <v>5572</v>
      </c>
      <c r="H25" s="382">
        <v>90</v>
      </c>
    </row>
    <row r="26" spans="1:8" x14ac:dyDescent="0.2">
      <c r="A26" s="572">
        <v>42</v>
      </c>
      <c r="B26" s="370"/>
      <c r="C26" s="573">
        <f t="shared" si="2"/>
        <v>38.020000000000003</v>
      </c>
      <c r="D26" s="574"/>
      <c r="E26" s="382">
        <v>17529</v>
      </c>
      <c r="F26" s="372">
        <f t="shared" si="1"/>
        <v>7614</v>
      </c>
      <c r="G26" s="575">
        <f t="shared" si="0"/>
        <v>5533</v>
      </c>
      <c r="H26" s="382">
        <v>90</v>
      </c>
    </row>
    <row r="27" spans="1:8" x14ac:dyDescent="0.2">
      <c r="A27" s="572">
        <v>43</v>
      </c>
      <c r="B27" s="370"/>
      <c r="C27" s="573">
        <f t="shared" si="2"/>
        <v>38.28</v>
      </c>
      <c r="D27" s="574"/>
      <c r="E27" s="382">
        <v>17529</v>
      </c>
      <c r="F27" s="372">
        <f t="shared" si="1"/>
        <v>7563</v>
      </c>
      <c r="G27" s="575">
        <f t="shared" si="0"/>
        <v>5495</v>
      </c>
      <c r="H27" s="382">
        <v>90</v>
      </c>
    </row>
    <row r="28" spans="1:8" x14ac:dyDescent="0.2">
      <c r="A28" s="572">
        <v>44</v>
      </c>
      <c r="B28" s="370"/>
      <c r="C28" s="573">
        <f t="shared" si="2"/>
        <v>38.54</v>
      </c>
      <c r="D28" s="574"/>
      <c r="E28" s="382">
        <v>17529</v>
      </c>
      <c r="F28" s="372">
        <f t="shared" si="1"/>
        <v>7513</v>
      </c>
      <c r="G28" s="575">
        <f t="shared" si="0"/>
        <v>5458</v>
      </c>
      <c r="H28" s="382">
        <v>90</v>
      </c>
    </row>
    <row r="29" spans="1:8" x14ac:dyDescent="0.2">
      <c r="A29" s="572">
        <v>45</v>
      </c>
      <c r="B29" s="370"/>
      <c r="C29" s="573">
        <f t="shared" si="2"/>
        <v>38.79</v>
      </c>
      <c r="D29" s="574"/>
      <c r="E29" s="382">
        <v>17529</v>
      </c>
      <c r="F29" s="372">
        <f t="shared" si="1"/>
        <v>7465</v>
      </c>
      <c r="G29" s="575">
        <f t="shared" si="0"/>
        <v>5423</v>
      </c>
      <c r="H29" s="382">
        <v>90</v>
      </c>
    </row>
    <row r="30" spans="1:8" x14ac:dyDescent="0.2">
      <c r="A30" s="572">
        <v>46</v>
      </c>
      <c r="B30" s="370"/>
      <c r="C30" s="573">
        <f t="shared" si="2"/>
        <v>39.04</v>
      </c>
      <c r="D30" s="574"/>
      <c r="E30" s="382">
        <v>17529</v>
      </c>
      <c r="F30" s="372">
        <f t="shared" si="1"/>
        <v>7418</v>
      </c>
      <c r="G30" s="575">
        <f t="shared" si="0"/>
        <v>5388</v>
      </c>
      <c r="H30" s="382">
        <v>90</v>
      </c>
    </row>
    <row r="31" spans="1:8" x14ac:dyDescent="0.2">
      <c r="A31" s="572">
        <v>47</v>
      </c>
      <c r="B31" s="370"/>
      <c r="C31" s="573">
        <f t="shared" si="2"/>
        <v>39.28</v>
      </c>
      <c r="D31" s="574"/>
      <c r="E31" s="382">
        <v>17529</v>
      </c>
      <c r="F31" s="372">
        <f t="shared" si="1"/>
        <v>7373</v>
      </c>
      <c r="G31" s="575">
        <f t="shared" si="0"/>
        <v>5355</v>
      </c>
      <c r="H31" s="382">
        <v>90</v>
      </c>
    </row>
    <row r="32" spans="1:8" x14ac:dyDescent="0.2">
      <c r="A32" s="572">
        <v>48</v>
      </c>
      <c r="B32" s="370"/>
      <c r="C32" s="573">
        <f t="shared" si="2"/>
        <v>39.51</v>
      </c>
      <c r="D32" s="574"/>
      <c r="E32" s="382">
        <v>17529</v>
      </c>
      <c r="F32" s="372">
        <f t="shared" si="1"/>
        <v>7331</v>
      </c>
      <c r="G32" s="575">
        <f t="shared" si="0"/>
        <v>5324</v>
      </c>
      <c r="H32" s="382">
        <v>90</v>
      </c>
    </row>
    <row r="33" spans="1:8" x14ac:dyDescent="0.2">
      <c r="A33" s="572">
        <v>49</v>
      </c>
      <c r="B33" s="370"/>
      <c r="C33" s="573">
        <f t="shared" si="2"/>
        <v>39.74</v>
      </c>
      <c r="D33" s="574"/>
      <c r="E33" s="382">
        <v>17529</v>
      </c>
      <c r="F33" s="372">
        <f t="shared" si="1"/>
        <v>7289</v>
      </c>
      <c r="G33" s="575">
        <f t="shared" si="0"/>
        <v>5293</v>
      </c>
      <c r="H33" s="382">
        <v>90</v>
      </c>
    </row>
    <row r="34" spans="1:8" x14ac:dyDescent="0.2">
      <c r="A34" s="572">
        <v>50</v>
      </c>
      <c r="B34" s="370"/>
      <c r="C34" s="573">
        <f t="shared" si="2"/>
        <v>39.97</v>
      </c>
      <c r="D34" s="574"/>
      <c r="E34" s="382">
        <v>17529</v>
      </c>
      <c r="F34" s="372">
        <f t="shared" si="1"/>
        <v>7247</v>
      </c>
      <c r="G34" s="575">
        <f t="shared" si="0"/>
        <v>5263</v>
      </c>
      <c r="H34" s="382">
        <v>90</v>
      </c>
    </row>
    <row r="35" spans="1:8" x14ac:dyDescent="0.2">
      <c r="A35" s="572">
        <v>51</v>
      </c>
      <c r="B35" s="370"/>
      <c r="C35" s="573">
        <f t="shared" si="2"/>
        <v>40.19</v>
      </c>
      <c r="D35" s="574"/>
      <c r="E35" s="382">
        <v>17529</v>
      </c>
      <c r="F35" s="372">
        <f t="shared" si="1"/>
        <v>7208</v>
      </c>
      <c r="G35" s="575">
        <f t="shared" si="0"/>
        <v>5234</v>
      </c>
      <c r="H35" s="382">
        <v>90</v>
      </c>
    </row>
    <row r="36" spans="1:8" x14ac:dyDescent="0.2">
      <c r="A36" s="572">
        <v>52</v>
      </c>
      <c r="B36" s="370"/>
      <c r="C36" s="573">
        <f t="shared" si="2"/>
        <v>40.409999999999997</v>
      </c>
      <c r="D36" s="574"/>
      <c r="E36" s="382">
        <v>17529</v>
      </c>
      <c r="F36" s="372">
        <f t="shared" si="1"/>
        <v>7169</v>
      </c>
      <c r="G36" s="575">
        <f t="shared" si="0"/>
        <v>5205</v>
      </c>
      <c r="H36" s="382">
        <v>90</v>
      </c>
    </row>
    <row r="37" spans="1:8" x14ac:dyDescent="0.2">
      <c r="A37" s="572">
        <v>53</v>
      </c>
      <c r="B37" s="370"/>
      <c r="C37" s="573">
        <f t="shared" si="2"/>
        <v>40.630000000000003</v>
      </c>
      <c r="D37" s="574"/>
      <c r="E37" s="382">
        <v>17529</v>
      </c>
      <c r="F37" s="372">
        <f t="shared" si="1"/>
        <v>7131</v>
      </c>
      <c r="G37" s="575">
        <f t="shared" si="0"/>
        <v>5177</v>
      </c>
      <c r="H37" s="382">
        <v>90</v>
      </c>
    </row>
    <row r="38" spans="1:8" x14ac:dyDescent="0.2">
      <c r="A38" s="572">
        <v>54</v>
      </c>
      <c r="B38" s="370"/>
      <c r="C38" s="573">
        <f t="shared" si="2"/>
        <v>40.840000000000003</v>
      </c>
      <c r="D38" s="574"/>
      <c r="E38" s="382">
        <v>17529</v>
      </c>
      <c r="F38" s="372">
        <f t="shared" si="1"/>
        <v>7095</v>
      </c>
      <c r="G38" s="575">
        <f t="shared" si="0"/>
        <v>5151</v>
      </c>
      <c r="H38" s="382">
        <v>90</v>
      </c>
    </row>
    <row r="39" spans="1:8" x14ac:dyDescent="0.2">
      <c r="A39" s="572">
        <v>55</v>
      </c>
      <c r="B39" s="370"/>
      <c r="C39" s="573">
        <f t="shared" si="2"/>
        <v>41.04</v>
      </c>
      <c r="D39" s="574"/>
      <c r="E39" s="382">
        <v>17529</v>
      </c>
      <c r="F39" s="372">
        <f t="shared" si="1"/>
        <v>7061</v>
      </c>
      <c r="G39" s="575">
        <f t="shared" si="0"/>
        <v>5125</v>
      </c>
      <c r="H39" s="382">
        <v>90</v>
      </c>
    </row>
    <row r="40" spans="1:8" x14ac:dyDescent="0.2">
      <c r="A40" s="572">
        <v>56</v>
      </c>
      <c r="B40" s="370"/>
      <c r="C40" s="573">
        <f t="shared" si="2"/>
        <v>41.25</v>
      </c>
      <c r="D40" s="574"/>
      <c r="E40" s="382">
        <v>17529</v>
      </c>
      <c r="F40" s="372">
        <f t="shared" si="1"/>
        <v>7025</v>
      </c>
      <c r="G40" s="575">
        <f t="shared" si="0"/>
        <v>5099</v>
      </c>
      <c r="H40" s="382">
        <v>90</v>
      </c>
    </row>
    <row r="41" spans="1:8" x14ac:dyDescent="0.2">
      <c r="A41" s="572">
        <v>57</v>
      </c>
      <c r="B41" s="370"/>
      <c r="C41" s="573">
        <f t="shared" si="2"/>
        <v>41.45</v>
      </c>
      <c r="D41" s="574"/>
      <c r="E41" s="382">
        <v>17529</v>
      </c>
      <c r="F41" s="372">
        <f t="shared" si="1"/>
        <v>6992</v>
      </c>
      <c r="G41" s="575">
        <f t="shared" si="0"/>
        <v>5075</v>
      </c>
      <c r="H41" s="382">
        <v>90</v>
      </c>
    </row>
    <row r="42" spans="1:8" x14ac:dyDescent="0.2">
      <c r="A42" s="572">
        <v>58</v>
      </c>
      <c r="B42" s="370"/>
      <c r="C42" s="573">
        <f t="shared" si="2"/>
        <v>41.64</v>
      </c>
      <c r="D42" s="574"/>
      <c r="E42" s="382">
        <v>17529</v>
      </c>
      <c r="F42" s="372">
        <f t="shared" si="1"/>
        <v>6960</v>
      </c>
      <c r="G42" s="575">
        <f t="shared" si="0"/>
        <v>5052</v>
      </c>
      <c r="H42" s="382">
        <v>90</v>
      </c>
    </row>
    <row r="43" spans="1:8" x14ac:dyDescent="0.2">
      <c r="A43" s="572">
        <v>59</v>
      </c>
      <c r="B43" s="370"/>
      <c r="C43" s="573">
        <f t="shared" si="2"/>
        <v>41.83</v>
      </c>
      <c r="D43" s="574"/>
      <c r="E43" s="382">
        <v>17529</v>
      </c>
      <c r="F43" s="372">
        <f t="shared" si="1"/>
        <v>6929</v>
      </c>
      <c r="G43" s="575">
        <f t="shared" si="0"/>
        <v>5029</v>
      </c>
      <c r="H43" s="382">
        <v>90</v>
      </c>
    </row>
    <row r="44" spans="1:8" x14ac:dyDescent="0.2">
      <c r="A44" s="572">
        <v>60</v>
      </c>
      <c r="B44" s="370"/>
      <c r="C44" s="573">
        <f t="shared" si="2"/>
        <v>42.02</v>
      </c>
      <c r="D44" s="574"/>
      <c r="E44" s="382">
        <v>17529</v>
      </c>
      <c r="F44" s="372">
        <f t="shared" si="1"/>
        <v>6898</v>
      </c>
      <c r="G44" s="575">
        <f t="shared" si="0"/>
        <v>5006</v>
      </c>
      <c r="H44" s="382">
        <v>90</v>
      </c>
    </row>
    <row r="45" spans="1:8" x14ac:dyDescent="0.2">
      <c r="A45" s="572">
        <v>61</v>
      </c>
      <c r="B45" s="370"/>
      <c r="C45" s="573">
        <f t="shared" si="2"/>
        <v>42.21</v>
      </c>
      <c r="D45" s="574"/>
      <c r="E45" s="382">
        <v>17529</v>
      </c>
      <c r="F45" s="372">
        <f t="shared" si="1"/>
        <v>6867</v>
      </c>
      <c r="G45" s="575">
        <f t="shared" si="0"/>
        <v>4983</v>
      </c>
      <c r="H45" s="382">
        <v>90</v>
      </c>
    </row>
    <row r="46" spans="1:8" x14ac:dyDescent="0.2">
      <c r="A46" s="572">
        <v>62</v>
      </c>
      <c r="B46" s="370"/>
      <c r="C46" s="573">
        <f t="shared" si="2"/>
        <v>42.39</v>
      </c>
      <c r="D46" s="574"/>
      <c r="E46" s="382">
        <v>17529</v>
      </c>
      <c r="F46" s="372">
        <f t="shared" si="1"/>
        <v>6839</v>
      </c>
      <c r="G46" s="575">
        <f t="shared" si="0"/>
        <v>4962</v>
      </c>
      <c r="H46" s="382">
        <v>90</v>
      </c>
    </row>
    <row r="47" spans="1:8" x14ac:dyDescent="0.2">
      <c r="A47" s="572">
        <v>63</v>
      </c>
      <c r="B47" s="370"/>
      <c r="C47" s="573">
        <f t="shared" si="2"/>
        <v>42.58</v>
      </c>
      <c r="D47" s="574"/>
      <c r="E47" s="382">
        <v>17529</v>
      </c>
      <c r="F47" s="372">
        <f t="shared" si="1"/>
        <v>6808</v>
      </c>
      <c r="G47" s="575">
        <f t="shared" si="0"/>
        <v>4940</v>
      </c>
      <c r="H47" s="382">
        <v>90</v>
      </c>
    </row>
    <row r="48" spans="1:8" x14ac:dyDescent="0.2">
      <c r="A48" s="572">
        <v>64</v>
      </c>
      <c r="B48" s="370"/>
      <c r="C48" s="573">
        <f t="shared" si="2"/>
        <v>42.75</v>
      </c>
      <c r="D48" s="574"/>
      <c r="E48" s="382">
        <v>17529</v>
      </c>
      <c r="F48" s="372">
        <f t="shared" si="1"/>
        <v>6782</v>
      </c>
      <c r="G48" s="575">
        <f t="shared" si="0"/>
        <v>4920</v>
      </c>
      <c r="H48" s="382">
        <v>90</v>
      </c>
    </row>
    <row r="49" spans="1:8" x14ac:dyDescent="0.2">
      <c r="A49" s="572">
        <v>65</v>
      </c>
      <c r="B49" s="370"/>
      <c r="C49" s="573">
        <f t="shared" si="2"/>
        <v>42.93</v>
      </c>
      <c r="D49" s="574"/>
      <c r="E49" s="382">
        <v>17529</v>
      </c>
      <c r="F49" s="372">
        <f t="shared" si="1"/>
        <v>6754</v>
      </c>
      <c r="G49" s="575">
        <f t="shared" si="0"/>
        <v>4900</v>
      </c>
      <c r="H49" s="382">
        <v>90</v>
      </c>
    </row>
    <row r="50" spans="1:8" x14ac:dyDescent="0.2">
      <c r="A50" s="572">
        <v>66</v>
      </c>
      <c r="B50" s="370"/>
      <c r="C50" s="573">
        <f t="shared" si="2"/>
        <v>43.1</v>
      </c>
      <c r="D50" s="574"/>
      <c r="E50" s="382">
        <v>17529</v>
      </c>
      <c r="F50" s="372">
        <f t="shared" si="1"/>
        <v>6727</v>
      </c>
      <c r="G50" s="575">
        <f t="shared" si="0"/>
        <v>4880</v>
      </c>
      <c r="H50" s="382">
        <v>90</v>
      </c>
    </row>
    <row r="51" spans="1:8" x14ac:dyDescent="0.2">
      <c r="A51" s="572">
        <v>67</v>
      </c>
      <c r="B51" s="370"/>
      <c r="C51" s="573">
        <f t="shared" si="2"/>
        <v>43.27</v>
      </c>
      <c r="D51" s="574"/>
      <c r="E51" s="382">
        <v>17529</v>
      </c>
      <c r="F51" s="372">
        <f t="shared" si="1"/>
        <v>6701</v>
      </c>
      <c r="G51" s="575">
        <f t="shared" si="0"/>
        <v>4861</v>
      </c>
      <c r="H51" s="382">
        <v>90</v>
      </c>
    </row>
    <row r="52" spans="1:8" x14ac:dyDescent="0.2">
      <c r="A52" s="572">
        <v>68</v>
      </c>
      <c r="B52" s="370"/>
      <c r="C52" s="573">
        <f t="shared" si="2"/>
        <v>43.44</v>
      </c>
      <c r="D52" s="574"/>
      <c r="E52" s="382">
        <v>17529</v>
      </c>
      <c r="F52" s="372">
        <f t="shared" si="1"/>
        <v>6675</v>
      </c>
      <c r="G52" s="575">
        <f t="shared" si="0"/>
        <v>4842</v>
      </c>
      <c r="H52" s="382">
        <v>90</v>
      </c>
    </row>
    <row r="53" spans="1:8" x14ac:dyDescent="0.2">
      <c r="A53" s="572">
        <v>69</v>
      </c>
      <c r="B53" s="370"/>
      <c r="C53" s="573">
        <f t="shared" si="2"/>
        <v>43.61</v>
      </c>
      <c r="D53" s="574"/>
      <c r="E53" s="382">
        <v>17529</v>
      </c>
      <c r="F53" s="372">
        <f t="shared" si="1"/>
        <v>6650</v>
      </c>
      <c r="G53" s="575">
        <f t="shared" si="0"/>
        <v>4823</v>
      </c>
      <c r="H53" s="382">
        <v>90</v>
      </c>
    </row>
    <row r="54" spans="1:8" x14ac:dyDescent="0.2">
      <c r="A54" s="572">
        <v>70</v>
      </c>
      <c r="B54" s="370"/>
      <c r="C54" s="573">
        <f t="shared" si="2"/>
        <v>43.77</v>
      </c>
      <c r="D54" s="574"/>
      <c r="E54" s="382">
        <v>17529</v>
      </c>
      <c r="F54" s="372">
        <f t="shared" si="1"/>
        <v>6626</v>
      </c>
      <c r="G54" s="575">
        <f t="shared" si="0"/>
        <v>4806</v>
      </c>
      <c r="H54" s="382">
        <v>90</v>
      </c>
    </row>
    <row r="55" spans="1:8" x14ac:dyDescent="0.2">
      <c r="A55" s="572">
        <v>71</v>
      </c>
      <c r="B55" s="370"/>
      <c r="C55" s="573">
        <f t="shared" si="2"/>
        <v>43.93</v>
      </c>
      <c r="D55" s="574"/>
      <c r="E55" s="382">
        <v>17529</v>
      </c>
      <c r="F55" s="372">
        <f t="shared" si="1"/>
        <v>6602</v>
      </c>
      <c r="G55" s="575">
        <f t="shared" si="0"/>
        <v>4788</v>
      </c>
      <c r="H55" s="382">
        <v>90</v>
      </c>
    </row>
    <row r="56" spans="1:8" x14ac:dyDescent="0.2">
      <c r="A56" s="572">
        <v>72</v>
      </c>
      <c r="B56" s="370"/>
      <c r="C56" s="573">
        <f t="shared" si="2"/>
        <v>44.09</v>
      </c>
      <c r="D56" s="574"/>
      <c r="E56" s="382">
        <v>17529</v>
      </c>
      <c r="F56" s="372">
        <f t="shared" si="1"/>
        <v>6578</v>
      </c>
      <c r="G56" s="575">
        <f t="shared" si="0"/>
        <v>4771</v>
      </c>
      <c r="H56" s="382">
        <v>90</v>
      </c>
    </row>
    <row r="57" spans="1:8" x14ac:dyDescent="0.2">
      <c r="A57" s="572">
        <v>73</v>
      </c>
      <c r="B57" s="370"/>
      <c r="C57" s="573">
        <f t="shared" si="2"/>
        <v>44.25</v>
      </c>
      <c r="D57" s="574"/>
      <c r="E57" s="382">
        <v>17529</v>
      </c>
      <c r="F57" s="372">
        <f t="shared" si="1"/>
        <v>6555</v>
      </c>
      <c r="G57" s="575">
        <f t="shared" si="0"/>
        <v>4754</v>
      </c>
      <c r="H57" s="382">
        <v>90</v>
      </c>
    </row>
    <row r="58" spans="1:8" x14ac:dyDescent="0.2">
      <c r="A58" s="572">
        <v>74</v>
      </c>
      <c r="B58" s="370"/>
      <c r="C58" s="573">
        <f t="shared" si="2"/>
        <v>44.4</v>
      </c>
      <c r="D58" s="574"/>
      <c r="E58" s="382">
        <v>17529</v>
      </c>
      <c r="F58" s="372">
        <f t="shared" si="1"/>
        <v>6533</v>
      </c>
      <c r="G58" s="575">
        <f t="shared" si="0"/>
        <v>4738</v>
      </c>
      <c r="H58" s="382">
        <v>90</v>
      </c>
    </row>
    <row r="59" spans="1:8" x14ac:dyDescent="0.2">
      <c r="A59" s="572">
        <v>75</v>
      </c>
      <c r="B59" s="370"/>
      <c r="C59" s="573">
        <f t="shared" si="2"/>
        <v>44.56</v>
      </c>
      <c r="D59" s="574"/>
      <c r="E59" s="382">
        <v>17529</v>
      </c>
      <c r="F59" s="372">
        <f t="shared" si="1"/>
        <v>6510</v>
      </c>
      <c r="G59" s="575">
        <f t="shared" si="0"/>
        <v>4721</v>
      </c>
      <c r="H59" s="382">
        <v>90</v>
      </c>
    </row>
    <row r="60" spans="1:8" x14ac:dyDescent="0.2">
      <c r="A60" s="572">
        <v>76</v>
      </c>
      <c r="B60" s="370"/>
      <c r="C60" s="573">
        <f t="shared" si="2"/>
        <v>44.71</v>
      </c>
      <c r="D60" s="574"/>
      <c r="E60" s="382">
        <v>17529</v>
      </c>
      <c r="F60" s="372">
        <f t="shared" si="1"/>
        <v>6488</v>
      </c>
      <c r="G60" s="575">
        <f t="shared" si="0"/>
        <v>4705</v>
      </c>
      <c r="H60" s="382">
        <v>90</v>
      </c>
    </row>
    <row r="61" spans="1:8" x14ac:dyDescent="0.2">
      <c r="A61" s="572">
        <v>77</v>
      </c>
      <c r="B61" s="370"/>
      <c r="C61" s="573">
        <f t="shared" si="2"/>
        <v>44.86</v>
      </c>
      <c r="D61" s="574"/>
      <c r="E61" s="382">
        <v>17529</v>
      </c>
      <c r="F61" s="372">
        <f t="shared" si="1"/>
        <v>6467</v>
      </c>
      <c r="G61" s="575">
        <f t="shared" si="0"/>
        <v>4689</v>
      </c>
      <c r="H61" s="382">
        <v>90</v>
      </c>
    </row>
    <row r="62" spans="1:8" x14ac:dyDescent="0.2">
      <c r="A62" s="572">
        <v>78</v>
      </c>
      <c r="B62" s="370"/>
      <c r="C62" s="573">
        <f t="shared" si="2"/>
        <v>45</v>
      </c>
      <c r="D62" s="574"/>
      <c r="E62" s="382">
        <v>17529</v>
      </c>
      <c r="F62" s="372">
        <f t="shared" si="1"/>
        <v>6447</v>
      </c>
      <c r="G62" s="575">
        <f t="shared" si="0"/>
        <v>4674</v>
      </c>
      <c r="H62" s="382">
        <v>90</v>
      </c>
    </row>
    <row r="63" spans="1:8" x14ac:dyDescent="0.2">
      <c r="A63" s="572">
        <v>79</v>
      </c>
      <c r="B63" s="370"/>
      <c r="C63" s="573">
        <f t="shared" si="2"/>
        <v>45.15</v>
      </c>
      <c r="D63" s="574"/>
      <c r="E63" s="382">
        <v>17529</v>
      </c>
      <c r="F63" s="372">
        <f t="shared" si="1"/>
        <v>6426</v>
      </c>
      <c r="G63" s="575">
        <f t="shared" si="0"/>
        <v>4659</v>
      </c>
      <c r="H63" s="382">
        <v>90</v>
      </c>
    </row>
    <row r="64" spans="1:8" x14ac:dyDescent="0.2">
      <c r="A64" s="572">
        <v>80</v>
      </c>
      <c r="B64" s="370"/>
      <c r="C64" s="573">
        <f t="shared" si="2"/>
        <v>45.29</v>
      </c>
      <c r="D64" s="574"/>
      <c r="E64" s="382">
        <v>17529</v>
      </c>
      <c r="F64" s="372">
        <f t="shared" si="1"/>
        <v>6406</v>
      </c>
      <c r="G64" s="575">
        <f t="shared" si="0"/>
        <v>4644</v>
      </c>
      <c r="H64" s="382">
        <v>90</v>
      </c>
    </row>
    <row r="65" spans="1:8" x14ac:dyDescent="0.2">
      <c r="A65" s="572">
        <v>81</v>
      </c>
      <c r="B65" s="370"/>
      <c r="C65" s="573">
        <f t="shared" si="2"/>
        <v>45.44</v>
      </c>
      <c r="D65" s="574"/>
      <c r="E65" s="382">
        <v>17529</v>
      </c>
      <c r="F65" s="372">
        <f t="shared" si="1"/>
        <v>6386</v>
      </c>
      <c r="G65" s="575">
        <f t="shared" si="0"/>
        <v>4629</v>
      </c>
      <c r="H65" s="382">
        <v>90</v>
      </c>
    </row>
    <row r="66" spans="1:8" x14ac:dyDescent="0.2">
      <c r="A66" s="572">
        <v>82</v>
      </c>
      <c r="B66" s="370"/>
      <c r="C66" s="573">
        <f t="shared" si="2"/>
        <v>45.58</v>
      </c>
      <c r="D66" s="574"/>
      <c r="E66" s="382">
        <v>17529</v>
      </c>
      <c r="F66" s="372">
        <f t="shared" si="1"/>
        <v>6366</v>
      </c>
      <c r="G66" s="575">
        <f t="shared" si="0"/>
        <v>4615</v>
      </c>
      <c r="H66" s="382">
        <v>90</v>
      </c>
    </row>
    <row r="67" spans="1:8" x14ac:dyDescent="0.2">
      <c r="A67" s="572">
        <v>83</v>
      </c>
      <c r="B67" s="370"/>
      <c r="C67" s="573">
        <f t="shared" si="2"/>
        <v>45.71</v>
      </c>
      <c r="D67" s="574"/>
      <c r="E67" s="382">
        <v>17529</v>
      </c>
      <c r="F67" s="372">
        <f t="shared" si="1"/>
        <v>6348</v>
      </c>
      <c r="G67" s="575">
        <f t="shared" si="0"/>
        <v>4602</v>
      </c>
      <c r="H67" s="382">
        <v>90</v>
      </c>
    </row>
    <row r="68" spans="1:8" x14ac:dyDescent="0.2">
      <c r="A68" s="572">
        <v>84</v>
      </c>
      <c r="B68" s="370"/>
      <c r="C68" s="573">
        <f t="shared" si="2"/>
        <v>45.85</v>
      </c>
      <c r="D68" s="574"/>
      <c r="E68" s="382">
        <v>17529</v>
      </c>
      <c r="F68" s="372">
        <f t="shared" si="1"/>
        <v>6329</v>
      </c>
      <c r="G68" s="575">
        <f t="shared" si="0"/>
        <v>4588</v>
      </c>
      <c r="H68" s="382">
        <v>90</v>
      </c>
    </row>
    <row r="69" spans="1:8" x14ac:dyDescent="0.2">
      <c r="A69" s="572">
        <v>85</v>
      </c>
      <c r="B69" s="370"/>
      <c r="C69" s="573">
        <f t="shared" si="2"/>
        <v>45.99</v>
      </c>
      <c r="D69" s="574"/>
      <c r="E69" s="382">
        <v>17529</v>
      </c>
      <c r="F69" s="372">
        <f t="shared" si="1"/>
        <v>6310</v>
      </c>
      <c r="G69" s="575">
        <f t="shared" si="0"/>
        <v>4574</v>
      </c>
      <c r="H69" s="382">
        <v>90</v>
      </c>
    </row>
    <row r="70" spans="1:8" x14ac:dyDescent="0.2">
      <c r="A70" s="572">
        <v>86</v>
      </c>
      <c r="B70" s="370"/>
      <c r="C70" s="573">
        <f t="shared" si="2"/>
        <v>46.12</v>
      </c>
      <c r="D70" s="574"/>
      <c r="E70" s="382">
        <v>17529</v>
      </c>
      <c r="F70" s="372">
        <f t="shared" si="1"/>
        <v>6293</v>
      </c>
      <c r="G70" s="575">
        <f t="shared" si="0"/>
        <v>4561</v>
      </c>
      <c r="H70" s="382">
        <v>90</v>
      </c>
    </row>
    <row r="71" spans="1:8" x14ac:dyDescent="0.2">
      <c r="A71" s="572">
        <v>87</v>
      </c>
      <c r="B71" s="370"/>
      <c r="C71" s="573">
        <f t="shared" si="2"/>
        <v>46.25</v>
      </c>
      <c r="D71" s="574"/>
      <c r="E71" s="382">
        <v>17529</v>
      </c>
      <c r="F71" s="372">
        <f t="shared" si="1"/>
        <v>6275</v>
      </c>
      <c r="G71" s="575">
        <f t="shared" si="0"/>
        <v>4548</v>
      </c>
      <c r="H71" s="382">
        <v>90</v>
      </c>
    </row>
    <row r="72" spans="1:8" x14ac:dyDescent="0.2">
      <c r="A72" s="572">
        <v>88</v>
      </c>
      <c r="B72" s="370"/>
      <c r="C72" s="573">
        <f t="shared" si="2"/>
        <v>46.39</v>
      </c>
      <c r="D72" s="574"/>
      <c r="E72" s="382">
        <v>17529</v>
      </c>
      <c r="F72" s="372">
        <f t="shared" si="1"/>
        <v>6257</v>
      </c>
      <c r="G72" s="575">
        <f t="shared" si="0"/>
        <v>4534</v>
      </c>
      <c r="H72" s="382">
        <v>90</v>
      </c>
    </row>
    <row r="73" spans="1:8" x14ac:dyDescent="0.2">
      <c r="A73" s="572">
        <v>89</v>
      </c>
      <c r="B73" s="370"/>
      <c r="C73" s="573">
        <f t="shared" si="2"/>
        <v>46.51</v>
      </c>
      <c r="D73" s="574"/>
      <c r="E73" s="382">
        <v>17529</v>
      </c>
      <c r="F73" s="372">
        <f t="shared" si="1"/>
        <v>6241</v>
      </c>
      <c r="G73" s="575">
        <f t="shared" si="0"/>
        <v>4523</v>
      </c>
      <c r="H73" s="382">
        <v>90</v>
      </c>
    </row>
    <row r="74" spans="1:8" x14ac:dyDescent="0.2">
      <c r="A74" s="572">
        <v>90</v>
      </c>
      <c r="B74" s="370"/>
      <c r="C74" s="573">
        <f t="shared" si="2"/>
        <v>46.64</v>
      </c>
      <c r="D74" s="574"/>
      <c r="E74" s="382">
        <v>17529</v>
      </c>
      <c r="F74" s="372">
        <f t="shared" si="1"/>
        <v>6224</v>
      </c>
      <c r="G74" s="575">
        <f t="shared" si="0"/>
        <v>4510</v>
      </c>
      <c r="H74" s="382">
        <v>90</v>
      </c>
    </row>
    <row r="75" spans="1:8" x14ac:dyDescent="0.2">
      <c r="A75" s="572">
        <v>91</v>
      </c>
      <c r="B75" s="370"/>
      <c r="C75" s="573">
        <f t="shared" si="2"/>
        <v>46.77</v>
      </c>
      <c r="D75" s="574"/>
      <c r="E75" s="382">
        <v>17529</v>
      </c>
      <c r="F75" s="372">
        <f t="shared" si="1"/>
        <v>6207</v>
      </c>
      <c r="G75" s="575">
        <f t="shared" si="0"/>
        <v>4497</v>
      </c>
      <c r="H75" s="382">
        <v>90</v>
      </c>
    </row>
    <row r="76" spans="1:8" x14ac:dyDescent="0.2">
      <c r="A76" s="572">
        <v>92</v>
      </c>
      <c r="B76" s="370"/>
      <c r="C76" s="573">
        <f t="shared" si="2"/>
        <v>46.9</v>
      </c>
      <c r="D76" s="574"/>
      <c r="E76" s="382">
        <v>17529</v>
      </c>
      <c r="F76" s="372">
        <f t="shared" si="1"/>
        <v>6190</v>
      </c>
      <c r="G76" s="575">
        <f t="shared" si="0"/>
        <v>4485</v>
      </c>
      <c r="H76" s="382">
        <v>90</v>
      </c>
    </row>
    <row r="77" spans="1:8" x14ac:dyDescent="0.2">
      <c r="A77" s="572">
        <v>93</v>
      </c>
      <c r="B77" s="370"/>
      <c r="C77" s="573">
        <f t="shared" si="2"/>
        <v>47.02</v>
      </c>
      <c r="D77" s="574"/>
      <c r="E77" s="382">
        <v>17529</v>
      </c>
      <c r="F77" s="372">
        <f t="shared" si="1"/>
        <v>6174</v>
      </c>
      <c r="G77" s="575">
        <f t="shared" ref="G77:G140" si="3">ROUND(12*(1/C77*E77),0)</f>
        <v>4474</v>
      </c>
      <c r="H77" s="382">
        <v>90</v>
      </c>
    </row>
    <row r="78" spans="1:8" x14ac:dyDescent="0.2">
      <c r="A78" s="572">
        <v>94</v>
      </c>
      <c r="B78" s="370"/>
      <c r="C78" s="573">
        <f t="shared" si="2"/>
        <v>47.14</v>
      </c>
      <c r="D78" s="574"/>
      <c r="E78" s="382">
        <v>17529</v>
      </c>
      <c r="F78" s="372">
        <f t="shared" ref="F78:F141" si="4">ROUND(12*1.36*(1/C78*E78)+H78,0)</f>
        <v>6159</v>
      </c>
      <c r="G78" s="575">
        <f t="shared" si="3"/>
        <v>4462</v>
      </c>
      <c r="H78" s="382">
        <v>90</v>
      </c>
    </row>
    <row r="79" spans="1:8" x14ac:dyDescent="0.2">
      <c r="A79" s="572">
        <v>95</v>
      </c>
      <c r="B79" s="370"/>
      <c r="C79" s="573">
        <f t="shared" ref="C79:C142" si="5">ROUND(10.899*LN(A79)+A79/150-3,2)</f>
        <v>47.27</v>
      </c>
      <c r="D79" s="574"/>
      <c r="E79" s="382">
        <v>17529</v>
      </c>
      <c r="F79" s="372">
        <f t="shared" si="4"/>
        <v>6142</v>
      </c>
      <c r="G79" s="575">
        <f t="shared" si="3"/>
        <v>4450</v>
      </c>
      <c r="H79" s="382">
        <v>90</v>
      </c>
    </row>
    <row r="80" spans="1:8" x14ac:dyDescent="0.2">
      <c r="A80" s="572">
        <v>96</v>
      </c>
      <c r="B80" s="370"/>
      <c r="C80" s="573">
        <f t="shared" si="5"/>
        <v>47.39</v>
      </c>
      <c r="D80" s="574"/>
      <c r="E80" s="382">
        <v>17529</v>
      </c>
      <c r="F80" s="372">
        <f t="shared" si="4"/>
        <v>6127</v>
      </c>
      <c r="G80" s="575">
        <f t="shared" si="3"/>
        <v>4439</v>
      </c>
      <c r="H80" s="382">
        <v>90</v>
      </c>
    </row>
    <row r="81" spans="1:8" x14ac:dyDescent="0.2">
      <c r="A81" s="572">
        <v>97</v>
      </c>
      <c r="B81" s="370"/>
      <c r="C81" s="573">
        <f t="shared" si="5"/>
        <v>47.51</v>
      </c>
      <c r="D81" s="574"/>
      <c r="E81" s="382">
        <v>17529</v>
      </c>
      <c r="F81" s="372">
        <f t="shared" si="4"/>
        <v>6111</v>
      </c>
      <c r="G81" s="575">
        <f t="shared" si="3"/>
        <v>4427</v>
      </c>
      <c r="H81" s="382">
        <v>90</v>
      </c>
    </row>
    <row r="82" spans="1:8" x14ac:dyDescent="0.2">
      <c r="A82" s="572">
        <v>98</v>
      </c>
      <c r="B82" s="370"/>
      <c r="C82" s="573">
        <f t="shared" si="5"/>
        <v>47.62</v>
      </c>
      <c r="D82" s="574"/>
      <c r="E82" s="382">
        <v>17529</v>
      </c>
      <c r="F82" s="372">
        <f t="shared" si="4"/>
        <v>6097</v>
      </c>
      <c r="G82" s="575">
        <f t="shared" si="3"/>
        <v>4417</v>
      </c>
      <c r="H82" s="382">
        <v>90</v>
      </c>
    </row>
    <row r="83" spans="1:8" x14ac:dyDescent="0.2">
      <c r="A83" s="572">
        <v>99</v>
      </c>
      <c r="B83" s="370"/>
      <c r="C83" s="573">
        <f t="shared" si="5"/>
        <v>47.74</v>
      </c>
      <c r="D83" s="574"/>
      <c r="E83" s="382">
        <v>17529</v>
      </c>
      <c r="F83" s="372">
        <f t="shared" si="4"/>
        <v>6082</v>
      </c>
      <c r="G83" s="575">
        <f t="shared" si="3"/>
        <v>4406</v>
      </c>
      <c r="H83" s="382">
        <v>90</v>
      </c>
    </row>
    <row r="84" spans="1:8" x14ac:dyDescent="0.2">
      <c r="A84" s="572">
        <v>100</v>
      </c>
      <c r="B84" s="370"/>
      <c r="C84" s="573">
        <f t="shared" si="5"/>
        <v>47.86</v>
      </c>
      <c r="D84" s="574"/>
      <c r="E84" s="382">
        <v>17529</v>
      </c>
      <c r="F84" s="372">
        <f t="shared" si="4"/>
        <v>6067</v>
      </c>
      <c r="G84" s="575">
        <f t="shared" si="3"/>
        <v>4395</v>
      </c>
      <c r="H84" s="382">
        <v>90</v>
      </c>
    </row>
    <row r="85" spans="1:8" x14ac:dyDescent="0.2">
      <c r="A85" s="572">
        <v>101</v>
      </c>
      <c r="B85" s="370"/>
      <c r="C85" s="573">
        <f t="shared" si="5"/>
        <v>47.97</v>
      </c>
      <c r="D85" s="574"/>
      <c r="E85" s="382">
        <v>17529</v>
      </c>
      <c r="F85" s="372">
        <f t="shared" si="4"/>
        <v>6054</v>
      </c>
      <c r="G85" s="575">
        <f t="shared" si="3"/>
        <v>4385</v>
      </c>
      <c r="H85" s="382">
        <v>90</v>
      </c>
    </row>
    <row r="86" spans="1:8" x14ac:dyDescent="0.2">
      <c r="A86" s="572">
        <v>102</v>
      </c>
      <c r="B86" s="370"/>
      <c r="C86" s="573">
        <f t="shared" si="5"/>
        <v>48.09</v>
      </c>
      <c r="D86" s="574"/>
      <c r="E86" s="382">
        <v>17529</v>
      </c>
      <c r="F86" s="372">
        <f t="shared" si="4"/>
        <v>6039</v>
      </c>
      <c r="G86" s="575">
        <f t="shared" si="3"/>
        <v>4374</v>
      </c>
      <c r="H86" s="382">
        <v>90</v>
      </c>
    </row>
    <row r="87" spans="1:8" x14ac:dyDescent="0.2">
      <c r="A87" s="572">
        <v>103</v>
      </c>
      <c r="B87" s="370"/>
      <c r="C87" s="573">
        <f t="shared" si="5"/>
        <v>48.2</v>
      </c>
      <c r="D87" s="574"/>
      <c r="E87" s="382">
        <v>17529</v>
      </c>
      <c r="F87" s="372">
        <f t="shared" si="4"/>
        <v>6025</v>
      </c>
      <c r="G87" s="575">
        <f t="shared" si="3"/>
        <v>4364</v>
      </c>
      <c r="H87" s="382">
        <v>90</v>
      </c>
    </row>
    <row r="88" spans="1:8" x14ac:dyDescent="0.2">
      <c r="A88" s="572">
        <v>104</v>
      </c>
      <c r="B88" s="370"/>
      <c r="C88" s="573">
        <f t="shared" si="5"/>
        <v>48.31</v>
      </c>
      <c r="D88" s="574"/>
      <c r="E88" s="382">
        <v>17529</v>
      </c>
      <c r="F88" s="372">
        <f t="shared" si="4"/>
        <v>6012</v>
      </c>
      <c r="G88" s="575">
        <f t="shared" si="3"/>
        <v>4354</v>
      </c>
      <c r="H88" s="382">
        <v>90</v>
      </c>
    </row>
    <row r="89" spans="1:8" x14ac:dyDescent="0.2">
      <c r="A89" s="572">
        <v>105</v>
      </c>
      <c r="B89" s="370"/>
      <c r="C89" s="573">
        <f t="shared" si="5"/>
        <v>48.42</v>
      </c>
      <c r="D89" s="574"/>
      <c r="E89" s="382">
        <v>17529</v>
      </c>
      <c r="F89" s="372">
        <f t="shared" si="4"/>
        <v>5998</v>
      </c>
      <c r="G89" s="575">
        <f t="shared" si="3"/>
        <v>4344</v>
      </c>
      <c r="H89" s="382">
        <v>90</v>
      </c>
    </row>
    <row r="90" spans="1:8" x14ac:dyDescent="0.2">
      <c r="A90" s="572">
        <v>106</v>
      </c>
      <c r="B90" s="370"/>
      <c r="C90" s="573">
        <f t="shared" si="5"/>
        <v>48.53</v>
      </c>
      <c r="D90" s="574"/>
      <c r="E90" s="382">
        <v>17529</v>
      </c>
      <c r="F90" s="372">
        <f t="shared" si="4"/>
        <v>5985</v>
      </c>
      <c r="G90" s="575">
        <f t="shared" si="3"/>
        <v>4334</v>
      </c>
      <c r="H90" s="382">
        <v>90</v>
      </c>
    </row>
    <row r="91" spans="1:8" x14ac:dyDescent="0.2">
      <c r="A91" s="572">
        <v>107</v>
      </c>
      <c r="B91" s="370"/>
      <c r="C91" s="573">
        <f t="shared" si="5"/>
        <v>48.64</v>
      </c>
      <c r="D91" s="574"/>
      <c r="E91" s="382">
        <v>17529</v>
      </c>
      <c r="F91" s="372">
        <f t="shared" si="4"/>
        <v>5971</v>
      </c>
      <c r="G91" s="575">
        <f t="shared" si="3"/>
        <v>4325</v>
      </c>
      <c r="H91" s="382">
        <v>90</v>
      </c>
    </row>
    <row r="92" spans="1:8" x14ac:dyDescent="0.2">
      <c r="A92" s="572">
        <v>108</v>
      </c>
      <c r="B92" s="370"/>
      <c r="C92" s="573">
        <f t="shared" si="5"/>
        <v>48.75</v>
      </c>
      <c r="D92" s="574"/>
      <c r="E92" s="382">
        <v>17529</v>
      </c>
      <c r="F92" s="372">
        <f t="shared" si="4"/>
        <v>5958</v>
      </c>
      <c r="G92" s="575">
        <f t="shared" si="3"/>
        <v>4315</v>
      </c>
      <c r="H92" s="382">
        <v>90</v>
      </c>
    </row>
    <row r="93" spans="1:8" x14ac:dyDescent="0.2">
      <c r="A93" s="572">
        <v>109</v>
      </c>
      <c r="B93" s="370"/>
      <c r="C93" s="573">
        <f t="shared" si="5"/>
        <v>48.86</v>
      </c>
      <c r="D93" s="574"/>
      <c r="E93" s="382">
        <v>17529</v>
      </c>
      <c r="F93" s="372">
        <f t="shared" si="4"/>
        <v>5945</v>
      </c>
      <c r="G93" s="575">
        <f t="shared" si="3"/>
        <v>4305</v>
      </c>
      <c r="H93" s="382">
        <v>90</v>
      </c>
    </row>
    <row r="94" spans="1:8" x14ac:dyDescent="0.2">
      <c r="A94" s="572">
        <v>110</v>
      </c>
      <c r="B94" s="370"/>
      <c r="C94" s="573">
        <f t="shared" si="5"/>
        <v>48.96</v>
      </c>
      <c r="D94" s="574"/>
      <c r="E94" s="382">
        <v>17529</v>
      </c>
      <c r="F94" s="372">
        <f t="shared" si="4"/>
        <v>5933</v>
      </c>
      <c r="G94" s="575">
        <f t="shared" si="3"/>
        <v>4296</v>
      </c>
      <c r="H94" s="382">
        <v>90</v>
      </c>
    </row>
    <row r="95" spans="1:8" x14ac:dyDescent="0.2">
      <c r="A95" s="572">
        <v>111</v>
      </c>
      <c r="B95" s="370"/>
      <c r="C95" s="573">
        <f t="shared" si="5"/>
        <v>49.07</v>
      </c>
      <c r="D95" s="574"/>
      <c r="E95" s="382">
        <v>17529</v>
      </c>
      <c r="F95" s="372">
        <f t="shared" si="4"/>
        <v>5920</v>
      </c>
      <c r="G95" s="575">
        <f t="shared" si="3"/>
        <v>4287</v>
      </c>
      <c r="H95" s="382">
        <v>90</v>
      </c>
    </row>
    <row r="96" spans="1:8" x14ac:dyDescent="0.2">
      <c r="A96" s="572">
        <v>112</v>
      </c>
      <c r="B96" s="370"/>
      <c r="C96" s="573">
        <f t="shared" si="5"/>
        <v>49.17</v>
      </c>
      <c r="D96" s="574"/>
      <c r="E96" s="382">
        <v>17529</v>
      </c>
      <c r="F96" s="372">
        <f t="shared" si="4"/>
        <v>5908</v>
      </c>
      <c r="G96" s="575">
        <f t="shared" si="3"/>
        <v>4278</v>
      </c>
      <c r="H96" s="382">
        <v>90</v>
      </c>
    </row>
    <row r="97" spans="1:8" x14ac:dyDescent="0.2">
      <c r="A97" s="572">
        <v>113</v>
      </c>
      <c r="B97" s="370"/>
      <c r="C97" s="573">
        <f t="shared" si="5"/>
        <v>49.28</v>
      </c>
      <c r="D97" s="574"/>
      <c r="E97" s="382">
        <v>17529</v>
      </c>
      <c r="F97" s="372">
        <f t="shared" si="4"/>
        <v>5895</v>
      </c>
      <c r="G97" s="575">
        <f t="shared" si="3"/>
        <v>4268</v>
      </c>
      <c r="H97" s="382">
        <v>90</v>
      </c>
    </row>
    <row r="98" spans="1:8" x14ac:dyDescent="0.2">
      <c r="A98" s="572">
        <v>114</v>
      </c>
      <c r="B98" s="370"/>
      <c r="C98" s="573">
        <f t="shared" si="5"/>
        <v>49.38</v>
      </c>
      <c r="D98" s="574"/>
      <c r="E98" s="382">
        <v>17529</v>
      </c>
      <c r="F98" s="372">
        <f t="shared" si="4"/>
        <v>5883</v>
      </c>
      <c r="G98" s="575">
        <f t="shared" si="3"/>
        <v>4260</v>
      </c>
      <c r="H98" s="382">
        <v>90</v>
      </c>
    </row>
    <row r="99" spans="1:8" x14ac:dyDescent="0.2">
      <c r="A99" s="572">
        <v>115</v>
      </c>
      <c r="B99" s="370"/>
      <c r="C99" s="573">
        <f t="shared" si="5"/>
        <v>49.48</v>
      </c>
      <c r="D99" s="574"/>
      <c r="E99" s="382">
        <v>17529</v>
      </c>
      <c r="F99" s="372">
        <f t="shared" si="4"/>
        <v>5872</v>
      </c>
      <c r="G99" s="575">
        <f t="shared" si="3"/>
        <v>4251</v>
      </c>
      <c r="H99" s="382">
        <v>90</v>
      </c>
    </row>
    <row r="100" spans="1:8" x14ac:dyDescent="0.2">
      <c r="A100" s="572">
        <v>116</v>
      </c>
      <c r="B100" s="370"/>
      <c r="C100" s="573">
        <f t="shared" si="5"/>
        <v>49.58</v>
      </c>
      <c r="D100" s="574"/>
      <c r="E100" s="382">
        <v>17529</v>
      </c>
      <c r="F100" s="372">
        <f t="shared" si="4"/>
        <v>5860</v>
      </c>
      <c r="G100" s="575">
        <f t="shared" si="3"/>
        <v>4243</v>
      </c>
      <c r="H100" s="382">
        <v>90</v>
      </c>
    </row>
    <row r="101" spans="1:8" x14ac:dyDescent="0.2">
      <c r="A101" s="572">
        <v>117</v>
      </c>
      <c r="B101" s="370"/>
      <c r="C101" s="573">
        <f t="shared" si="5"/>
        <v>49.68</v>
      </c>
      <c r="D101" s="574"/>
      <c r="E101" s="382">
        <v>17529</v>
      </c>
      <c r="F101" s="372">
        <f t="shared" si="4"/>
        <v>5848</v>
      </c>
      <c r="G101" s="575">
        <f t="shared" si="3"/>
        <v>4234</v>
      </c>
      <c r="H101" s="382">
        <v>90</v>
      </c>
    </row>
    <row r="102" spans="1:8" x14ac:dyDescent="0.2">
      <c r="A102" s="572">
        <v>118</v>
      </c>
      <c r="B102" s="370"/>
      <c r="C102" s="573">
        <f t="shared" si="5"/>
        <v>49.78</v>
      </c>
      <c r="D102" s="574"/>
      <c r="E102" s="382">
        <v>17529</v>
      </c>
      <c r="F102" s="372">
        <f t="shared" si="4"/>
        <v>5837</v>
      </c>
      <c r="G102" s="575">
        <f t="shared" si="3"/>
        <v>4226</v>
      </c>
      <c r="H102" s="382">
        <v>90</v>
      </c>
    </row>
    <row r="103" spans="1:8" x14ac:dyDescent="0.2">
      <c r="A103" s="572">
        <v>119</v>
      </c>
      <c r="B103" s="370"/>
      <c r="C103" s="573">
        <f t="shared" si="5"/>
        <v>49.88</v>
      </c>
      <c r="D103" s="574"/>
      <c r="E103" s="382">
        <v>17529</v>
      </c>
      <c r="F103" s="372">
        <f t="shared" si="4"/>
        <v>5825</v>
      </c>
      <c r="G103" s="575">
        <f t="shared" si="3"/>
        <v>4217</v>
      </c>
      <c r="H103" s="382">
        <v>90</v>
      </c>
    </row>
    <row r="104" spans="1:8" x14ac:dyDescent="0.2">
      <c r="A104" s="572">
        <v>120</v>
      </c>
      <c r="B104" s="370"/>
      <c r="C104" s="573">
        <f t="shared" si="5"/>
        <v>49.98</v>
      </c>
      <c r="D104" s="574"/>
      <c r="E104" s="382">
        <v>17529</v>
      </c>
      <c r="F104" s="372">
        <f t="shared" si="4"/>
        <v>5814</v>
      </c>
      <c r="G104" s="575">
        <f t="shared" si="3"/>
        <v>4209</v>
      </c>
      <c r="H104" s="382">
        <v>90</v>
      </c>
    </row>
    <row r="105" spans="1:8" x14ac:dyDescent="0.2">
      <c r="A105" s="572">
        <v>121</v>
      </c>
      <c r="B105" s="370"/>
      <c r="C105" s="573">
        <f t="shared" si="5"/>
        <v>50.08</v>
      </c>
      <c r="D105" s="574"/>
      <c r="E105" s="382">
        <v>17529</v>
      </c>
      <c r="F105" s="372">
        <f t="shared" si="4"/>
        <v>5802</v>
      </c>
      <c r="G105" s="575">
        <f t="shared" si="3"/>
        <v>4200</v>
      </c>
      <c r="H105" s="382">
        <v>90</v>
      </c>
    </row>
    <row r="106" spans="1:8" x14ac:dyDescent="0.2">
      <c r="A106" s="572">
        <v>122</v>
      </c>
      <c r="B106" s="370"/>
      <c r="C106" s="573">
        <f t="shared" si="5"/>
        <v>50.17</v>
      </c>
      <c r="D106" s="574"/>
      <c r="E106" s="382">
        <v>17529</v>
      </c>
      <c r="F106" s="372">
        <f t="shared" si="4"/>
        <v>5792</v>
      </c>
      <c r="G106" s="575">
        <f t="shared" si="3"/>
        <v>4193</v>
      </c>
      <c r="H106" s="382">
        <v>90</v>
      </c>
    </row>
    <row r="107" spans="1:8" x14ac:dyDescent="0.2">
      <c r="A107" s="572">
        <v>123</v>
      </c>
      <c r="B107" s="370"/>
      <c r="C107" s="573">
        <f t="shared" si="5"/>
        <v>50.27</v>
      </c>
      <c r="D107" s="574"/>
      <c r="E107" s="382">
        <v>17529</v>
      </c>
      <c r="F107" s="372">
        <f t="shared" si="4"/>
        <v>5781</v>
      </c>
      <c r="G107" s="575">
        <f t="shared" si="3"/>
        <v>4184</v>
      </c>
      <c r="H107" s="382">
        <v>90</v>
      </c>
    </row>
    <row r="108" spans="1:8" x14ac:dyDescent="0.2">
      <c r="A108" s="572">
        <v>124</v>
      </c>
      <c r="B108" s="370"/>
      <c r="C108" s="573">
        <f t="shared" si="5"/>
        <v>50.36</v>
      </c>
      <c r="D108" s="574"/>
      <c r="E108" s="382">
        <v>17529</v>
      </c>
      <c r="F108" s="372">
        <f t="shared" si="4"/>
        <v>5771</v>
      </c>
      <c r="G108" s="575">
        <f t="shared" si="3"/>
        <v>4177</v>
      </c>
      <c r="H108" s="382">
        <v>90</v>
      </c>
    </row>
    <row r="109" spans="1:8" x14ac:dyDescent="0.2">
      <c r="A109" s="572">
        <v>125</v>
      </c>
      <c r="B109" s="370"/>
      <c r="C109" s="573">
        <f t="shared" si="5"/>
        <v>50.46</v>
      </c>
      <c r="D109" s="574"/>
      <c r="E109" s="382">
        <v>17529</v>
      </c>
      <c r="F109" s="372">
        <f t="shared" si="4"/>
        <v>5759</v>
      </c>
      <c r="G109" s="575">
        <f t="shared" si="3"/>
        <v>4169</v>
      </c>
      <c r="H109" s="382">
        <v>90</v>
      </c>
    </row>
    <row r="110" spans="1:8" x14ac:dyDescent="0.2">
      <c r="A110" s="572">
        <v>126</v>
      </c>
      <c r="B110" s="370"/>
      <c r="C110" s="573">
        <f t="shared" si="5"/>
        <v>50.55</v>
      </c>
      <c r="D110" s="574"/>
      <c r="E110" s="382">
        <v>17529</v>
      </c>
      <c r="F110" s="372">
        <f t="shared" si="4"/>
        <v>5749</v>
      </c>
      <c r="G110" s="575">
        <f t="shared" si="3"/>
        <v>4161</v>
      </c>
      <c r="H110" s="382">
        <v>90</v>
      </c>
    </row>
    <row r="111" spans="1:8" x14ac:dyDescent="0.2">
      <c r="A111" s="572">
        <v>127</v>
      </c>
      <c r="B111" s="370"/>
      <c r="C111" s="573">
        <f t="shared" si="5"/>
        <v>50.64</v>
      </c>
      <c r="D111" s="574"/>
      <c r="E111" s="382">
        <v>17529</v>
      </c>
      <c r="F111" s="372">
        <f t="shared" si="4"/>
        <v>5739</v>
      </c>
      <c r="G111" s="575">
        <f t="shared" si="3"/>
        <v>4154</v>
      </c>
      <c r="H111" s="382">
        <v>90</v>
      </c>
    </row>
    <row r="112" spans="1:8" x14ac:dyDescent="0.2">
      <c r="A112" s="572">
        <v>128</v>
      </c>
      <c r="B112" s="370"/>
      <c r="C112" s="573">
        <f t="shared" si="5"/>
        <v>50.74</v>
      </c>
      <c r="D112" s="574"/>
      <c r="E112" s="382">
        <v>17529</v>
      </c>
      <c r="F112" s="372">
        <f t="shared" si="4"/>
        <v>5728</v>
      </c>
      <c r="G112" s="575">
        <f t="shared" si="3"/>
        <v>4146</v>
      </c>
      <c r="H112" s="382">
        <v>90</v>
      </c>
    </row>
    <row r="113" spans="1:8" x14ac:dyDescent="0.2">
      <c r="A113" s="572">
        <v>129</v>
      </c>
      <c r="B113" s="370"/>
      <c r="C113" s="573">
        <f t="shared" si="5"/>
        <v>50.83</v>
      </c>
      <c r="D113" s="574"/>
      <c r="E113" s="382">
        <v>17529</v>
      </c>
      <c r="F113" s="372">
        <f t="shared" si="4"/>
        <v>5718</v>
      </c>
      <c r="G113" s="575">
        <f t="shared" si="3"/>
        <v>4138</v>
      </c>
      <c r="H113" s="382">
        <v>90</v>
      </c>
    </row>
    <row r="114" spans="1:8" x14ac:dyDescent="0.2">
      <c r="A114" s="572">
        <v>130</v>
      </c>
      <c r="B114" s="370"/>
      <c r="C114" s="573">
        <f t="shared" si="5"/>
        <v>50.92</v>
      </c>
      <c r="D114" s="574"/>
      <c r="E114" s="382">
        <v>17529</v>
      </c>
      <c r="F114" s="372">
        <f t="shared" si="4"/>
        <v>5708</v>
      </c>
      <c r="G114" s="575">
        <f t="shared" si="3"/>
        <v>4131</v>
      </c>
      <c r="H114" s="382">
        <v>90</v>
      </c>
    </row>
    <row r="115" spans="1:8" x14ac:dyDescent="0.2">
      <c r="A115" s="572">
        <v>131</v>
      </c>
      <c r="B115" s="370"/>
      <c r="C115" s="573">
        <f t="shared" si="5"/>
        <v>51.01</v>
      </c>
      <c r="D115" s="574"/>
      <c r="E115" s="382">
        <v>17529</v>
      </c>
      <c r="F115" s="372">
        <f t="shared" si="4"/>
        <v>5698</v>
      </c>
      <c r="G115" s="575">
        <f t="shared" si="3"/>
        <v>4124</v>
      </c>
      <c r="H115" s="382">
        <v>90</v>
      </c>
    </row>
    <row r="116" spans="1:8" x14ac:dyDescent="0.2">
      <c r="A116" s="572">
        <v>132</v>
      </c>
      <c r="B116" s="370"/>
      <c r="C116" s="573">
        <f t="shared" si="5"/>
        <v>51.1</v>
      </c>
      <c r="D116" s="574"/>
      <c r="E116" s="382">
        <v>17529</v>
      </c>
      <c r="F116" s="372">
        <f t="shared" si="4"/>
        <v>5688</v>
      </c>
      <c r="G116" s="575">
        <f t="shared" si="3"/>
        <v>4116</v>
      </c>
      <c r="H116" s="382">
        <v>90</v>
      </c>
    </row>
    <row r="117" spans="1:8" x14ac:dyDescent="0.2">
      <c r="A117" s="572">
        <v>133</v>
      </c>
      <c r="B117" s="370"/>
      <c r="C117" s="573">
        <f t="shared" si="5"/>
        <v>51.19</v>
      </c>
      <c r="D117" s="574"/>
      <c r="E117" s="382">
        <v>17529</v>
      </c>
      <c r="F117" s="372">
        <f t="shared" si="4"/>
        <v>5678</v>
      </c>
      <c r="G117" s="575">
        <f t="shared" si="3"/>
        <v>4109</v>
      </c>
      <c r="H117" s="382">
        <v>90</v>
      </c>
    </row>
    <row r="118" spans="1:8" x14ac:dyDescent="0.2">
      <c r="A118" s="572">
        <v>134</v>
      </c>
      <c r="B118" s="370"/>
      <c r="C118" s="573">
        <f t="shared" si="5"/>
        <v>51.27</v>
      </c>
      <c r="D118" s="574"/>
      <c r="E118" s="382">
        <v>17529</v>
      </c>
      <c r="F118" s="372">
        <f t="shared" si="4"/>
        <v>5670</v>
      </c>
      <c r="G118" s="575">
        <f t="shared" si="3"/>
        <v>4103</v>
      </c>
      <c r="H118" s="382">
        <v>90</v>
      </c>
    </row>
    <row r="119" spans="1:8" x14ac:dyDescent="0.2">
      <c r="A119" s="572">
        <v>135</v>
      </c>
      <c r="B119" s="370"/>
      <c r="C119" s="573">
        <f t="shared" si="5"/>
        <v>51.36</v>
      </c>
      <c r="D119" s="574"/>
      <c r="E119" s="382">
        <v>17529</v>
      </c>
      <c r="F119" s="372">
        <f t="shared" si="4"/>
        <v>5660</v>
      </c>
      <c r="G119" s="575">
        <f t="shared" si="3"/>
        <v>4096</v>
      </c>
      <c r="H119" s="382">
        <v>90</v>
      </c>
    </row>
    <row r="120" spans="1:8" x14ac:dyDescent="0.2">
      <c r="A120" s="572">
        <v>136</v>
      </c>
      <c r="B120" s="370"/>
      <c r="C120" s="573">
        <f t="shared" si="5"/>
        <v>51.45</v>
      </c>
      <c r="D120" s="574"/>
      <c r="E120" s="382">
        <v>17529</v>
      </c>
      <c r="F120" s="372">
        <f t="shared" si="4"/>
        <v>5650</v>
      </c>
      <c r="G120" s="575">
        <f t="shared" si="3"/>
        <v>4088</v>
      </c>
      <c r="H120" s="382">
        <v>90</v>
      </c>
    </row>
    <row r="121" spans="1:8" x14ac:dyDescent="0.2">
      <c r="A121" s="572">
        <v>137</v>
      </c>
      <c r="B121" s="370"/>
      <c r="C121" s="573">
        <f t="shared" si="5"/>
        <v>51.54</v>
      </c>
      <c r="D121" s="574"/>
      <c r="E121" s="382">
        <v>17529</v>
      </c>
      <c r="F121" s="372">
        <f t="shared" si="4"/>
        <v>5641</v>
      </c>
      <c r="G121" s="575">
        <f t="shared" si="3"/>
        <v>4081</v>
      </c>
      <c r="H121" s="382">
        <v>90</v>
      </c>
    </row>
    <row r="122" spans="1:8" x14ac:dyDescent="0.2">
      <c r="A122" s="572">
        <v>138</v>
      </c>
      <c r="B122" s="370"/>
      <c r="C122" s="573">
        <f t="shared" si="5"/>
        <v>51.62</v>
      </c>
      <c r="D122" s="574"/>
      <c r="E122" s="382">
        <v>17529</v>
      </c>
      <c r="F122" s="372">
        <f t="shared" si="4"/>
        <v>5632</v>
      </c>
      <c r="G122" s="575">
        <f t="shared" si="3"/>
        <v>4075</v>
      </c>
      <c r="H122" s="382">
        <v>90</v>
      </c>
    </row>
    <row r="123" spans="1:8" x14ac:dyDescent="0.2">
      <c r="A123" s="572">
        <v>139</v>
      </c>
      <c r="B123" s="370"/>
      <c r="C123" s="573">
        <f t="shared" si="5"/>
        <v>51.71</v>
      </c>
      <c r="D123" s="574"/>
      <c r="E123" s="382">
        <v>17529</v>
      </c>
      <c r="F123" s="372">
        <f t="shared" si="4"/>
        <v>5622</v>
      </c>
      <c r="G123" s="575">
        <f t="shared" si="3"/>
        <v>4068</v>
      </c>
      <c r="H123" s="382">
        <v>90</v>
      </c>
    </row>
    <row r="124" spans="1:8" x14ac:dyDescent="0.2">
      <c r="A124" s="572">
        <v>140</v>
      </c>
      <c r="B124" s="370"/>
      <c r="C124" s="573">
        <f t="shared" si="5"/>
        <v>51.79</v>
      </c>
      <c r="D124" s="574"/>
      <c r="E124" s="382">
        <v>17529</v>
      </c>
      <c r="F124" s="372">
        <f t="shared" si="4"/>
        <v>5614</v>
      </c>
      <c r="G124" s="575">
        <f t="shared" si="3"/>
        <v>4062</v>
      </c>
      <c r="H124" s="382">
        <v>90</v>
      </c>
    </row>
    <row r="125" spans="1:8" x14ac:dyDescent="0.2">
      <c r="A125" s="572">
        <v>141</v>
      </c>
      <c r="B125" s="370"/>
      <c r="C125" s="573">
        <f t="shared" si="5"/>
        <v>51.88</v>
      </c>
      <c r="D125" s="574"/>
      <c r="E125" s="382">
        <v>17529</v>
      </c>
      <c r="F125" s="372">
        <f t="shared" si="4"/>
        <v>5604</v>
      </c>
      <c r="G125" s="575">
        <f t="shared" si="3"/>
        <v>4055</v>
      </c>
      <c r="H125" s="382">
        <v>90</v>
      </c>
    </row>
    <row r="126" spans="1:8" x14ac:dyDescent="0.2">
      <c r="A126" s="572">
        <v>142</v>
      </c>
      <c r="B126" s="370"/>
      <c r="C126" s="573">
        <f t="shared" si="5"/>
        <v>51.96</v>
      </c>
      <c r="D126" s="574"/>
      <c r="E126" s="382">
        <v>17529</v>
      </c>
      <c r="F126" s="372">
        <f t="shared" si="4"/>
        <v>5596</v>
      </c>
      <c r="G126" s="575">
        <f t="shared" si="3"/>
        <v>4048</v>
      </c>
      <c r="H126" s="382">
        <v>90</v>
      </c>
    </row>
    <row r="127" spans="1:8" x14ac:dyDescent="0.2">
      <c r="A127" s="572">
        <v>143</v>
      </c>
      <c r="B127" s="370"/>
      <c r="C127" s="573">
        <f t="shared" si="5"/>
        <v>52.04</v>
      </c>
      <c r="D127" s="574"/>
      <c r="E127" s="382">
        <v>17529</v>
      </c>
      <c r="F127" s="372">
        <f t="shared" si="4"/>
        <v>5587</v>
      </c>
      <c r="G127" s="575">
        <f t="shared" si="3"/>
        <v>4042</v>
      </c>
      <c r="H127" s="382">
        <v>90</v>
      </c>
    </row>
    <row r="128" spans="1:8" x14ac:dyDescent="0.2">
      <c r="A128" s="572">
        <v>144</v>
      </c>
      <c r="B128" s="370"/>
      <c r="C128" s="573">
        <f t="shared" si="5"/>
        <v>52.13</v>
      </c>
      <c r="D128" s="574"/>
      <c r="E128" s="382">
        <v>17529</v>
      </c>
      <c r="F128" s="372">
        <f t="shared" si="4"/>
        <v>5578</v>
      </c>
      <c r="G128" s="575">
        <f t="shared" si="3"/>
        <v>4035</v>
      </c>
      <c r="H128" s="382">
        <v>90</v>
      </c>
    </row>
    <row r="129" spans="1:8" x14ac:dyDescent="0.2">
      <c r="A129" s="572">
        <v>145</v>
      </c>
      <c r="B129" s="370"/>
      <c r="C129" s="573">
        <f t="shared" si="5"/>
        <v>52.21</v>
      </c>
      <c r="D129" s="574"/>
      <c r="E129" s="382">
        <v>17529</v>
      </c>
      <c r="F129" s="372">
        <f t="shared" si="4"/>
        <v>5569</v>
      </c>
      <c r="G129" s="575">
        <f t="shared" si="3"/>
        <v>4029</v>
      </c>
      <c r="H129" s="382">
        <v>90</v>
      </c>
    </row>
    <row r="130" spans="1:8" x14ac:dyDescent="0.2">
      <c r="A130" s="572">
        <v>146</v>
      </c>
      <c r="B130" s="370"/>
      <c r="C130" s="573">
        <f t="shared" si="5"/>
        <v>52.29</v>
      </c>
      <c r="D130" s="574"/>
      <c r="E130" s="382">
        <v>17529</v>
      </c>
      <c r="F130" s="372">
        <f t="shared" si="4"/>
        <v>5561</v>
      </c>
      <c r="G130" s="575">
        <f t="shared" si="3"/>
        <v>4023</v>
      </c>
      <c r="H130" s="382">
        <v>90</v>
      </c>
    </row>
    <row r="131" spans="1:8" x14ac:dyDescent="0.2">
      <c r="A131" s="572">
        <v>147</v>
      </c>
      <c r="B131" s="370"/>
      <c r="C131" s="573">
        <f t="shared" si="5"/>
        <v>52.37</v>
      </c>
      <c r="D131" s="574"/>
      <c r="E131" s="382">
        <v>17529</v>
      </c>
      <c r="F131" s="372">
        <f t="shared" si="4"/>
        <v>5553</v>
      </c>
      <c r="G131" s="575">
        <f t="shared" si="3"/>
        <v>4017</v>
      </c>
      <c r="H131" s="382">
        <v>90</v>
      </c>
    </row>
    <row r="132" spans="1:8" x14ac:dyDescent="0.2">
      <c r="A132" s="572">
        <v>148</v>
      </c>
      <c r="B132" s="370"/>
      <c r="C132" s="573">
        <f t="shared" si="5"/>
        <v>52.45</v>
      </c>
      <c r="D132" s="574"/>
      <c r="E132" s="382">
        <v>17529</v>
      </c>
      <c r="F132" s="372">
        <f t="shared" si="4"/>
        <v>5544</v>
      </c>
      <c r="G132" s="575">
        <f t="shared" si="3"/>
        <v>4010</v>
      </c>
      <c r="H132" s="382">
        <v>90</v>
      </c>
    </row>
    <row r="133" spans="1:8" x14ac:dyDescent="0.2">
      <c r="A133" s="572">
        <v>149</v>
      </c>
      <c r="B133" s="370"/>
      <c r="C133" s="573">
        <f t="shared" si="5"/>
        <v>52.53</v>
      </c>
      <c r="D133" s="574"/>
      <c r="E133" s="382">
        <v>17529</v>
      </c>
      <c r="F133" s="372">
        <f t="shared" si="4"/>
        <v>5536</v>
      </c>
      <c r="G133" s="575">
        <f t="shared" si="3"/>
        <v>4004</v>
      </c>
      <c r="H133" s="382">
        <v>90</v>
      </c>
    </row>
    <row r="134" spans="1:8" x14ac:dyDescent="0.2">
      <c r="A134" s="572">
        <v>150</v>
      </c>
      <c r="B134" s="370"/>
      <c r="C134" s="573">
        <f t="shared" si="5"/>
        <v>52.61</v>
      </c>
      <c r="D134" s="574"/>
      <c r="E134" s="382">
        <v>17529</v>
      </c>
      <c r="F134" s="372">
        <f t="shared" si="4"/>
        <v>5528</v>
      </c>
      <c r="G134" s="575">
        <f t="shared" si="3"/>
        <v>3998</v>
      </c>
      <c r="H134" s="382">
        <v>90</v>
      </c>
    </row>
    <row r="135" spans="1:8" x14ac:dyDescent="0.2">
      <c r="A135" s="572">
        <v>151</v>
      </c>
      <c r="B135" s="370"/>
      <c r="C135" s="573">
        <f t="shared" si="5"/>
        <v>52.69</v>
      </c>
      <c r="D135" s="574"/>
      <c r="E135" s="382">
        <v>17529</v>
      </c>
      <c r="F135" s="372">
        <f t="shared" si="4"/>
        <v>5519</v>
      </c>
      <c r="G135" s="575">
        <f t="shared" si="3"/>
        <v>3992</v>
      </c>
      <c r="H135" s="382">
        <v>90</v>
      </c>
    </row>
    <row r="136" spans="1:8" x14ac:dyDescent="0.2">
      <c r="A136" s="572">
        <v>152</v>
      </c>
      <c r="B136" s="370"/>
      <c r="C136" s="573">
        <f t="shared" si="5"/>
        <v>52.77</v>
      </c>
      <c r="D136" s="574"/>
      <c r="E136" s="382">
        <v>17529</v>
      </c>
      <c r="F136" s="372">
        <f t="shared" si="4"/>
        <v>5511</v>
      </c>
      <c r="G136" s="575">
        <f t="shared" si="3"/>
        <v>3986</v>
      </c>
      <c r="H136" s="382">
        <v>90</v>
      </c>
    </row>
    <row r="137" spans="1:8" x14ac:dyDescent="0.2">
      <c r="A137" s="572">
        <v>153</v>
      </c>
      <c r="B137" s="370"/>
      <c r="C137" s="573">
        <f t="shared" si="5"/>
        <v>52.85</v>
      </c>
      <c r="D137" s="574"/>
      <c r="E137" s="382">
        <v>17529</v>
      </c>
      <c r="F137" s="372">
        <f t="shared" si="4"/>
        <v>5503</v>
      </c>
      <c r="G137" s="575">
        <f t="shared" si="3"/>
        <v>3980</v>
      </c>
      <c r="H137" s="382">
        <v>90</v>
      </c>
    </row>
    <row r="138" spans="1:8" x14ac:dyDescent="0.2">
      <c r="A138" s="572">
        <v>154</v>
      </c>
      <c r="B138" s="370"/>
      <c r="C138" s="573">
        <f t="shared" si="5"/>
        <v>52.92</v>
      </c>
      <c r="D138" s="574"/>
      <c r="E138" s="382">
        <v>17529</v>
      </c>
      <c r="F138" s="372">
        <f t="shared" si="4"/>
        <v>5496</v>
      </c>
      <c r="G138" s="575">
        <f t="shared" si="3"/>
        <v>3975</v>
      </c>
      <c r="H138" s="382">
        <v>90</v>
      </c>
    </row>
    <row r="139" spans="1:8" x14ac:dyDescent="0.2">
      <c r="A139" s="572">
        <v>155</v>
      </c>
      <c r="B139" s="370"/>
      <c r="C139" s="573">
        <f t="shared" si="5"/>
        <v>53</v>
      </c>
      <c r="D139" s="574"/>
      <c r="E139" s="382">
        <v>17529</v>
      </c>
      <c r="F139" s="372">
        <f t="shared" si="4"/>
        <v>5488</v>
      </c>
      <c r="G139" s="575">
        <f t="shared" si="3"/>
        <v>3969</v>
      </c>
      <c r="H139" s="382">
        <v>90</v>
      </c>
    </row>
    <row r="140" spans="1:8" x14ac:dyDescent="0.2">
      <c r="A140" s="572">
        <v>156</v>
      </c>
      <c r="B140" s="370"/>
      <c r="C140" s="573">
        <f t="shared" si="5"/>
        <v>53.08</v>
      </c>
      <c r="D140" s="574"/>
      <c r="E140" s="382">
        <v>17529</v>
      </c>
      <c r="F140" s="372">
        <f t="shared" si="4"/>
        <v>5479</v>
      </c>
      <c r="G140" s="575">
        <f t="shared" si="3"/>
        <v>3963</v>
      </c>
      <c r="H140" s="382">
        <v>90</v>
      </c>
    </row>
    <row r="141" spans="1:8" x14ac:dyDescent="0.2">
      <c r="A141" s="572">
        <v>157</v>
      </c>
      <c r="B141" s="370"/>
      <c r="C141" s="573">
        <f t="shared" si="5"/>
        <v>53.15</v>
      </c>
      <c r="D141" s="574"/>
      <c r="E141" s="382">
        <v>17529</v>
      </c>
      <c r="F141" s="372">
        <f t="shared" si="4"/>
        <v>5472</v>
      </c>
      <c r="G141" s="575">
        <f t="shared" ref="G141:G204" si="6">ROUND(12*(1/C141*E141),0)</f>
        <v>3958</v>
      </c>
      <c r="H141" s="382">
        <v>90</v>
      </c>
    </row>
    <row r="142" spans="1:8" x14ac:dyDescent="0.2">
      <c r="A142" s="572">
        <v>158</v>
      </c>
      <c r="B142" s="370"/>
      <c r="C142" s="573">
        <f t="shared" si="5"/>
        <v>53.23</v>
      </c>
      <c r="D142" s="574"/>
      <c r="E142" s="382">
        <v>17529</v>
      </c>
      <c r="F142" s="372">
        <f t="shared" ref="F142:F205" si="7">ROUND(12*1.36*(1/C142*E142)+H142,0)</f>
        <v>5464</v>
      </c>
      <c r="G142" s="575">
        <f t="shared" si="6"/>
        <v>3952</v>
      </c>
      <c r="H142" s="382">
        <v>90</v>
      </c>
    </row>
    <row r="143" spans="1:8" x14ac:dyDescent="0.2">
      <c r="A143" s="572">
        <v>159</v>
      </c>
      <c r="B143" s="370"/>
      <c r="C143" s="573">
        <f t="shared" ref="C143:C206" si="8">ROUND(10.899*LN(A143)+A143/150-3,2)</f>
        <v>53.31</v>
      </c>
      <c r="D143" s="574"/>
      <c r="E143" s="382">
        <v>17529</v>
      </c>
      <c r="F143" s="372">
        <f t="shared" si="7"/>
        <v>5456</v>
      </c>
      <c r="G143" s="575">
        <f t="shared" si="6"/>
        <v>3946</v>
      </c>
      <c r="H143" s="382">
        <v>90</v>
      </c>
    </row>
    <row r="144" spans="1:8" x14ac:dyDescent="0.2">
      <c r="A144" s="572">
        <v>160</v>
      </c>
      <c r="B144" s="370"/>
      <c r="C144" s="573">
        <f t="shared" si="8"/>
        <v>53.38</v>
      </c>
      <c r="D144" s="574"/>
      <c r="E144" s="382">
        <v>17529</v>
      </c>
      <c r="F144" s="372">
        <f t="shared" si="7"/>
        <v>5449</v>
      </c>
      <c r="G144" s="575">
        <f t="shared" si="6"/>
        <v>3941</v>
      </c>
      <c r="H144" s="382">
        <v>90</v>
      </c>
    </row>
    <row r="145" spans="1:8" x14ac:dyDescent="0.2">
      <c r="A145" s="572">
        <v>161</v>
      </c>
      <c r="B145" s="370"/>
      <c r="C145" s="573">
        <f t="shared" si="8"/>
        <v>53.46</v>
      </c>
      <c r="D145" s="574"/>
      <c r="E145" s="382">
        <v>17529</v>
      </c>
      <c r="F145" s="372">
        <f t="shared" si="7"/>
        <v>5441</v>
      </c>
      <c r="G145" s="575">
        <f t="shared" si="6"/>
        <v>3935</v>
      </c>
      <c r="H145" s="382">
        <v>90</v>
      </c>
    </row>
    <row r="146" spans="1:8" x14ac:dyDescent="0.2">
      <c r="A146" s="572">
        <v>162</v>
      </c>
      <c r="B146" s="370"/>
      <c r="C146" s="573">
        <f t="shared" si="8"/>
        <v>53.53</v>
      </c>
      <c r="D146" s="574"/>
      <c r="E146" s="382">
        <v>17529</v>
      </c>
      <c r="F146" s="372">
        <f t="shared" si="7"/>
        <v>5434</v>
      </c>
      <c r="G146" s="575">
        <f t="shared" si="6"/>
        <v>3930</v>
      </c>
      <c r="H146" s="382">
        <v>90</v>
      </c>
    </row>
    <row r="147" spans="1:8" x14ac:dyDescent="0.2">
      <c r="A147" s="572">
        <v>163</v>
      </c>
      <c r="B147" s="370"/>
      <c r="C147" s="573">
        <f t="shared" si="8"/>
        <v>53.6</v>
      </c>
      <c r="D147" s="574"/>
      <c r="E147" s="382">
        <v>17529</v>
      </c>
      <c r="F147" s="372">
        <f t="shared" si="7"/>
        <v>5427</v>
      </c>
      <c r="G147" s="575">
        <f t="shared" si="6"/>
        <v>3924</v>
      </c>
      <c r="H147" s="382">
        <v>90</v>
      </c>
    </row>
    <row r="148" spans="1:8" x14ac:dyDescent="0.2">
      <c r="A148" s="572">
        <v>164</v>
      </c>
      <c r="B148" s="370"/>
      <c r="C148" s="573">
        <f t="shared" si="8"/>
        <v>53.68</v>
      </c>
      <c r="D148" s="574"/>
      <c r="E148" s="382">
        <v>17529</v>
      </c>
      <c r="F148" s="372">
        <f t="shared" si="7"/>
        <v>5419</v>
      </c>
      <c r="G148" s="575">
        <f t="shared" si="6"/>
        <v>3919</v>
      </c>
      <c r="H148" s="382">
        <v>90</v>
      </c>
    </row>
    <row r="149" spans="1:8" x14ac:dyDescent="0.2">
      <c r="A149" s="572">
        <v>165</v>
      </c>
      <c r="B149" s="370"/>
      <c r="C149" s="573">
        <f t="shared" si="8"/>
        <v>53.75</v>
      </c>
      <c r="D149" s="574"/>
      <c r="E149" s="382">
        <v>17529</v>
      </c>
      <c r="F149" s="372">
        <f t="shared" si="7"/>
        <v>5412</v>
      </c>
      <c r="G149" s="575">
        <f t="shared" si="6"/>
        <v>3913</v>
      </c>
      <c r="H149" s="382">
        <v>90</v>
      </c>
    </row>
    <row r="150" spans="1:8" x14ac:dyDescent="0.2">
      <c r="A150" s="572">
        <v>166</v>
      </c>
      <c r="B150" s="370"/>
      <c r="C150" s="573">
        <f t="shared" si="8"/>
        <v>53.82</v>
      </c>
      <c r="D150" s="574"/>
      <c r="E150" s="382">
        <v>17529</v>
      </c>
      <c r="F150" s="372">
        <f t="shared" si="7"/>
        <v>5405</v>
      </c>
      <c r="G150" s="575">
        <f t="shared" si="6"/>
        <v>3908</v>
      </c>
      <c r="H150" s="382">
        <v>90</v>
      </c>
    </row>
    <row r="151" spans="1:8" x14ac:dyDescent="0.2">
      <c r="A151" s="572">
        <v>167</v>
      </c>
      <c r="B151" s="370"/>
      <c r="C151" s="573">
        <f t="shared" si="8"/>
        <v>53.89</v>
      </c>
      <c r="D151" s="574"/>
      <c r="E151" s="382">
        <v>17529</v>
      </c>
      <c r="F151" s="372">
        <f t="shared" si="7"/>
        <v>5398</v>
      </c>
      <c r="G151" s="575">
        <f t="shared" si="6"/>
        <v>3903</v>
      </c>
      <c r="H151" s="382">
        <v>90</v>
      </c>
    </row>
    <row r="152" spans="1:8" x14ac:dyDescent="0.2">
      <c r="A152" s="572">
        <v>168</v>
      </c>
      <c r="B152" s="370"/>
      <c r="C152" s="573">
        <f t="shared" si="8"/>
        <v>53.97</v>
      </c>
      <c r="D152" s="574"/>
      <c r="E152" s="382">
        <v>17529</v>
      </c>
      <c r="F152" s="372">
        <f t="shared" si="7"/>
        <v>5391</v>
      </c>
      <c r="G152" s="575">
        <f t="shared" si="6"/>
        <v>3897</v>
      </c>
      <c r="H152" s="382">
        <v>90</v>
      </c>
    </row>
    <row r="153" spans="1:8" x14ac:dyDescent="0.2">
      <c r="A153" s="572">
        <v>169</v>
      </c>
      <c r="B153" s="370"/>
      <c r="C153" s="573">
        <f t="shared" si="8"/>
        <v>54.04</v>
      </c>
      <c r="D153" s="574"/>
      <c r="E153" s="382">
        <v>17529</v>
      </c>
      <c r="F153" s="372">
        <f t="shared" si="7"/>
        <v>5384</v>
      </c>
      <c r="G153" s="575">
        <f t="shared" si="6"/>
        <v>3892</v>
      </c>
      <c r="H153" s="382">
        <v>90</v>
      </c>
    </row>
    <row r="154" spans="1:8" x14ac:dyDescent="0.2">
      <c r="A154" s="572">
        <v>170</v>
      </c>
      <c r="B154" s="370"/>
      <c r="C154" s="573">
        <f t="shared" si="8"/>
        <v>54.11</v>
      </c>
      <c r="D154" s="574"/>
      <c r="E154" s="382">
        <v>17529</v>
      </c>
      <c r="F154" s="372">
        <f t="shared" si="7"/>
        <v>5377</v>
      </c>
      <c r="G154" s="575">
        <f t="shared" si="6"/>
        <v>3887</v>
      </c>
      <c r="H154" s="382">
        <v>90</v>
      </c>
    </row>
    <row r="155" spans="1:8" x14ac:dyDescent="0.2">
      <c r="A155" s="572">
        <v>171</v>
      </c>
      <c r="B155" s="370"/>
      <c r="C155" s="573">
        <f t="shared" si="8"/>
        <v>54.18</v>
      </c>
      <c r="D155" s="574"/>
      <c r="E155" s="382">
        <v>17529</v>
      </c>
      <c r="F155" s="372">
        <f t="shared" si="7"/>
        <v>5370</v>
      </c>
      <c r="G155" s="575">
        <f t="shared" si="6"/>
        <v>3882</v>
      </c>
      <c r="H155" s="382">
        <v>90</v>
      </c>
    </row>
    <row r="156" spans="1:8" x14ac:dyDescent="0.2">
      <c r="A156" s="572">
        <v>172</v>
      </c>
      <c r="B156" s="370"/>
      <c r="C156" s="573">
        <f t="shared" si="8"/>
        <v>54.25</v>
      </c>
      <c r="D156" s="574"/>
      <c r="E156" s="382">
        <v>17529</v>
      </c>
      <c r="F156" s="372">
        <f t="shared" si="7"/>
        <v>5363</v>
      </c>
      <c r="G156" s="575">
        <f t="shared" si="6"/>
        <v>3877</v>
      </c>
      <c r="H156" s="382">
        <v>90</v>
      </c>
    </row>
    <row r="157" spans="1:8" x14ac:dyDescent="0.2">
      <c r="A157" s="572">
        <v>173</v>
      </c>
      <c r="B157" s="370"/>
      <c r="C157" s="573">
        <f t="shared" si="8"/>
        <v>54.32</v>
      </c>
      <c r="D157" s="574"/>
      <c r="E157" s="382">
        <v>17529</v>
      </c>
      <c r="F157" s="372">
        <f t="shared" si="7"/>
        <v>5356</v>
      </c>
      <c r="G157" s="575">
        <f t="shared" si="6"/>
        <v>3872</v>
      </c>
      <c r="H157" s="382">
        <v>90</v>
      </c>
    </row>
    <row r="158" spans="1:8" x14ac:dyDescent="0.2">
      <c r="A158" s="572">
        <v>174</v>
      </c>
      <c r="B158" s="370"/>
      <c r="C158" s="573">
        <f t="shared" si="8"/>
        <v>54.39</v>
      </c>
      <c r="D158" s="574"/>
      <c r="E158" s="382">
        <v>17529</v>
      </c>
      <c r="F158" s="372">
        <f t="shared" si="7"/>
        <v>5350</v>
      </c>
      <c r="G158" s="575">
        <f t="shared" si="6"/>
        <v>3867</v>
      </c>
      <c r="H158" s="382">
        <v>90</v>
      </c>
    </row>
    <row r="159" spans="1:8" x14ac:dyDescent="0.2">
      <c r="A159" s="572">
        <v>175</v>
      </c>
      <c r="B159" s="370"/>
      <c r="C159" s="573">
        <f t="shared" si="8"/>
        <v>54.46</v>
      </c>
      <c r="D159" s="574"/>
      <c r="E159" s="382">
        <v>17529</v>
      </c>
      <c r="F159" s="372">
        <f t="shared" si="7"/>
        <v>5343</v>
      </c>
      <c r="G159" s="575">
        <f t="shared" si="6"/>
        <v>3862</v>
      </c>
      <c r="H159" s="382">
        <v>90</v>
      </c>
    </row>
    <row r="160" spans="1:8" x14ac:dyDescent="0.2">
      <c r="A160" s="572">
        <v>176</v>
      </c>
      <c r="B160" s="370"/>
      <c r="C160" s="573">
        <f t="shared" si="8"/>
        <v>54.53</v>
      </c>
      <c r="D160" s="574"/>
      <c r="E160" s="382">
        <v>17529</v>
      </c>
      <c r="F160" s="372">
        <f t="shared" si="7"/>
        <v>5336</v>
      </c>
      <c r="G160" s="575">
        <f t="shared" si="6"/>
        <v>3857</v>
      </c>
      <c r="H160" s="382">
        <v>90</v>
      </c>
    </row>
    <row r="161" spans="1:8" x14ac:dyDescent="0.2">
      <c r="A161" s="572">
        <v>177</v>
      </c>
      <c r="B161" s="370"/>
      <c r="C161" s="573">
        <f t="shared" si="8"/>
        <v>54.59</v>
      </c>
      <c r="D161" s="574"/>
      <c r="E161" s="382">
        <v>17529</v>
      </c>
      <c r="F161" s="372">
        <f t="shared" si="7"/>
        <v>5330</v>
      </c>
      <c r="G161" s="575">
        <f t="shared" si="6"/>
        <v>3853</v>
      </c>
      <c r="H161" s="382">
        <v>90</v>
      </c>
    </row>
    <row r="162" spans="1:8" x14ac:dyDescent="0.2">
      <c r="A162" s="572">
        <v>178</v>
      </c>
      <c r="B162" s="370"/>
      <c r="C162" s="573">
        <f t="shared" si="8"/>
        <v>54.66</v>
      </c>
      <c r="D162" s="574"/>
      <c r="E162" s="382">
        <v>17529</v>
      </c>
      <c r="F162" s="372">
        <f t="shared" si="7"/>
        <v>5324</v>
      </c>
      <c r="G162" s="575">
        <f t="shared" si="6"/>
        <v>3848</v>
      </c>
      <c r="H162" s="382">
        <v>90</v>
      </c>
    </row>
    <row r="163" spans="1:8" x14ac:dyDescent="0.2">
      <c r="A163" s="572">
        <v>179</v>
      </c>
      <c r="B163" s="370"/>
      <c r="C163" s="573">
        <f t="shared" si="8"/>
        <v>54.73</v>
      </c>
      <c r="D163" s="574"/>
      <c r="E163" s="382">
        <v>17529</v>
      </c>
      <c r="F163" s="372">
        <f t="shared" si="7"/>
        <v>5317</v>
      </c>
      <c r="G163" s="575">
        <f t="shared" si="6"/>
        <v>3843</v>
      </c>
      <c r="H163" s="382">
        <v>90</v>
      </c>
    </row>
    <row r="164" spans="1:8" x14ac:dyDescent="0.2">
      <c r="A164" s="572">
        <v>180</v>
      </c>
      <c r="B164" s="370"/>
      <c r="C164" s="573">
        <f t="shared" si="8"/>
        <v>54.8</v>
      </c>
      <c r="D164" s="574"/>
      <c r="E164" s="382">
        <v>17529</v>
      </c>
      <c r="F164" s="372">
        <f t="shared" si="7"/>
        <v>5310</v>
      </c>
      <c r="G164" s="575">
        <f t="shared" si="6"/>
        <v>3838</v>
      </c>
      <c r="H164" s="382">
        <v>90</v>
      </c>
    </row>
    <row r="165" spans="1:8" x14ac:dyDescent="0.2">
      <c r="A165" s="572">
        <v>181</v>
      </c>
      <c r="B165" s="370"/>
      <c r="C165" s="573">
        <f t="shared" si="8"/>
        <v>54.87</v>
      </c>
      <c r="D165" s="574"/>
      <c r="E165" s="382">
        <v>17529</v>
      </c>
      <c r="F165" s="372">
        <f t="shared" si="7"/>
        <v>5304</v>
      </c>
      <c r="G165" s="575">
        <f t="shared" si="6"/>
        <v>3834</v>
      </c>
      <c r="H165" s="382">
        <v>90</v>
      </c>
    </row>
    <row r="166" spans="1:8" x14ac:dyDescent="0.2">
      <c r="A166" s="572">
        <v>182</v>
      </c>
      <c r="B166" s="370"/>
      <c r="C166" s="573">
        <f t="shared" si="8"/>
        <v>54.93</v>
      </c>
      <c r="D166" s="574"/>
      <c r="E166" s="382">
        <v>17529</v>
      </c>
      <c r="F166" s="372">
        <f t="shared" si="7"/>
        <v>5298</v>
      </c>
      <c r="G166" s="575">
        <f t="shared" si="6"/>
        <v>3829</v>
      </c>
      <c r="H166" s="382">
        <v>90</v>
      </c>
    </row>
    <row r="167" spans="1:8" x14ac:dyDescent="0.2">
      <c r="A167" s="572">
        <v>183</v>
      </c>
      <c r="B167" s="370"/>
      <c r="C167" s="573">
        <f t="shared" si="8"/>
        <v>55</v>
      </c>
      <c r="D167" s="574"/>
      <c r="E167" s="382">
        <v>17529</v>
      </c>
      <c r="F167" s="372">
        <f t="shared" si="7"/>
        <v>5291</v>
      </c>
      <c r="G167" s="575">
        <f t="shared" si="6"/>
        <v>3825</v>
      </c>
      <c r="H167" s="382">
        <v>90</v>
      </c>
    </row>
    <row r="168" spans="1:8" x14ac:dyDescent="0.2">
      <c r="A168" s="572">
        <v>184</v>
      </c>
      <c r="B168" s="370"/>
      <c r="C168" s="573">
        <f t="shared" si="8"/>
        <v>55.06</v>
      </c>
      <c r="D168" s="574"/>
      <c r="E168" s="382">
        <v>17529</v>
      </c>
      <c r="F168" s="372">
        <f t="shared" si="7"/>
        <v>5286</v>
      </c>
      <c r="G168" s="575">
        <f t="shared" si="6"/>
        <v>3820</v>
      </c>
      <c r="H168" s="382">
        <v>90</v>
      </c>
    </row>
    <row r="169" spans="1:8" x14ac:dyDescent="0.2">
      <c r="A169" s="572">
        <v>185</v>
      </c>
      <c r="B169" s="370"/>
      <c r="C169" s="573">
        <f t="shared" si="8"/>
        <v>55.13</v>
      </c>
      <c r="D169" s="574"/>
      <c r="E169" s="382">
        <v>17529</v>
      </c>
      <c r="F169" s="372">
        <f t="shared" si="7"/>
        <v>5279</v>
      </c>
      <c r="G169" s="575">
        <f t="shared" si="6"/>
        <v>3815</v>
      </c>
      <c r="H169" s="382">
        <v>90</v>
      </c>
    </row>
    <row r="170" spans="1:8" x14ac:dyDescent="0.2">
      <c r="A170" s="572">
        <v>186</v>
      </c>
      <c r="B170" s="370"/>
      <c r="C170" s="573">
        <f t="shared" si="8"/>
        <v>55.2</v>
      </c>
      <c r="D170" s="574"/>
      <c r="E170" s="382">
        <v>17529</v>
      </c>
      <c r="F170" s="372">
        <f t="shared" si="7"/>
        <v>5272</v>
      </c>
      <c r="G170" s="575">
        <f t="shared" si="6"/>
        <v>3811</v>
      </c>
      <c r="H170" s="382">
        <v>90</v>
      </c>
    </row>
    <row r="171" spans="1:8" x14ac:dyDescent="0.2">
      <c r="A171" s="572">
        <v>187</v>
      </c>
      <c r="B171" s="370"/>
      <c r="C171" s="573">
        <f t="shared" si="8"/>
        <v>55.26</v>
      </c>
      <c r="D171" s="574"/>
      <c r="E171" s="382">
        <v>17529</v>
      </c>
      <c r="F171" s="372">
        <f t="shared" si="7"/>
        <v>5267</v>
      </c>
      <c r="G171" s="575">
        <f t="shared" si="6"/>
        <v>3807</v>
      </c>
      <c r="H171" s="382">
        <v>90</v>
      </c>
    </row>
    <row r="172" spans="1:8" x14ac:dyDescent="0.2">
      <c r="A172" s="572">
        <v>188</v>
      </c>
      <c r="B172" s="370"/>
      <c r="C172" s="573">
        <f t="shared" si="8"/>
        <v>55.33</v>
      </c>
      <c r="D172" s="574"/>
      <c r="E172" s="382">
        <v>17529</v>
      </c>
      <c r="F172" s="372">
        <f t="shared" si="7"/>
        <v>5260</v>
      </c>
      <c r="G172" s="575">
        <f t="shared" si="6"/>
        <v>3802</v>
      </c>
      <c r="H172" s="382">
        <v>90</v>
      </c>
    </row>
    <row r="173" spans="1:8" x14ac:dyDescent="0.2">
      <c r="A173" s="572">
        <v>189</v>
      </c>
      <c r="B173" s="370"/>
      <c r="C173" s="573">
        <f t="shared" si="8"/>
        <v>55.39</v>
      </c>
      <c r="D173" s="574"/>
      <c r="E173" s="382">
        <v>17529</v>
      </c>
      <c r="F173" s="372">
        <f t="shared" si="7"/>
        <v>5255</v>
      </c>
      <c r="G173" s="575">
        <f t="shared" si="6"/>
        <v>3798</v>
      </c>
      <c r="H173" s="382">
        <v>90</v>
      </c>
    </row>
    <row r="174" spans="1:8" x14ac:dyDescent="0.2">
      <c r="A174" s="572">
        <v>190</v>
      </c>
      <c r="B174" s="370"/>
      <c r="C174" s="573">
        <f t="shared" si="8"/>
        <v>55.45</v>
      </c>
      <c r="D174" s="574"/>
      <c r="E174" s="382">
        <v>17529</v>
      </c>
      <c r="F174" s="372">
        <f t="shared" si="7"/>
        <v>5249</v>
      </c>
      <c r="G174" s="575">
        <f t="shared" si="6"/>
        <v>3793</v>
      </c>
      <c r="H174" s="382">
        <v>90</v>
      </c>
    </row>
    <row r="175" spans="1:8" x14ac:dyDescent="0.2">
      <c r="A175" s="572">
        <v>191</v>
      </c>
      <c r="B175" s="370"/>
      <c r="C175" s="573">
        <f t="shared" si="8"/>
        <v>55.52</v>
      </c>
      <c r="D175" s="574"/>
      <c r="E175" s="382">
        <v>17529</v>
      </c>
      <c r="F175" s="372">
        <f t="shared" si="7"/>
        <v>5243</v>
      </c>
      <c r="G175" s="575">
        <f t="shared" si="6"/>
        <v>3789</v>
      </c>
      <c r="H175" s="382">
        <v>90</v>
      </c>
    </row>
    <row r="176" spans="1:8" x14ac:dyDescent="0.2">
      <c r="A176" s="572">
        <v>192</v>
      </c>
      <c r="B176" s="370"/>
      <c r="C176" s="573">
        <f t="shared" si="8"/>
        <v>55.58</v>
      </c>
      <c r="D176" s="574"/>
      <c r="E176" s="382">
        <v>17529</v>
      </c>
      <c r="F176" s="372">
        <f t="shared" si="7"/>
        <v>5237</v>
      </c>
      <c r="G176" s="575">
        <f t="shared" si="6"/>
        <v>3785</v>
      </c>
      <c r="H176" s="382">
        <v>90</v>
      </c>
    </row>
    <row r="177" spans="1:8" x14ac:dyDescent="0.2">
      <c r="A177" s="572">
        <v>193</v>
      </c>
      <c r="B177" s="370"/>
      <c r="C177" s="573">
        <f t="shared" si="8"/>
        <v>55.64</v>
      </c>
      <c r="D177" s="574"/>
      <c r="E177" s="382">
        <v>17529</v>
      </c>
      <c r="F177" s="372">
        <f t="shared" si="7"/>
        <v>5232</v>
      </c>
      <c r="G177" s="575">
        <f t="shared" si="6"/>
        <v>3781</v>
      </c>
      <c r="H177" s="382">
        <v>90</v>
      </c>
    </row>
    <row r="178" spans="1:8" x14ac:dyDescent="0.2">
      <c r="A178" s="572">
        <v>194</v>
      </c>
      <c r="B178" s="370"/>
      <c r="C178" s="573">
        <f t="shared" si="8"/>
        <v>55.71</v>
      </c>
      <c r="D178" s="574"/>
      <c r="E178" s="382">
        <v>17529</v>
      </c>
      <c r="F178" s="372">
        <f t="shared" si="7"/>
        <v>5225</v>
      </c>
      <c r="G178" s="575">
        <f t="shared" si="6"/>
        <v>3776</v>
      </c>
      <c r="H178" s="382">
        <v>90</v>
      </c>
    </row>
    <row r="179" spans="1:8" x14ac:dyDescent="0.2">
      <c r="A179" s="572">
        <v>195</v>
      </c>
      <c r="B179" s="370"/>
      <c r="C179" s="573">
        <f t="shared" si="8"/>
        <v>55.77</v>
      </c>
      <c r="D179" s="574"/>
      <c r="E179" s="382">
        <v>17529</v>
      </c>
      <c r="F179" s="372">
        <f t="shared" si="7"/>
        <v>5220</v>
      </c>
      <c r="G179" s="575">
        <f t="shared" si="6"/>
        <v>3772</v>
      </c>
      <c r="H179" s="382">
        <v>90</v>
      </c>
    </row>
    <row r="180" spans="1:8" x14ac:dyDescent="0.2">
      <c r="A180" s="572">
        <v>196</v>
      </c>
      <c r="B180" s="370"/>
      <c r="C180" s="573">
        <f t="shared" si="8"/>
        <v>55.83</v>
      </c>
      <c r="D180" s="574"/>
      <c r="E180" s="382">
        <v>17529</v>
      </c>
      <c r="F180" s="372">
        <f t="shared" si="7"/>
        <v>5214</v>
      </c>
      <c r="G180" s="575">
        <f t="shared" si="6"/>
        <v>3768</v>
      </c>
      <c r="H180" s="382">
        <v>90</v>
      </c>
    </row>
    <row r="181" spans="1:8" x14ac:dyDescent="0.2">
      <c r="A181" s="572">
        <v>197</v>
      </c>
      <c r="B181" s="370"/>
      <c r="C181" s="573">
        <f t="shared" si="8"/>
        <v>55.89</v>
      </c>
      <c r="D181" s="574"/>
      <c r="E181" s="382">
        <v>17529</v>
      </c>
      <c r="F181" s="372">
        <f t="shared" si="7"/>
        <v>5209</v>
      </c>
      <c r="G181" s="575">
        <f t="shared" si="6"/>
        <v>3764</v>
      </c>
      <c r="H181" s="382">
        <v>90</v>
      </c>
    </row>
    <row r="182" spans="1:8" x14ac:dyDescent="0.2">
      <c r="A182" s="572">
        <v>198</v>
      </c>
      <c r="B182" s="370"/>
      <c r="C182" s="573">
        <f t="shared" si="8"/>
        <v>55.96</v>
      </c>
      <c r="D182" s="574"/>
      <c r="E182" s="382">
        <v>17529</v>
      </c>
      <c r="F182" s="372">
        <f t="shared" si="7"/>
        <v>5202</v>
      </c>
      <c r="G182" s="575">
        <f t="shared" si="6"/>
        <v>3759</v>
      </c>
      <c r="H182" s="382">
        <v>90</v>
      </c>
    </row>
    <row r="183" spans="1:8" x14ac:dyDescent="0.2">
      <c r="A183" s="572">
        <v>199</v>
      </c>
      <c r="B183" s="370"/>
      <c r="C183" s="573">
        <f t="shared" si="8"/>
        <v>56.02</v>
      </c>
      <c r="D183" s="574"/>
      <c r="E183" s="382">
        <v>17529</v>
      </c>
      <c r="F183" s="372">
        <f t="shared" si="7"/>
        <v>5197</v>
      </c>
      <c r="G183" s="575">
        <f t="shared" si="6"/>
        <v>3755</v>
      </c>
      <c r="H183" s="382">
        <v>90</v>
      </c>
    </row>
    <row r="184" spans="1:8" x14ac:dyDescent="0.2">
      <c r="A184" s="572">
        <v>200</v>
      </c>
      <c r="B184" s="370"/>
      <c r="C184" s="573">
        <f t="shared" si="8"/>
        <v>56.08</v>
      </c>
      <c r="D184" s="574"/>
      <c r="E184" s="382">
        <v>17529</v>
      </c>
      <c r="F184" s="372">
        <f t="shared" si="7"/>
        <v>5191</v>
      </c>
      <c r="G184" s="575">
        <f t="shared" si="6"/>
        <v>3751</v>
      </c>
      <c r="H184" s="382">
        <v>90</v>
      </c>
    </row>
    <row r="185" spans="1:8" x14ac:dyDescent="0.2">
      <c r="A185" s="572">
        <v>201</v>
      </c>
      <c r="B185" s="370"/>
      <c r="C185" s="573">
        <f t="shared" si="8"/>
        <v>56.14</v>
      </c>
      <c r="D185" s="574"/>
      <c r="E185" s="382">
        <v>17529</v>
      </c>
      <c r="F185" s="372">
        <f t="shared" si="7"/>
        <v>5186</v>
      </c>
      <c r="G185" s="575">
        <f t="shared" si="6"/>
        <v>3747</v>
      </c>
      <c r="H185" s="382">
        <v>90</v>
      </c>
    </row>
    <row r="186" spans="1:8" x14ac:dyDescent="0.2">
      <c r="A186" s="572">
        <v>202</v>
      </c>
      <c r="B186" s="370"/>
      <c r="C186" s="573">
        <f t="shared" si="8"/>
        <v>56.2</v>
      </c>
      <c r="D186" s="574"/>
      <c r="E186" s="382">
        <v>17529</v>
      </c>
      <c r="F186" s="372">
        <f t="shared" si="7"/>
        <v>5180</v>
      </c>
      <c r="G186" s="575">
        <f t="shared" si="6"/>
        <v>3743</v>
      </c>
      <c r="H186" s="382">
        <v>90</v>
      </c>
    </row>
    <row r="187" spans="1:8" x14ac:dyDescent="0.2">
      <c r="A187" s="572">
        <v>203</v>
      </c>
      <c r="B187" s="370"/>
      <c r="C187" s="573">
        <f t="shared" si="8"/>
        <v>56.26</v>
      </c>
      <c r="D187" s="574"/>
      <c r="E187" s="382">
        <v>17529</v>
      </c>
      <c r="F187" s="372">
        <f t="shared" si="7"/>
        <v>5175</v>
      </c>
      <c r="G187" s="575">
        <f t="shared" si="6"/>
        <v>3739</v>
      </c>
      <c r="H187" s="382">
        <v>90</v>
      </c>
    </row>
    <row r="188" spans="1:8" x14ac:dyDescent="0.2">
      <c r="A188" s="572">
        <v>204</v>
      </c>
      <c r="B188" s="370"/>
      <c r="C188" s="573">
        <f t="shared" si="8"/>
        <v>56.32</v>
      </c>
      <c r="D188" s="574"/>
      <c r="E188" s="382">
        <v>17529</v>
      </c>
      <c r="F188" s="372">
        <f t="shared" si="7"/>
        <v>5169</v>
      </c>
      <c r="G188" s="575">
        <f t="shared" si="6"/>
        <v>3735</v>
      </c>
      <c r="H188" s="382">
        <v>90</v>
      </c>
    </row>
    <row r="189" spans="1:8" x14ac:dyDescent="0.2">
      <c r="A189" s="572">
        <v>205</v>
      </c>
      <c r="B189" s="370"/>
      <c r="C189" s="573">
        <f t="shared" si="8"/>
        <v>56.38</v>
      </c>
      <c r="D189" s="574"/>
      <c r="E189" s="382">
        <v>17529</v>
      </c>
      <c r="F189" s="372">
        <f t="shared" si="7"/>
        <v>5164</v>
      </c>
      <c r="G189" s="575">
        <f t="shared" si="6"/>
        <v>3731</v>
      </c>
      <c r="H189" s="382">
        <v>90</v>
      </c>
    </row>
    <row r="190" spans="1:8" x14ac:dyDescent="0.2">
      <c r="A190" s="572">
        <v>206</v>
      </c>
      <c r="B190" s="370"/>
      <c r="C190" s="573">
        <f t="shared" si="8"/>
        <v>56.44</v>
      </c>
      <c r="D190" s="574"/>
      <c r="E190" s="382">
        <v>17529</v>
      </c>
      <c r="F190" s="372">
        <f t="shared" si="7"/>
        <v>5159</v>
      </c>
      <c r="G190" s="575">
        <f t="shared" si="6"/>
        <v>3727</v>
      </c>
      <c r="H190" s="382">
        <v>90</v>
      </c>
    </row>
    <row r="191" spans="1:8" x14ac:dyDescent="0.2">
      <c r="A191" s="572">
        <v>207</v>
      </c>
      <c r="B191" s="370"/>
      <c r="C191" s="573">
        <f t="shared" si="8"/>
        <v>56.5</v>
      </c>
      <c r="D191" s="574"/>
      <c r="E191" s="382">
        <v>17529</v>
      </c>
      <c r="F191" s="372">
        <f t="shared" si="7"/>
        <v>5153</v>
      </c>
      <c r="G191" s="575">
        <f t="shared" si="6"/>
        <v>3723</v>
      </c>
      <c r="H191" s="382">
        <v>90</v>
      </c>
    </row>
    <row r="192" spans="1:8" x14ac:dyDescent="0.2">
      <c r="A192" s="572">
        <v>208</v>
      </c>
      <c r="B192" s="370"/>
      <c r="C192" s="573">
        <f t="shared" si="8"/>
        <v>56.56</v>
      </c>
      <c r="D192" s="574"/>
      <c r="E192" s="382">
        <v>17529</v>
      </c>
      <c r="F192" s="372">
        <f t="shared" si="7"/>
        <v>5148</v>
      </c>
      <c r="G192" s="575">
        <f t="shared" si="6"/>
        <v>3719</v>
      </c>
      <c r="H192" s="382">
        <v>90</v>
      </c>
    </row>
    <row r="193" spans="1:8" x14ac:dyDescent="0.2">
      <c r="A193" s="572">
        <v>209</v>
      </c>
      <c r="B193" s="370"/>
      <c r="C193" s="573">
        <f t="shared" si="8"/>
        <v>56.62</v>
      </c>
      <c r="D193" s="574"/>
      <c r="E193" s="382">
        <v>17529</v>
      </c>
      <c r="F193" s="372">
        <f t="shared" si="7"/>
        <v>5143</v>
      </c>
      <c r="G193" s="575">
        <f t="shared" si="6"/>
        <v>3715</v>
      </c>
      <c r="H193" s="382">
        <v>90</v>
      </c>
    </row>
    <row r="194" spans="1:8" x14ac:dyDescent="0.2">
      <c r="A194" s="572">
        <v>210</v>
      </c>
      <c r="B194" s="370"/>
      <c r="C194" s="573">
        <f t="shared" si="8"/>
        <v>56.68</v>
      </c>
      <c r="D194" s="574"/>
      <c r="E194" s="382">
        <v>17529</v>
      </c>
      <c r="F194" s="372">
        <f t="shared" si="7"/>
        <v>5137</v>
      </c>
      <c r="G194" s="575">
        <f t="shared" si="6"/>
        <v>3711</v>
      </c>
      <c r="H194" s="382">
        <v>90</v>
      </c>
    </row>
    <row r="195" spans="1:8" x14ac:dyDescent="0.2">
      <c r="A195" s="572">
        <v>211</v>
      </c>
      <c r="B195" s="370"/>
      <c r="C195" s="573">
        <f t="shared" si="8"/>
        <v>56.74</v>
      </c>
      <c r="D195" s="574"/>
      <c r="E195" s="382">
        <v>17529</v>
      </c>
      <c r="F195" s="372">
        <f t="shared" si="7"/>
        <v>5132</v>
      </c>
      <c r="G195" s="575">
        <f t="shared" si="6"/>
        <v>3707</v>
      </c>
      <c r="H195" s="382">
        <v>90</v>
      </c>
    </row>
    <row r="196" spans="1:8" x14ac:dyDescent="0.2">
      <c r="A196" s="572">
        <v>212</v>
      </c>
      <c r="B196" s="370"/>
      <c r="C196" s="573">
        <f t="shared" si="8"/>
        <v>56.79</v>
      </c>
      <c r="D196" s="574"/>
      <c r="E196" s="382">
        <v>17529</v>
      </c>
      <c r="F196" s="372">
        <f t="shared" si="7"/>
        <v>5127</v>
      </c>
      <c r="G196" s="575">
        <f t="shared" si="6"/>
        <v>3704</v>
      </c>
      <c r="H196" s="382">
        <v>90</v>
      </c>
    </row>
    <row r="197" spans="1:8" x14ac:dyDescent="0.2">
      <c r="A197" s="572">
        <v>213</v>
      </c>
      <c r="B197" s="370"/>
      <c r="C197" s="573">
        <f t="shared" si="8"/>
        <v>56.85</v>
      </c>
      <c r="D197" s="574"/>
      <c r="E197" s="382">
        <v>17529</v>
      </c>
      <c r="F197" s="372">
        <f t="shared" si="7"/>
        <v>5122</v>
      </c>
      <c r="G197" s="575">
        <f t="shared" si="6"/>
        <v>3700</v>
      </c>
      <c r="H197" s="382">
        <v>90</v>
      </c>
    </row>
    <row r="198" spans="1:8" x14ac:dyDescent="0.2">
      <c r="A198" s="572">
        <v>214</v>
      </c>
      <c r="B198" s="370"/>
      <c r="C198" s="573">
        <f t="shared" si="8"/>
        <v>56.91</v>
      </c>
      <c r="D198" s="574"/>
      <c r="E198" s="382">
        <v>17529</v>
      </c>
      <c r="F198" s="372">
        <f t="shared" si="7"/>
        <v>5117</v>
      </c>
      <c r="G198" s="575">
        <f t="shared" si="6"/>
        <v>3696</v>
      </c>
      <c r="H198" s="382">
        <v>90</v>
      </c>
    </row>
    <row r="199" spans="1:8" x14ac:dyDescent="0.2">
      <c r="A199" s="572">
        <v>215</v>
      </c>
      <c r="B199" s="370"/>
      <c r="C199" s="573">
        <f t="shared" si="8"/>
        <v>56.97</v>
      </c>
      <c r="D199" s="574"/>
      <c r="E199" s="382">
        <v>17529</v>
      </c>
      <c r="F199" s="372">
        <f t="shared" si="7"/>
        <v>5111</v>
      </c>
      <c r="G199" s="575">
        <f t="shared" si="6"/>
        <v>3692</v>
      </c>
      <c r="H199" s="382">
        <v>90</v>
      </c>
    </row>
    <row r="200" spans="1:8" x14ac:dyDescent="0.2">
      <c r="A200" s="572">
        <v>216</v>
      </c>
      <c r="B200" s="370"/>
      <c r="C200" s="573">
        <f t="shared" si="8"/>
        <v>57.03</v>
      </c>
      <c r="D200" s="574"/>
      <c r="E200" s="382">
        <v>17529</v>
      </c>
      <c r="F200" s="372">
        <f t="shared" si="7"/>
        <v>5106</v>
      </c>
      <c r="G200" s="575">
        <f t="shared" si="6"/>
        <v>3688</v>
      </c>
      <c r="H200" s="382">
        <v>90</v>
      </c>
    </row>
    <row r="201" spans="1:8" x14ac:dyDescent="0.2">
      <c r="A201" s="572">
        <v>217</v>
      </c>
      <c r="B201" s="370"/>
      <c r="C201" s="573">
        <f t="shared" si="8"/>
        <v>57.08</v>
      </c>
      <c r="D201" s="574"/>
      <c r="E201" s="382">
        <v>17529</v>
      </c>
      <c r="F201" s="372">
        <f t="shared" si="7"/>
        <v>5102</v>
      </c>
      <c r="G201" s="575">
        <f t="shared" si="6"/>
        <v>3685</v>
      </c>
      <c r="H201" s="382">
        <v>90</v>
      </c>
    </row>
    <row r="202" spans="1:8" x14ac:dyDescent="0.2">
      <c r="A202" s="572">
        <v>218</v>
      </c>
      <c r="B202" s="370"/>
      <c r="C202" s="573">
        <f t="shared" si="8"/>
        <v>57.14</v>
      </c>
      <c r="D202" s="574"/>
      <c r="E202" s="382">
        <v>17529</v>
      </c>
      <c r="F202" s="372">
        <f t="shared" si="7"/>
        <v>5097</v>
      </c>
      <c r="G202" s="575">
        <f t="shared" si="6"/>
        <v>3681</v>
      </c>
      <c r="H202" s="382">
        <v>90</v>
      </c>
    </row>
    <row r="203" spans="1:8" x14ac:dyDescent="0.2">
      <c r="A203" s="572">
        <v>219</v>
      </c>
      <c r="B203" s="370"/>
      <c r="C203" s="573">
        <f t="shared" si="8"/>
        <v>57.2</v>
      </c>
      <c r="D203" s="574"/>
      <c r="E203" s="382">
        <v>17529</v>
      </c>
      <c r="F203" s="372">
        <f t="shared" si="7"/>
        <v>5091</v>
      </c>
      <c r="G203" s="575">
        <f t="shared" si="6"/>
        <v>3677</v>
      </c>
      <c r="H203" s="382">
        <v>90</v>
      </c>
    </row>
    <row r="204" spans="1:8" x14ac:dyDescent="0.2">
      <c r="A204" s="572">
        <v>220</v>
      </c>
      <c r="B204" s="370"/>
      <c r="C204" s="573">
        <f t="shared" si="8"/>
        <v>57.25</v>
      </c>
      <c r="D204" s="574"/>
      <c r="E204" s="382">
        <v>17529</v>
      </c>
      <c r="F204" s="372">
        <f t="shared" si="7"/>
        <v>5087</v>
      </c>
      <c r="G204" s="575">
        <f t="shared" si="6"/>
        <v>3674</v>
      </c>
      <c r="H204" s="382">
        <v>90</v>
      </c>
    </row>
    <row r="205" spans="1:8" x14ac:dyDescent="0.2">
      <c r="A205" s="572">
        <v>221</v>
      </c>
      <c r="B205" s="370"/>
      <c r="C205" s="573">
        <f t="shared" si="8"/>
        <v>57.31</v>
      </c>
      <c r="D205" s="574"/>
      <c r="E205" s="382">
        <v>17529</v>
      </c>
      <c r="F205" s="372">
        <f t="shared" si="7"/>
        <v>5082</v>
      </c>
      <c r="G205" s="575">
        <f t="shared" ref="G205:G268" si="9">ROUND(12*(1/C205*E205),0)</f>
        <v>3670</v>
      </c>
      <c r="H205" s="382">
        <v>90</v>
      </c>
    </row>
    <row r="206" spans="1:8" x14ac:dyDescent="0.2">
      <c r="A206" s="572">
        <v>222</v>
      </c>
      <c r="B206" s="370"/>
      <c r="C206" s="573">
        <f t="shared" si="8"/>
        <v>57.36</v>
      </c>
      <c r="D206" s="574"/>
      <c r="E206" s="382">
        <v>17529</v>
      </c>
      <c r="F206" s="372">
        <f t="shared" ref="F206:F269" si="10">ROUND(12*1.36*(1/C206*E206)+H206,0)</f>
        <v>5077</v>
      </c>
      <c r="G206" s="575">
        <f t="shared" si="9"/>
        <v>3667</v>
      </c>
      <c r="H206" s="382">
        <v>90</v>
      </c>
    </row>
    <row r="207" spans="1:8" x14ac:dyDescent="0.2">
      <c r="A207" s="572">
        <v>223</v>
      </c>
      <c r="B207" s="370"/>
      <c r="C207" s="573">
        <f t="shared" ref="C207:C270" si="11">ROUND(10.899*LN(A207)+A207/150-3,2)</f>
        <v>57.42</v>
      </c>
      <c r="D207" s="574"/>
      <c r="E207" s="382">
        <v>17529</v>
      </c>
      <c r="F207" s="372">
        <f t="shared" si="10"/>
        <v>5072</v>
      </c>
      <c r="G207" s="575">
        <f t="shared" si="9"/>
        <v>3663</v>
      </c>
      <c r="H207" s="382">
        <v>90</v>
      </c>
    </row>
    <row r="208" spans="1:8" x14ac:dyDescent="0.2">
      <c r="A208" s="572">
        <v>224</v>
      </c>
      <c r="B208" s="370"/>
      <c r="C208" s="573">
        <f t="shared" si="11"/>
        <v>57.47</v>
      </c>
      <c r="D208" s="574"/>
      <c r="E208" s="382">
        <v>17529</v>
      </c>
      <c r="F208" s="372">
        <f t="shared" si="10"/>
        <v>5068</v>
      </c>
      <c r="G208" s="575">
        <f t="shared" si="9"/>
        <v>3660</v>
      </c>
      <c r="H208" s="382">
        <v>90</v>
      </c>
    </row>
    <row r="209" spans="1:8" x14ac:dyDescent="0.2">
      <c r="A209" s="572">
        <v>225</v>
      </c>
      <c r="B209" s="370"/>
      <c r="C209" s="573">
        <f t="shared" si="11"/>
        <v>57.53</v>
      </c>
      <c r="D209" s="574"/>
      <c r="E209" s="382">
        <v>17529</v>
      </c>
      <c r="F209" s="372">
        <f t="shared" si="10"/>
        <v>5063</v>
      </c>
      <c r="G209" s="575">
        <f t="shared" si="9"/>
        <v>3656</v>
      </c>
      <c r="H209" s="382">
        <v>90</v>
      </c>
    </row>
    <row r="210" spans="1:8" x14ac:dyDescent="0.2">
      <c r="A210" s="572">
        <v>226</v>
      </c>
      <c r="B210" s="370"/>
      <c r="C210" s="573">
        <f t="shared" si="11"/>
        <v>57.59</v>
      </c>
      <c r="D210" s="574"/>
      <c r="E210" s="382">
        <v>17529</v>
      </c>
      <c r="F210" s="372">
        <f t="shared" si="10"/>
        <v>5057</v>
      </c>
      <c r="G210" s="575">
        <f t="shared" si="9"/>
        <v>3653</v>
      </c>
      <c r="H210" s="382">
        <v>90</v>
      </c>
    </row>
    <row r="211" spans="1:8" x14ac:dyDescent="0.2">
      <c r="A211" s="572">
        <v>227</v>
      </c>
      <c r="B211" s="370"/>
      <c r="C211" s="573">
        <f t="shared" si="11"/>
        <v>57.64</v>
      </c>
      <c r="D211" s="574"/>
      <c r="E211" s="382">
        <v>17529</v>
      </c>
      <c r="F211" s="372">
        <f t="shared" si="10"/>
        <v>5053</v>
      </c>
      <c r="G211" s="575">
        <f t="shared" si="9"/>
        <v>3649</v>
      </c>
      <c r="H211" s="382">
        <v>90</v>
      </c>
    </row>
    <row r="212" spans="1:8" x14ac:dyDescent="0.2">
      <c r="A212" s="572">
        <v>228</v>
      </c>
      <c r="B212" s="370"/>
      <c r="C212" s="573">
        <f t="shared" si="11"/>
        <v>57.69</v>
      </c>
      <c r="D212" s="574"/>
      <c r="E212" s="382">
        <v>17529</v>
      </c>
      <c r="F212" s="372">
        <f t="shared" si="10"/>
        <v>5049</v>
      </c>
      <c r="G212" s="575">
        <f t="shared" si="9"/>
        <v>3646</v>
      </c>
      <c r="H212" s="382">
        <v>90</v>
      </c>
    </row>
    <row r="213" spans="1:8" x14ac:dyDescent="0.2">
      <c r="A213" s="572">
        <v>229</v>
      </c>
      <c r="B213" s="370"/>
      <c r="C213" s="573">
        <f t="shared" si="11"/>
        <v>57.75</v>
      </c>
      <c r="D213" s="574"/>
      <c r="E213" s="382">
        <v>17529</v>
      </c>
      <c r="F213" s="372">
        <f t="shared" si="10"/>
        <v>5044</v>
      </c>
      <c r="G213" s="575">
        <f t="shared" si="9"/>
        <v>3642</v>
      </c>
      <c r="H213" s="382">
        <v>90</v>
      </c>
    </row>
    <row r="214" spans="1:8" x14ac:dyDescent="0.2">
      <c r="A214" s="572">
        <v>230</v>
      </c>
      <c r="B214" s="370"/>
      <c r="C214" s="573">
        <f t="shared" si="11"/>
        <v>57.8</v>
      </c>
      <c r="D214" s="574"/>
      <c r="E214" s="382">
        <v>17529</v>
      </c>
      <c r="F214" s="372">
        <f t="shared" si="10"/>
        <v>5039</v>
      </c>
      <c r="G214" s="575">
        <f t="shared" si="9"/>
        <v>3639</v>
      </c>
      <c r="H214" s="382">
        <v>90</v>
      </c>
    </row>
    <row r="215" spans="1:8" x14ac:dyDescent="0.2">
      <c r="A215" s="572">
        <v>231</v>
      </c>
      <c r="B215" s="370"/>
      <c r="C215" s="573">
        <f t="shared" si="11"/>
        <v>57.86</v>
      </c>
      <c r="D215" s="574"/>
      <c r="E215" s="382">
        <v>17529</v>
      </c>
      <c r="F215" s="372">
        <f t="shared" si="10"/>
        <v>5034</v>
      </c>
      <c r="G215" s="575">
        <f t="shared" si="9"/>
        <v>3635</v>
      </c>
      <c r="H215" s="382">
        <v>90</v>
      </c>
    </row>
    <row r="216" spans="1:8" x14ac:dyDescent="0.2">
      <c r="A216" s="572">
        <v>232</v>
      </c>
      <c r="B216" s="370"/>
      <c r="C216" s="573">
        <f t="shared" si="11"/>
        <v>57.91</v>
      </c>
      <c r="D216" s="574"/>
      <c r="E216" s="382">
        <v>17529</v>
      </c>
      <c r="F216" s="372">
        <f t="shared" si="10"/>
        <v>5030</v>
      </c>
      <c r="G216" s="575">
        <f t="shared" si="9"/>
        <v>3632</v>
      </c>
      <c r="H216" s="382">
        <v>90</v>
      </c>
    </row>
    <row r="217" spans="1:8" x14ac:dyDescent="0.2">
      <c r="A217" s="572">
        <v>233</v>
      </c>
      <c r="B217" s="370"/>
      <c r="C217" s="573">
        <f t="shared" si="11"/>
        <v>57.96</v>
      </c>
      <c r="D217" s="574"/>
      <c r="E217" s="382">
        <v>17529</v>
      </c>
      <c r="F217" s="372">
        <f t="shared" si="10"/>
        <v>5026</v>
      </c>
      <c r="G217" s="575">
        <f t="shared" si="9"/>
        <v>3629</v>
      </c>
      <c r="H217" s="382">
        <v>90</v>
      </c>
    </row>
    <row r="218" spans="1:8" x14ac:dyDescent="0.2">
      <c r="A218" s="572">
        <v>234</v>
      </c>
      <c r="B218" s="370"/>
      <c r="C218" s="573">
        <f t="shared" si="11"/>
        <v>58.02</v>
      </c>
      <c r="D218" s="574"/>
      <c r="E218" s="382">
        <v>17529</v>
      </c>
      <c r="F218" s="372">
        <f t="shared" si="10"/>
        <v>5021</v>
      </c>
      <c r="G218" s="575">
        <f t="shared" si="9"/>
        <v>3625</v>
      </c>
      <c r="H218" s="382">
        <v>90</v>
      </c>
    </row>
    <row r="219" spans="1:8" x14ac:dyDescent="0.2">
      <c r="A219" s="572">
        <v>235</v>
      </c>
      <c r="B219" s="370"/>
      <c r="C219" s="573">
        <f t="shared" si="11"/>
        <v>58.07</v>
      </c>
      <c r="D219" s="574"/>
      <c r="E219" s="382">
        <v>17529</v>
      </c>
      <c r="F219" s="372">
        <f t="shared" si="10"/>
        <v>5016</v>
      </c>
      <c r="G219" s="575">
        <f t="shared" si="9"/>
        <v>3622</v>
      </c>
      <c r="H219" s="382">
        <v>90</v>
      </c>
    </row>
    <row r="220" spans="1:8" x14ac:dyDescent="0.2">
      <c r="A220" s="572">
        <v>236</v>
      </c>
      <c r="B220" s="370"/>
      <c r="C220" s="573">
        <f t="shared" si="11"/>
        <v>58.12</v>
      </c>
      <c r="D220" s="574"/>
      <c r="E220" s="382">
        <v>17529</v>
      </c>
      <c r="F220" s="372">
        <f t="shared" si="10"/>
        <v>5012</v>
      </c>
      <c r="G220" s="575">
        <f t="shared" si="9"/>
        <v>3619</v>
      </c>
      <c r="H220" s="382">
        <v>90</v>
      </c>
    </row>
    <row r="221" spans="1:8" x14ac:dyDescent="0.2">
      <c r="A221" s="572">
        <v>237</v>
      </c>
      <c r="B221" s="370"/>
      <c r="C221" s="573">
        <f t="shared" si="11"/>
        <v>58.18</v>
      </c>
      <c r="D221" s="574"/>
      <c r="E221" s="382">
        <v>17529</v>
      </c>
      <c r="F221" s="372">
        <f t="shared" si="10"/>
        <v>5007</v>
      </c>
      <c r="G221" s="575">
        <f t="shared" si="9"/>
        <v>3615</v>
      </c>
      <c r="H221" s="382">
        <v>90</v>
      </c>
    </row>
    <row r="222" spans="1:8" x14ac:dyDescent="0.2">
      <c r="A222" s="572">
        <v>238</v>
      </c>
      <c r="B222" s="370"/>
      <c r="C222" s="573">
        <f t="shared" si="11"/>
        <v>58.23</v>
      </c>
      <c r="D222" s="574"/>
      <c r="E222" s="382">
        <v>17529</v>
      </c>
      <c r="F222" s="372">
        <f t="shared" si="10"/>
        <v>5003</v>
      </c>
      <c r="G222" s="575">
        <f t="shared" si="9"/>
        <v>3612</v>
      </c>
      <c r="H222" s="382">
        <v>90</v>
      </c>
    </row>
    <row r="223" spans="1:8" x14ac:dyDescent="0.2">
      <c r="A223" s="572">
        <v>239</v>
      </c>
      <c r="B223" s="370"/>
      <c r="C223" s="573">
        <f t="shared" si="11"/>
        <v>58.28</v>
      </c>
      <c r="D223" s="574"/>
      <c r="E223" s="382">
        <v>17529</v>
      </c>
      <c r="F223" s="372">
        <f t="shared" si="10"/>
        <v>4999</v>
      </c>
      <c r="G223" s="575">
        <f t="shared" si="9"/>
        <v>3609</v>
      </c>
      <c r="H223" s="382">
        <v>90</v>
      </c>
    </row>
    <row r="224" spans="1:8" x14ac:dyDescent="0.2">
      <c r="A224" s="572">
        <v>240</v>
      </c>
      <c r="B224" s="370"/>
      <c r="C224" s="573">
        <f t="shared" si="11"/>
        <v>58.33</v>
      </c>
      <c r="D224" s="574"/>
      <c r="E224" s="382">
        <v>17529</v>
      </c>
      <c r="F224" s="372">
        <f t="shared" si="10"/>
        <v>4994</v>
      </c>
      <c r="G224" s="575">
        <f t="shared" si="9"/>
        <v>3606</v>
      </c>
      <c r="H224" s="382">
        <v>90</v>
      </c>
    </row>
    <row r="225" spans="1:8" x14ac:dyDescent="0.2">
      <c r="A225" s="572">
        <v>241</v>
      </c>
      <c r="B225" s="370"/>
      <c r="C225" s="573">
        <f t="shared" si="11"/>
        <v>58.39</v>
      </c>
      <c r="D225" s="574"/>
      <c r="E225" s="382">
        <v>17529</v>
      </c>
      <c r="F225" s="372">
        <f t="shared" si="10"/>
        <v>4989</v>
      </c>
      <c r="G225" s="575">
        <f t="shared" si="9"/>
        <v>3602</v>
      </c>
      <c r="H225" s="382">
        <v>90</v>
      </c>
    </row>
    <row r="226" spans="1:8" x14ac:dyDescent="0.2">
      <c r="A226" s="572">
        <v>242</v>
      </c>
      <c r="B226" s="370"/>
      <c r="C226" s="573">
        <f t="shared" si="11"/>
        <v>58.44</v>
      </c>
      <c r="D226" s="574"/>
      <c r="E226" s="382">
        <v>17529</v>
      </c>
      <c r="F226" s="372">
        <f t="shared" si="10"/>
        <v>4985</v>
      </c>
      <c r="G226" s="575">
        <f t="shared" si="9"/>
        <v>3599</v>
      </c>
      <c r="H226" s="382">
        <v>90</v>
      </c>
    </row>
    <row r="227" spans="1:8" x14ac:dyDescent="0.2">
      <c r="A227" s="572">
        <v>243</v>
      </c>
      <c r="B227" s="370"/>
      <c r="C227" s="573">
        <f t="shared" si="11"/>
        <v>58.49</v>
      </c>
      <c r="D227" s="574"/>
      <c r="E227" s="382">
        <v>17529</v>
      </c>
      <c r="F227" s="372">
        <f t="shared" si="10"/>
        <v>4981</v>
      </c>
      <c r="G227" s="575">
        <f t="shared" si="9"/>
        <v>3596</v>
      </c>
      <c r="H227" s="382">
        <v>90</v>
      </c>
    </row>
    <row r="228" spans="1:8" x14ac:dyDescent="0.2">
      <c r="A228" s="572">
        <v>244</v>
      </c>
      <c r="B228" s="370"/>
      <c r="C228" s="573">
        <f t="shared" si="11"/>
        <v>58.54</v>
      </c>
      <c r="D228" s="574"/>
      <c r="E228" s="382">
        <v>17529</v>
      </c>
      <c r="F228" s="372">
        <f t="shared" si="10"/>
        <v>4977</v>
      </c>
      <c r="G228" s="575">
        <f t="shared" si="9"/>
        <v>3593</v>
      </c>
      <c r="H228" s="382">
        <v>90</v>
      </c>
    </row>
    <row r="229" spans="1:8" x14ac:dyDescent="0.2">
      <c r="A229" s="572">
        <v>245</v>
      </c>
      <c r="B229" s="370"/>
      <c r="C229" s="573">
        <f t="shared" si="11"/>
        <v>58.59</v>
      </c>
      <c r="D229" s="574"/>
      <c r="E229" s="382">
        <v>17529</v>
      </c>
      <c r="F229" s="372">
        <f t="shared" si="10"/>
        <v>4973</v>
      </c>
      <c r="G229" s="575">
        <f t="shared" si="9"/>
        <v>3590</v>
      </c>
      <c r="H229" s="382">
        <v>90</v>
      </c>
    </row>
    <row r="230" spans="1:8" x14ac:dyDescent="0.2">
      <c r="A230" s="572">
        <v>246</v>
      </c>
      <c r="B230" s="370"/>
      <c r="C230" s="573">
        <f t="shared" si="11"/>
        <v>58.64</v>
      </c>
      <c r="D230" s="574"/>
      <c r="E230" s="382">
        <v>17529</v>
      </c>
      <c r="F230" s="372">
        <f t="shared" si="10"/>
        <v>4968</v>
      </c>
      <c r="G230" s="575">
        <f t="shared" si="9"/>
        <v>3587</v>
      </c>
      <c r="H230" s="382">
        <v>90</v>
      </c>
    </row>
    <row r="231" spans="1:8" x14ac:dyDescent="0.2">
      <c r="A231" s="572">
        <v>247</v>
      </c>
      <c r="B231" s="370"/>
      <c r="C231" s="573">
        <f t="shared" si="11"/>
        <v>58.69</v>
      </c>
      <c r="D231" s="574"/>
      <c r="E231" s="382">
        <v>17529</v>
      </c>
      <c r="F231" s="372">
        <f t="shared" si="10"/>
        <v>4964</v>
      </c>
      <c r="G231" s="575">
        <f t="shared" si="9"/>
        <v>3584</v>
      </c>
      <c r="H231" s="382">
        <v>90</v>
      </c>
    </row>
    <row r="232" spans="1:8" x14ac:dyDescent="0.2">
      <c r="A232" s="572">
        <v>248</v>
      </c>
      <c r="B232" s="370"/>
      <c r="C232" s="573">
        <f t="shared" si="11"/>
        <v>58.74</v>
      </c>
      <c r="D232" s="574"/>
      <c r="E232" s="382">
        <v>17529</v>
      </c>
      <c r="F232" s="372">
        <f t="shared" si="10"/>
        <v>4960</v>
      </c>
      <c r="G232" s="575">
        <f t="shared" si="9"/>
        <v>3581</v>
      </c>
      <c r="H232" s="382">
        <v>90</v>
      </c>
    </row>
    <row r="233" spans="1:8" x14ac:dyDescent="0.2">
      <c r="A233" s="572">
        <v>249</v>
      </c>
      <c r="B233" s="370"/>
      <c r="C233" s="573">
        <f t="shared" si="11"/>
        <v>58.79</v>
      </c>
      <c r="D233" s="574"/>
      <c r="E233" s="382">
        <v>17529</v>
      </c>
      <c r="F233" s="372">
        <f t="shared" si="10"/>
        <v>4956</v>
      </c>
      <c r="G233" s="575">
        <f t="shared" si="9"/>
        <v>3578</v>
      </c>
      <c r="H233" s="382">
        <v>90</v>
      </c>
    </row>
    <row r="234" spans="1:8" x14ac:dyDescent="0.2">
      <c r="A234" s="572">
        <v>250</v>
      </c>
      <c r="B234" s="370"/>
      <c r="C234" s="573">
        <f t="shared" si="11"/>
        <v>58.85</v>
      </c>
      <c r="D234" s="574"/>
      <c r="E234" s="382">
        <v>17529</v>
      </c>
      <c r="F234" s="372">
        <f t="shared" si="10"/>
        <v>4951</v>
      </c>
      <c r="G234" s="575">
        <f t="shared" si="9"/>
        <v>3574</v>
      </c>
      <c r="H234" s="382">
        <v>90</v>
      </c>
    </row>
    <row r="235" spans="1:8" x14ac:dyDescent="0.2">
      <c r="A235" s="572">
        <v>251</v>
      </c>
      <c r="B235" s="370"/>
      <c r="C235" s="573">
        <f t="shared" si="11"/>
        <v>58.9</v>
      </c>
      <c r="D235" s="574"/>
      <c r="E235" s="382">
        <v>17529</v>
      </c>
      <c r="F235" s="372">
        <f t="shared" si="10"/>
        <v>4947</v>
      </c>
      <c r="G235" s="575">
        <f t="shared" si="9"/>
        <v>3571</v>
      </c>
      <c r="H235" s="382">
        <v>90</v>
      </c>
    </row>
    <row r="236" spans="1:8" x14ac:dyDescent="0.2">
      <c r="A236" s="572">
        <v>252</v>
      </c>
      <c r="B236" s="370"/>
      <c r="C236" s="573">
        <f t="shared" si="11"/>
        <v>58.95</v>
      </c>
      <c r="D236" s="574"/>
      <c r="E236" s="382">
        <v>17529</v>
      </c>
      <c r="F236" s="372">
        <f t="shared" si="10"/>
        <v>4943</v>
      </c>
      <c r="G236" s="575">
        <f t="shared" si="9"/>
        <v>3568</v>
      </c>
      <c r="H236" s="382">
        <v>90</v>
      </c>
    </row>
    <row r="237" spans="1:8" x14ac:dyDescent="0.2">
      <c r="A237" s="572">
        <v>253</v>
      </c>
      <c r="B237" s="370"/>
      <c r="C237" s="573">
        <f t="shared" si="11"/>
        <v>59</v>
      </c>
      <c r="D237" s="574"/>
      <c r="E237" s="382">
        <v>17529</v>
      </c>
      <c r="F237" s="372">
        <f t="shared" si="10"/>
        <v>4939</v>
      </c>
      <c r="G237" s="575">
        <f t="shared" si="9"/>
        <v>3565</v>
      </c>
      <c r="H237" s="382">
        <v>90</v>
      </c>
    </row>
    <row r="238" spans="1:8" x14ac:dyDescent="0.2">
      <c r="A238" s="572">
        <v>254</v>
      </c>
      <c r="B238" s="370"/>
      <c r="C238" s="573">
        <f t="shared" si="11"/>
        <v>59.04</v>
      </c>
      <c r="D238" s="574"/>
      <c r="E238" s="382">
        <v>17529</v>
      </c>
      <c r="F238" s="372">
        <f t="shared" si="10"/>
        <v>4935</v>
      </c>
      <c r="G238" s="575">
        <f t="shared" si="9"/>
        <v>3563</v>
      </c>
      <c r="H238" s="382">
        <v>90</v>
      </c>
    </row>
    <row r="239" spans="1:8" x14ac:dyDescent="0.2">
      <c r="A239" s="572">
        <v>255</v>
      </c>
      <c r="B239" s="370"/>
      <c r="C239" s="573">
        <f t="shared" si="11"/>
        <v>59.09</v>
      </c>
      <c r="D239" s="574"/>
      <c r="E239" s="382">
        <v>17529</v>
      </c>
      <c r="F239" s="372">
        <f t="shared" si="10"/>
        <v>4931</v>
      </c>
      <c r="G239" s="575">
        <f t="shared" si="9"/>
        <v>3560</v>
      </c>
      <c r="H239" s="382">
        <v>90</v>
      </c>
    </row>
    <row r="240" spans="1:8" x14ac:dyDescent="0.2">
      <c r="A240" s="572">
        <v>256</v>
      </c>
      <c r="B240" s="370"/>
      <c r="C240" s="573">
        <f t="shared" si="11"/>
        <v>59.14</v>
      </c>
      <c r="D240" s="574"/>
      <c r="E240" s="382">
        <v>17529</v>
      </c>
      <c r="F240" s="372">
        <f t="shared" si="10"/>
        <v>4927</v>
      </c>
      <c r="G240" s="575">
        <f t="shared" si="9"/>
        <v>3557</v>
      </c>
      <c r="H240" s="382">
        <v>90</v>
      </c>
    </row>
    <row r="241" spans="1:8" x14ac:dyDescent="0.2">
      <c r="A241" s="572">
        <v>257</v>
      </c>
      <c r="B241" s="370"/>
      <c r="C241" s="573">
        <f t="shared" si="11"/>
        <v>59.19</v>
      </c>
      <c r="D241" s="574"/>
      <c r="E241" s="382">
        <v>17529</v>
      </c>
      <c r="F241" s="372">
        <f t="shared" si="10"/>
        <v>4923</v>
      </c>
      <c r="G241" s="575">
        <f t="shared" si="9"/>
        <v>3554</v>
      </c>
      <c r="H241" s="382">
        <v>90</v>
      </c>
    </row>
    <row r="242" spans="1:8" x14ac:dyDescent="0.2">
      <c r="A242" s="572">
        <v>258</v>
      </c>
      <c r="B242" s="370"/>
      <c r="C242" s="573">
        <f t="shared" si="11"/>
        <v>59.24</v>
      </c>
      <c r="D242" s="574"/>
      <c r="E242" s="382">
        <v>17529</v>
      </c>
      <c r="F242" s="372">
        <f t="shared" si="10"/>
        <v>4919</v>
      </c>
      <c r="G242" s="575">
        <f t="shared" si="9"/>
        <v>3551</v>
      </c>
      <c r="H242" s="382">
        <v>90</v>
      </c>
    </row>
    <row r="243" spans="1:8" x14ac:dyDescent="0.2">
      <c r="A243" s="572">
        <v>259</v>
      </c>
      <c r="B243" s="370"/>
      <c r="C243" s="573">
        <f t="shared" si="11"/>
        <v>59.29</v>
      </c>
      <c r="D243" s="574"/>
      <c r="E243" s="382">
        <v>17529</v>
      </c>
      <c r="F243" s="372">
        <f t="shared" si="10"/>
        <v>4915</v>
      </c>
      <c r="G243" s="575">
        <f t="shared" si="9"/>
        <v>3548</v>
      </c>
      <c r="H243" s="382">
        <v>90</v>
      </c>
    </row>
    <row r="244" spans="1:8" x14ac:dyDescent="0.2">
      <c r="A244" s="572">
        <v>260</v>
      </c>
      <c r="B244" s="370"/>
      <c r="C244" s="573">
        <f t="shared" si="11"/>
        <v>59.34</v>
      </c>
      <c r="D244" s="574"/>
      <c r="E244" s="382">
        <v>17529</v>
      </c>
      <c r="F244" s="372">
        <f t="shared" si="10"/>
        <v>4911</v>
      </c>
      <c r="G244" s="575">
        <f t="shared" si="9"/>
        <v>3545</v>
      </c>
      <c r="H244" s="382">
        <v>90</v>
      </c>
    </row>
    <row r="245" spans="1:8" x14ac:dyDescent="0.2">
      <c r="A245" s="572">
        <v>261</v>
      </c>
      <c r="B245" s="370"/>
      <c r="C245" s="573">
        <f t="shared" si="11"/>
        <v>59.39</v>
      </c>
      <c r="D245" s="574"/>
      <c r="E245" s="382">
        <v>17529</v>
      </c>
      <c r="F245" s="372">
        <f t="shared" si="10"/>
        <v>4907</v>
      </c>
      <c r="G245" s="575">
        <f t="shared" si="9"/>
        <v>3542</v>
      </c>
      <c r="H245" s="382">
        <v>90</v>
      </c>
    </row>
    <row r="246" spans="1:8" x14ac:dyDescent="0.2">
      <c r="A246" s="572">
        <v>262</v>
      </c>
      <c r="B246" s="370"/>
      <c r="C246" s="573">
        <f t="shared" si="11"/>
        <v>59.44</v>
      </c>
      <c r="D246" s="574"/>
      <c r="E246" s="382">
        <v>17529</v>
      </c>
      <c r="F246" s="372">
        <f t="shared" si="10"/>
        <v>4903</v>
      </c>
      <c r="G246" s="575">
        <f t="shared" si="9"/>
        <v>3539</v>
      </c>
      <c r="H246" s="382">
        <v>90</v>
      </c>
    </row>
    <row r="247" spans="1:8" x14ac:dyDescent="0.2">
      <c r="A247" s="572">
        <v>263</v>
      </c>
      <c r="B247" s="370"/>
      <c r="C247" s="573">
        <f t="shared" si="11"/>
        <v>59.48</v>
      </c>
      <c r="D247" s="574"/>
      <c r="E247" s="382">
        <v>17529</v>
      </c>
      <c r="F247" s="372">
        <f t="shared" si="10"/>
        <v>4900</v>
      </c>
      <c r="G247" s="575">
        <f t="shared" si="9"/>
        <v>3536</v>
      </c>
      <c r="H247" s="382">
        <v>90</v>
      </c>
    </row>
    <row r="248" spans="1:8" x14ac:dyDescent="0.2">
      <c r="A248" s="572">
        <v>264</v>
      </c>
      <c r="B248" s="370"/>
      <c r="C248" s="573">
        <f t="shared" si="11"/>
        <v>59.53</v>
      </c>
      <c r="D248" s="574"/>
      <c r="E248" s="382">
        <v>17529</v>
      </c>
      <c r="F248" s="372">
        <f t="shared" si="10"/>
        <v>4896</v>
      </c>
      <c r="G248" s="575">
        <f t="shared" si="9"/>
        <v>3533</v>
      </c>
      <c r="H248" s="382">
        <v>90</v>
      </c>
    </row>
    <row r="249" spans="1:8" x14ac:dyDescent="0.2">
      <c r="A249" s="572">
        <v>265</v>
      </c>
      <c r="B249" s="370"/>
      <c r="C249" s="573">
        <f t="shared" si="11"/>
        <v>59.58</v>
      </c>
      <c r="D249" s="574"/>
      <c r="E249" s="382">
        <v>17529</v>
      </c>
      <c r="F249" s="372">
        <f t="shared" si="10"/>
        <v>4891</v>
      </c>
      <c r="G249" s="575">
        <f t="shared" si="9"/>
        <v>3531</v>
      </c>
      <c r="H249" s="382">
        <v>90</v>
      </c>
    </row>
    <row r="250" spans="1:8" x14ac:dyDescent="0.2">
      <c r="A250" s="572">
        <v>266</v>
      </c>
      <c r="B250" s="370"/>
      <c r="C250" s="573">
        <f t="shared" si="11"/>
        <v>59.63</v>
      </c>
      <c r="D250" s="574"/>
      <c r="E250" s="382">
        <v>17529</v>
      </c>
      <c r="F250" s="372">
        <f t="shared" si="10"/>
        <v>4887</v>
      </c>
      <c r="G250" s="575">
        <f t="shared" si="9"/>
        <v>3528</v>
      </c>
      <c r="H250" s="382">
        <v>90</v>
      </c>
    </row>
    <row r="251" spans="1:8" x14ac:dyDescent="0.2">
      <c r="A251" s="572">
        <v>267</v>
      </c>
      <c r="B251" s="370"/>
      <c r="C251" s="573">
        <f t="shared" si="11"/>
        <v>59.68</v>
      </c>
      <c r="D251" s="574"/>
      <c r="E251" s="382">
        <v>17529</v>
      </c>
      <c r="F251" s="372">
        <f t="shared" si="10"/>
        <v>4883</v>
      </c>
      <c r="G251" s="575">
        <f t="shared" si="9"/>
        <v>3525</v>
      </c>
      <c r="H251" s="382">
        <v>90</v>
      </c>
    </row>
    <row r="252" spans="1:8" x14ac:dyDescent="0.2">
      <c r="A252" s="572">
        <v>268</v>
      </c>
      <c r="B252" s="370"/>
      <c r="C252" s="573">
        <f t="shared" si="11"/>
        <v>59.72</v>
      </c>
      <c r="D252" s="574"/>
      <c r="E252" s="382">
        <v>17529</v>
      </c>
      <c r="F252" s="372">
        <f t="shared" si="10"/>
        <v>4880</v>
      </c>
      <c r="G252" s="575">
        <f t="shared" si="9"/>
        <v>3522</v>
      </c>
      <c r="H252" s="382">
        <v>90</v>
      </c>
    </row>
    <row r="253" spans="1:8" x14ac:dyDescent="0.2">
      <c r="A253" s="572">
        <v>269</v>
      </c>
      <c r="B253" s="370"/>
      <c r="C253" s="573">
        <f t="shared" si="11"/>
        <v>59.77</v>
      </c>
      <c r="D253" s="574"/>
      <c r="E253" s="382">
        <v>17529</v>
      </c>
      <c r="F253" s="372">
        <f t="shared" si="10"/>
        <v>4876</v>
      </c>
      <c r="G253" s="575">
        <f t="shared" si="9"/>
        <v>3519</v>
      </c>
      <c r="H253" s="382">
        <v>90</v>
      </c>
    </row>
    <row r="254" spans="1:8" x14ac:dyDescent="0.2">
      <c r="A254" s="572">
        <v>270</v>
      </c>
      <c r="B254" s="370"/>
      <c r="C254" s="573">
        <f t="shared" si="11"/>
        <v>59.82</v>
      </c>
      <c r="D254" s="574"/>
      <c r="E254" s="382">
        <v>17529</v>
      </c>
      <c r="F254" s="372">
        <f t="shared" si="10"/>
        <v>4872</v>
      </c>
      <c r="G254" s="575">
        <f t="shared" si="9"/>
        <v>3516</v>
      </c>
      <c r="H254" s="382">
        <v>90</v>
      </c>
    </row>
    <row r="255" spans="1:8" x14ac:dyDescent="0.2">
      <c r="A255" s="572">
        <v>271</v>
      </c>
      <c r="B255" s="370"/>
      <c r="C255" s="573">
        <f t="shared" si="11"/>
        <v>59.86</v>
      </c>
      <c r="D255" s="574"/>
      <c r="E255" s="382">
        <v>17529</v>
      </c>
      <c r="F255" s="372">
        <f t="shared" si="10"/>
        <v>4869</v>
      </c>
      <c r="G255" s="575">
        <f t="shared" si="9"/>
        <v>3514</v>
      </c>
      <c r="H255" s="382">
        <v>90</v>
      </c>
    </row>
    <row r="256" spans="1:8" x14ac:dyDescent="0.2">
      <c r="A256" s="572">
        <v>272</v>
      </c>
      <c r="B256" s="370"/>
      <c r="C256" s="573">
        <f t="shared" si="11"/>
        <v>59.91</v>
      </c>
      <c r="D256" s="574"/>
      <c r="E256" s="382">
        <v>17529</v>
      </c>
      <c r="F256" s="372">
        <f t="shared" si="10"/>
        <v>4865</v>
      </c>
      <c r="G256" s="575">
        <f t="shared" si="9"/>
        <v>3511</v>
      </c>
      <c r="H256" s="382">
        <v>90</v>
      </c>
    </row>
    <row r="257" spans="1:8" x14ac:dyDescent="0.2">
      <c r="A257" s="572">
        <v>273</v>
      </c>
      <c r="B257" s="370"/>
      <c r="C257" s="573">
        <f t="shared" si="11"/>
        <v>59.96</v>
      </c>
      <c r="D257" s="574"/>
      <c r="E257" s="382">
        <v>17529</v>
      </c>
      <c r="F257" s="372">
        <f t="shared" si="10"/>
        <v>4861</v>
      </c>
      <c r="G257" s="575">
        <f t="shared" si="9"/>
        <v>3508</v>
      </c>
      <c r="H257" s="382">
        <v>90</v>
      </c>
    </row>
    <row r="258" spans="1:8" x14ac:dyDescent="0.2">
      <c r="A258" s="572">
        <v>274</v>
      </c>
      <c r="B258" s="370"/>
      <c r="C258" s="573">
        <f t="shared" si="11"/>
        <v>60</v>
      </c>
      <c r="D258" s="574"/>
      <c r="E258" s="382">
        <v>17529</v>
      </c>
      <c r="F258" s="372">
        <f t="shared" si="10"/>
        <v>4858</v>
      </c>
      <c r="G258" s="575">
        <f t="shared" si="9"/>
        <v>3506</v>
      </c>
      <c r="H258" s="382">
        <v>90</v>
      </c>
    </row>
    <row r="259" spans="1:8" x14ac:dyDescent="0.2">
      <c r="A259" s="572">
        <v>275</v>
      </c>
      <c r="B259" s="370"/>
      <c r="C259" s="573">
        <f t="shared" si="11"/>
        <v>60.05</v>
      </c>
      <c r="D259" s="574"/>
      <c r="E259" s="382">
        <v>17529</v>
      </c>
      <c r="F259" s="372">
        <f t="shared" si="10"/>
        <v>4854</v>
      </c>
      <c r="G259" s="575">
        <f t="shared" si="9"/>
        <v>3503</v>
      </c>
      <c r="H259" s="382">
        <v>90</v>
      </c>
    </row>
    <row r="260" spans="1:8" x14ac:dyDescent="0.2">
      <c r="A260" s="572">
        <v>276</v>
      </c>
      <c r="B260" s="370"/>
      <c r="C260" s="573">
        <f t="shared" si="11"/>
        <v>60.1</v>
      </c>
      <c r="D260" s="574"/>
      <c r="E260" s="382">
        <v>17529</v>
      </c>
      <c r="F260" s="372">
        <f t="shared" si="10"/>
        <v>4850</v>
      </c>
      <c r="G260" s="575">
        <f t="shared" si="9"/>
        <v>3500</v>
      </c>
      <c r="H260" s="382">
        <v>90</v>
      </c>
    </row>
    <row r="261" spans="1:8" x14ac:dyDescent="0.2">
      <c r="A261" s="572">
        <v>277</v>
      </c>
      <c r="B261" s="370"/>
      <c r="C261" s="573">
        <f t="shared" si="11"/>
        <v>60.14</v>
      </c>
      <c r="D261" s="574"/>
      <c r="E261" s="382">
        <v>17529</v>
      </c>
      <c r="F261" s="372">
        <f t="shared" si="10"/>
        <v>4847</v>
      </c>
      <c r="G261" s="575">
        <f t="shared" si="9"/>
        <v>3498</v>
      </c>
      <c r="H261" s="382">
        <v>90</v>
      </c>
    </row>
    <row r="262" spans="1:8" x14ac:dyDescent="0.2">
      <c r="A262" s="572">
        <v>278</v>
      </c>
      <c r="B262" s="370"/>
      <c r="C262" s="573">
        <f t="shared" si="11"/>
        <v>60.19</v>
      </c>
      <c r="D262" s="574"/>
      <c r="E262" s="382">
        <v>17529</v>
      </c>
      <c r="F262" s="372">
        <f t="shared" si="10"/>
        <v>4843</v>
      </c>
      <c r="G262" s="575">
        <f t="shared" si="9"/>
        <v>3495</v>
      </c>
      <c r="H262" s="382">
        <v>90</v>
      </c>
    </row>
    <row r="263" spans="1:8" x14ac:dyDescent="0.2">
      <c r="A263" s="572">
        <v>279</v>
      </c>
      <c r="B263" s="370"/>
      <c r="C263" s="573">
        <f t="shared" si="11"/>
        <v>60.23</v>
      </c>
      <c r="D263" s="574"/>
      <c r="E263" s="382">
        <v>17529</v>
      </c>
      <c r="F263" s="372">
        <f t="shared" si="10"/>
        <v>4840</v>
      </c>
      <c r="G263" s="575">
        <f t="shared" si="9"/>
        <v>3492</v>
      </c>
      <c r="H263" s="382">
        <v>90</v>
      </c>
    </row>
    <row r="264" spans="1:8" x14ac:dyDescent="0.2">
      <c r="A264" s="572">
        <v>280</v>
      </c>
      <c r="B264" s="370"/>
      <c r="C264" s="573">
        <f t="shared" si="11"/>
        <v>60.28</v>
      </c>
      <c r="D264" s="574"/>
      <c r="E264" s="382">
        <v>17529</v>
      </c>
      <c r="F264" s="372">
        <f t="shared" si="10"/>
        <v>4836</v>
      </c>
      <c r="G264" s="575">
        <f t="shared" si="9"/>
        <v>3490</v>
      </c>
      <c r="H264" s="382">
        <v>90</v>
      </c>
    </row>
    <row r="265" spans="1:8" x14ac:dyDescent="0.2">
      <c r="A265" s="572">
        <v>281</v>
      </c>
      <c r="B265" s="370"/>
      <c r="C265" s="573">
        <f t="shared" si="11"/>
        <v>60.33</v>
      </c>
      <c r="D265" s="574"/>
      <c r="E265" s="382">
        <v>17529</v>
      </c>
      <c r="F265" s="372">
        <f t="shared" si="10"/>
        <v>4832</v>
      </c>
      <c r="G265" s="575">
        <f t="shared" si="9"/>
        <v>3487</v>
      </c>
      <c r="H265" s="382">
        <v>90</v>
      </c>
    </row>
    <row r="266" spans="1:8" x14ac:dyDescent="0.2">
      <c r="A266" s="572">
        <v>282</v>
      </c>
      <c r="B266" s="370"/>
      <c r="C266" s="573">
        <f t="shared" si="11"/>
        <v>60.37</v>
      </c>
      <c r="D266" s="574"/>
      <c r="E266" s="382">
        <v>17529</v>
      </c>
      <c r="F266" s="372">
        <f t="shared" si="10"/>
        <v>4829</v>
      </c>
      <c r="G266" s="575">
        <f t="shared" si="9"/>
        <v>3484</v>
      </c>
      <c r="H266" s="382">
        <v>90</v>
      </c>
    </row>
    <row r="267" spans="1:8" x14ac:dyDescent="0.2">
      <c r="A267" s="572">
        <v>283</v>
      </c>
      <c r="B267" s="370"/>
      <c r="C267" s="573">
        <f t="shared" si="11"/>
        <v>60.42</v>
      </c>
      <c r="D267" s="574"/>
      <c r="E267" s="382">
        <v>17529</v>
      </c>
      <c r="F267" s="372">
        <f t="shared" si="10"/>
        <v>4825</v>
      </c>
      <c r="G267" s="575">
        <f t="shared" si="9"/>
        <v>3481</v>
      </c>
      <c r="H267" s="382">
        <v>90</v>
      </c>
    </row>
    <row r="268" spans="1:8" x14ac:dyDescent="0.2">
      <c r="A268" s="572">
        <v>284</v>
      </c>
      <c r="B268" s="370"/>
      <c r="C268" s="573">
        <f t="shared" si="11"/>
        <v>60.46</v>
      </c>
      <c r="D268" s="574"/>
      <c r="E268" s="382">
        <v>17529</v>
      </c>
      <c r="F268" s="372">
        <f t="shared" si="10"/>
        <v>4822</v>
      </c>
      <c r="G268" s="575">
        <f t="shared" si="9"/>
        <v>3479</v>
      </c>
      <c r="H268" s="382">
        <v>90</v>
      </c>
    </row>
    <row r="269" spans="1:8" x14ac:dyDescent="0.2">
      <c r="A269" s="572">
        <v>285</v>
      </c>
      <c r="B269" s="370"/>
      <c r="C269" s="573">
        <f t="shared" si="11"/>
        <v>60.51</v>
      </c>
      <c r="D269" s="574"/>
      <c r="E269" s="382">
        <v>17529</v>
      </c>
      <c r="F269" s="372">
        <f t="shared" si="10"/>
        <v>4818</v>
      </c>
      <c r="G269" s="575">
        <f t="shared" ref="G269:G332" si="12">ROUND(12*(1/C269*E269),0)</f>
        <v>3476</v>
      </c>
      <c r="H269" s="382">
        <v>90</v>
      </c>
    </row>
    <row r="270" spans="1:8" x14ac:dyDescent="0.2">
      <c r="A270" s="572">
        <v>286</v>
      </c>
      <c r="B270" s="370"/>
      <c r="C270" s="573">
        <f t="shared" si="11"/>
        <v>60.55</v>
      </c>
      <c r="D270" s="574"/>
      <c r="E270" s="382">
        <v>17529</v>
      </c>
      <c r="F270" s="372">
        <f t="shared" ref="F270:F333" si="13">ROUND(12*1.36*(1/C270*E270)+H270,0)</f>
        <v>4815</v>
      </c>
      <c r="G270" s="575">
        <f t="shared" si="12"/>
        <v>3474</v>
      </c>
      <c r="H270" s="382">
        <v>90</v>
      </c>
    </row>
    <row r="271" spans="1:8" x14ac:dyDescent="0.2">
      <c r="A271" s="572">
        <v>287</v>
      </c>
      <c r="B271" s="370"/>
      <c r="C271" s="573">
        <f t="shared" ref="C271:C334" si="14">ROUND(10.899*LN(A271)+A271/150-3,2)</f>
        <v>60.6</v>
      </c>
      <c r="D271" s="574"/>
      <c r="E271" s="382">
        <v>17529</v>
      </c>
      <c r="F271" s="372">
        <f t="shared" si="13"/>
        <v>4811</v>
      </c>
      <c r="G271" s="575">
        <f t="shared" si="12"/>
        <v>3471</v>
      </c>
      <c r="H271" s="382">
        <v>90</v>
      </c>
    </row>
    <row r="272" spans="1:8" x14ac:dyDescent="0.2">
      <c r="A272" s="572">
        <v>288</v>
      </c>
      <c r="B272" s="370"/>
      <c r="C272" s="573">
        <f t="shared" si="14"/>
        <v>60.64</v>
      </c>
      <c r="D272" s="574"/>
      <c r="E272" s="382">
        <v>17529</v>
      </c>
      <c r="F272" s="372">
        <f t="shared" si="13"/>
        <v>4808</v>
      </c>
      <c r="G272" s="575">
        <f t="shared" si="12"/>
        <v>3469</v>
      </c>
      <c r="H272" s="382">
        <v>90</v>
      </c>
    </row>
    <row r="273" spans="1:8" x14ac:dyDescent="0.2">
      <c r="A273" s="572">
        <v>289</v>
      </c>
      <c r="B273" s="370"/>
      <c r="C273" s="573">
        <f t="shared" si="14"/>
        <v>60.69</v>
      </c>
      <c r="D273" s="574"/>
      <c r="E273" s="382">
        <v>17529</v>
      </c>
      <c r="F273" s="372">
        <f t="shared" si="13"/>
        <v>4804</v>
      </c>
      <c r="G273" s="575">
        <f t="shared" si="12"/>
        <v>3466</v>
      </c>
      <c r="H273" s="382">
        <v>90</v>
      </c>
    </row>
    <row r="274" spans="1:8" x14ac:dyDescent="0.2">
      <c r="A274" s="572">
        <v>290</v>
      </c>
      <c r="B274" s="370"/>
      <c r="C274" s="573">
        <f t="shared" si="14"/>
        <v>60.73</v>
      </c>
      <c r="D274" s="574"/>
      <c r="E274" s="382">
        <v>17529</v>
      </c>
      <c r="F274" s="372">
        <f t="shared" si="13"/>
        <v>4801</v>
      </c>
      <c r="G274" s="575">
        <f t="shared" si="12"/>
        <v>3464</v>
      </c>
      <c r="H274" s="382">
        <v>90</v>
      </c>
    </row>
    <row r="275" spans="1:8" x14ac:dyDescent="0.2">
      <c r="A275" s="572">
        <v>291</v>
      </c>
      <c r="B275" s="370"/>
      <c r="C275" s="573">
        <f t="shared" si="14"/>
        <v>60.77</v>
      </c>
      <c r="D275" s="574"/>
      <c r="E275" s="382">
        <v>17529</v>
      </c>
      <c r="F275" s="372">
        <f t="shared" si="13"/>
        <v>4797</v>
      </c>
      <c r="G275" s="575">
        <f t="shared" si="12"/>
        <v>3461</v>
      </c>
      <c r="H275" s="382">
        <v>90</v>
      </c>
    </row>
    <row r="276" spans="1:8" x14ac:dyDescent="0.2">
      <c r="A276" s="572">
        <v>292</v>
      </c>
      <c r="B276" s="370"/>
      <c r="C276" s="573">
        <f t="shared" si="14"/>
        <v>60.82</v>
      </c>
      <c r="D276" s="574"/>
      <c r="E276" s="382">
        <v>17529</v>
      </c>
      <c r="F276" s="372">
        <f t="shared" si="13"/>
        <v>4794</v>
      </c>
      <c r="G276" s="575">
        <f t="shared" si="12"/>
        <v>3459</v>
      </c>
      <c r="H276" s="382">
        <v>90</v>
      </c>
    </row>
    <row r="277" spans="1:8" x14ac:dyDescent="0.2">
      <c r="A277" s="572">
        <v>293</v>
      </c>
      <c r="B277" s="370"/>
      <c r="C277" s="573">
        <f t="shared" si="14"/>
        <v>60.86</v>
      </c>
      <c r="D277" s="574"/>
      <c r="E277" s="382">
        <v>17529</v>
      </c>
      <c r="F277" s="372">
        <f t="shared" si="13"/>
        <v>4791</v>
      </c>
      <c r="G277" s="575">
        <f t="shared" si="12"/>
        <v>3456</v>
      </c>
      <c r="H277" s="382">
        <v>90</v>
      </c>
    </row>
    <row r="278" spans="1:8" x14ac:dyDescent="0.2">
      <c r="A278" s="572">
        <v>294</v>
      </c>
      <c r="B278" s="370"/>
      <c r="C278" s="573">
        <f t="shared" si="14"/>
        <v>60.91</v>
      </c>
      <c r="D278" s="574"/>
      <c r="E278" s="382">
        <v>17529</v>
      </c>
      <c r="F278" s="372">
        <f t="shared" si="13"/>
        <v>4787</v>
      </c>
      <c r="G278" s="575">
        <f t="shared" si="12"/>
        <v>3453</v>
      </c>
      <c r="H278" s="382">
        <v>90</v>
      </c>
    </row>
    <row r="279" spans="1:8" x14ac:dyDescent="0.2">
      <c r="A279" s="572">
        <v>295</v>
      </c>
      <c r="B279" s="370"/>
      <c r="C279" s="573">
        <f t="shared" si="14"/>
        <v>60.95</v>
      </c>
      <c r="D279" s="574"/>
      <c r="E279" s="382">
        <v>17529</v>
      </c>
      <c r="F279" s="372">
        <f t="shared" si="13"/>
        <v>4784</v>
      </c>
      <c r="G279" s="575">
        <f t="shared" si="12"/>
        <v>3451</v>
      </c>
      <c r="H279" s="382">
        <v>90</v>
      </c>
    </row>
    <row r="280" spans="1:8" x14ac:dyDescent="0.2">
      <c r="A280" s="572">
        <v>296</v>
      </c>
      <c r="B280" s="370"/>
      <c r="C280" s="573">
        <f t="shared" si="14"/>
        <v>60.99</v>
      </c>
      <c r="D280" s="574"/>
      <c r="E280" s="382">
        <v>17529</v>
      </c>
      <c r="F280" s="372">
        <f t="shared" si="13"/>
        <v>4780</v>
      </c>
      <c r="G280" s="575">
        <f t="shared" si="12"/>
        <v>3449</v>
      </c>
      <c r="H280" s="382">
        <v>90</v>
      </c>
    </row>
    <row r="281" spans="1:8" x14ac:dyDescent="0.2">
      <c r="A281" s="572">
        <v>297</v>
      </c>
      <c r="B281" s="370"/>
      <c r="C281" s="573">
        <f t="shared" si="14"/>
        <v>61.04</v>
      </c>
      <c r="D281" s="574"/>
      <c r="E281" s="382">
        <v>17529</v>
      </c>
      <c r="F281" s="372">
        <f t="shared" si="13"/>
        <v>4777</v>
      </c>
      <c r="G281" s="575">
        <f t="shared" si="12"/>
        <v>3446</v>
      </c>
      <c r="H281" s="382">
        <v>90</v>
      </c>
    </row>
    <row r="282" spans="1:8" x14ac:dyDescent="0.2">
      <c r="A282" s="572">
        <v>298</v>
      </c>
      <c r="B282" s="370"/>
      <c r="C282" s="573">
        <f t="shared" si="14"/>
        <v>61.08</v>
      </c>
      <c r="D282" s="574"/>
      <c r="E282" s="382">
        <v>17529</v>
      </c>
      <c r="F282" s="372">
        <f t="shared" si="13"/>
        <v>4774</v>
      </c>
      <c r="G282" s="575">
        <f t="shared" si="12"/>
        <v>3444</v>
      </c>
      <c r="H282" s="382">
        <v>90</v>
      </c>
    </row>
    <row r="283" spans="1:8" x14ac:dyDescent="0.2">
      <c r="A283" s="572">
        <v>299</v>
      </c>
      <c r="B283" s="370"/>
      <c r="C283" s="573">
        <f t="shared" si="14"/>
        <v>61.12</v>
      </c>
      <c r="D283" s="574"/>
      <c r="E283" s="382">
        <v>17529</v>
      </c>
      <c r="F283" s="372">
        <f t="shared" si="13"/>
        <v>4771</v>
      </c>
      <c r="G283" s="575">
        <f t="shared" si="12"/>
        <v>3442</v>
      </c>
      <c r="H283" s="382">
        <v>90</v>
      </c>
    </row>
    <row r="284" spans="1:8" x14ac:dyDescent="0.2">
      <c r="A284" s="572">
        <v>300</v>
      </c>
      <c r="B284" s="370"/>
      <c r="C284" s="573">
        <f t="shared" si="14"/>
        <v>61.17</v>
      </c>
      <c r="D284" s="574"/>
      <c r="E284" s="382">
        <v>17529</v>
      </c>
      <c r="F284" s="372">
        <f t="shared" si="13"/>
        <v>4767</v>
      </c>
      <c r="G284" s="575">
        <f t="shared" si="12"/>
        <v>3439</v>
      </c>
      <c r="H284" s="382">
        <v>90</v>
      </c>
    </row>
    <row r="285" spans="1:8" x14ac:dyDescent="0.2">
      <c r="A285" s="572">
        <v>301</v>
      </c>
      <c r="B285" s="370"/>
      <c r="C285" s="573">
        <f t="shared" si="14"/>
        <v>61.21</v>
      </c>
      <c r="D285" s="574"/>
      <c r="E285" s="382">
        <v>17529</v>
      </c>
      <c r="F285" s="372">
        <f t="shared" si="13"/>
        <v>4764</v>
      </c>
      <c r="G285" s="575">
        <f t="shared" si="12"/>
        <v>3436</v>
      </c>
      <c r="H285" s="382">
        <v>90</v>
      </c>
    </row>
    <row r="286" spans="1:8" x14ac:dyDescent="0.2">
      <c r="A286" s="572">
        <v>302</v>
      </c>
      <c r="B286" s="370"/>
      <c r="C286" s="573">
        <f t="shared" si="14"/>
        <v>61.25</v>
      </c>
      <c r="D286" s="574"/>
      <c r="E286" s="382">
        <v>17529</v>
      </c>
      <c r="F286" s="372">
        <f t="shared" si="13"/>
        <v>4761</v>
      </c>
      <c r="G286" s="575">
        <f t="shared" si="12"/>
        <v>3434</v>
      </c>
      <c r="H286" s="382">
        <v>90</v>
      </c>
    </row>
    <row r="287" spans="1:8" x14ac:dyDescent="0.2">
      <c r="A287" s="572">
        <v>303</v>
      </c>
      <c r="B287" s="370"/>
      <c r="C287" s="573">
        <f t="shared" si="14"/>
        <v>61.29</v>
      </c>
      <c r="D287" s="574"/>
      <c r="E287" s="382">
        <v>17529</v>
      </c>
      <c r="F287" s="372">
        <f t="shared" si="13"/>
        <v>4758</v>
      </c>
      <c r="G287" s="575">
        <f t="shared" si="12"/>
        <v>3432</v>
      </c>
      <c r="H287" s="382">
        <v>90</v>
      </c>
    </row>
    <row r="288" spans="1:8" x14ac:dyDescent="0.2">
      <c r="A288" s="572">
        <v>304</v>
      </c>
      <c r="B288" s="370"/>
      <c r="C288" s="573">
        <f t="shared" si="14"/>
        <v>61.34</v>
      </c>
      <c r="D288" s="574"/>
      <c r="E288" s="382">
        <v>17529</v>
      </c>
      <c r="F288" s="372">
        <f t="shared" si="13"/>
        <v>4754</v>
      </c>
      <c r="G288" s="575">
        <f t="shared" si="12"/>
        <v>3429</v>
      </c>
      <c r="H288" s="382">
        <v>90</v>
      </c>
    </row>
    <row r="289" spans="1:8" x14ac:dyDescent="0.2">
      <c r="A289" s="572">
        <v>305</v>
      </c>
      <c r="B289" s="370"/>
      <c r="C289" s="573">
        <f t="shared" si="14"/>
        <v>61.38</v>
      </c>
      <c r="D289" s="574"/>
      <c r="E289" s="382">
        <v>17529</v>
      </c>
      <c r="F289" s="372">
        <f t="shared" si="13"/>
        <v>4751</v>
      </c>
      <c r="G289" s="575">
        <f t="shared" si="12"/>
        <v>3427</v>
      </c>
      <c r="H289" s="382">
        <v>90</v>
      </c>
    </row>
    <row r="290" spans="1:8" x14ac:dyDescent="0.2">
      <c r="A290" s="572">
        <v>306</v>
      </c>
      <c r="B290" s="370"/>
      <c r="C290" s="573">
        <f t="shared" si="14"/>
        <v>61.42</v>
      </c>
      <c r="D290" s="574"/>
      <c r="E290" s="382">
        <v>17529</v>
      </c>
      <c r="F290" s="372">
        <f t="shared" si="13"/>
        <v>4748</v>
      </c>
      <c r="G290" s="575">
        <f t="shared" si="12"/>
        <v>3425</v>
      </c>
      <c r="H290" s="382">
        <v>90</v>
      </c>
    </row>
    <row r="291" spans="1:8" x14ac:dyDescent="0.2">
      <c r="A291" s="572">
        <v>307</v>
      </c>
      <c r="B291" s="370"/>
      <c r="C291" s="573">
        <f t="shared" si="14"/>
        <v>61.46</v>
      </c>
      <c r="D291" s="574"/>
      <c r="E291" s="382">
        <v>17529</v>
      </c>
      <c r="F291" s="372">
        <f t="shared" si="13"/>
        <v>4745</v>
      </c>
      <c r="G291" s="575">
        <f t="shared" si="12"/>
        <v>3423</v>
      </c>
      <c r="H291" s="382">
        <v>90</v>
      </c>
    </row>
    <row r="292" spans="1:8" x14ac:dyDescent="0.2">
      <c r="A292" s="572">
        <v>308</v>
      </c>
      <c r="B292" s="370"/>
      <c r="C292" s="573">
        <f t="shared" si="14"/>
        <v>61.51</v>
      </c>
      <c r="D292" s="574"/>
      <c r="E292" s="382">
        <v>17529</v>
      </c>
      <c r="F292" s="372">
        <f t="shared" si="13"/>
        <v>4741</v>
      </c>
      <c r="G292" s="575">
        <f t="shared" si="12"/>
        <v>3420</v>
      </c>
      <c r="H292" s="382">
        <v>90</v>
      </c>
    </row>
    <row r="293" spans="1:8" x14ac:dyDescent="0.2">
      <c r="A293" s="572">
        <v>309</v>
      </c>
      <c r="B293" s="370"/>
      <c r="C293" s="573">
        <f t="shared" si="14"/>
        <v>61.55</v>
      </c>
      <c r="D293" s="574"/>
      <c r="E293" s="382">
        <v>17529</v>
      </c>
      <c r="F293" s="372">
        <f t="shared" si="13"/>
        <v>4738</v>
      </c>
      <c r="G293" s="575">
        <f t="shared" si="12"/>
        <v>3418</v>
      </c>
      <c r="H293" s="382">
        <v>90</v>
      </c>
    </row>
    <row r="294" spans="1:8" x14ac:dyDescent="0.2">
      <c r="A294" s="572">
        <v>310</v>
      </c>
      <c r="B294" s="370"/>
      <c r="C294" s="573">
        <f t="shared" si="14"/>
        <v>61.59</v>
      </c>
      <c r="D294" s="574"/>
      <c r="E294" s="382">
        <v>17529</v>
      </c>
      <c r="F294" s="372">
        <f t="shared" si="13"/>
        <v>4735</v>
      </c>
      <c r="G294" s="575">
        <f t="shared" si="12"/>
        <v>3415</v>
      </c>
      <c r="H294" s="382">
        <v>90</v>
      </c>
    </row>
    <row r="295" spans="1:8" x14ac:dyDescent="0.2">
      <c r="A295" s="572">
        <v>311</v>
      </c>
      <c r="B295" s="370"/>
      <c r="C295" s="573">
        <f t="shared" si="14"/>
        <v>61.63</v>
      </c>
      <c r="D295" s="574"/>
      <c r="E295" s="382">
        <v>17529</v>
      </c>
      <c r="F295" s="372">
        <f t="shared" si="13"/>
        <v>4732</v>
      </c>
      <c r="G295" s="575">
        <f t="shared" si="12"/>
        <v>3413</v>
      </c>
      <c r="H295" s="382">
        <v>90</v>
      </c>
    </row>
    <row r="296" spans="1:8" x14ac:dyDescent="0.2">
      <c r="A296" s="572">
        <v>312</v>
      </c>
      <c r="B296" s="370"/>
      <c r="C296" s="573">
        <f t="shared" si="14"/>
        <v>61.67</v>
      </c>
      <c r="D296" s="574"/>
      <c r="E296" s="382">
        <v>17529</v>
      </c>
      <c r="F296" s="372">
        <f t="shared" si="13"/>
        <v>4729</v>
      </c>
      <c r="G296" s="575">
        <f t="shared" si="12"/>
        <v>3411</v>
      </c>
      <c r="H296" s="382">
        <v>90</v>
      </c>
    </row>
    <row r="297" spans="1:8" x14ac:dyDescent="0.2">
      <c r="A297" s="572">
        <v>313</v>
      </c>
      <c r="B297" s="370"/>
      <c r="C297" s="573">
        <f t="shared" si="14"/>
        <v>61.71</v>
      </c>
      <c r="D297" s="574"/>
      <c r="E297" s="382">
        <v>17529</v>
      </c>
      <c r="F297" s="372">
        <f t="shared" si="13"/>
        <v>4726</v>
      </c>
      <c r="G297" s="575">
        <f t="shared" si="12"/>
        <v>3409</v>
      </c>
      <c r="H297" s="382">
        <v>90</v>
      </c>
    </row>
    <row r="298" spans="1:8" x14ac:dyDescent="0.2">
      <c r="A298" s="572">
        <v>314</v>
      </c>
      <c r="B298" s="370"/>
      <c r="C298" s="573">
        <f t="shared" si="14"/>
        <v>61.76</v>
      </c>
      <c r="D298" s="574"/>
      <c r="E298" s="382">
        <v>17529</v>
      </c>
      <c r="F298" s="372">
        <f t="shared" si="13"/>
        <v>4722</v>
      </c>
      <c r="G298" s="575">
        <f t="shared" si="12"/>
        <v>3406</v>
      </c>
      <c r="H298" s="382">
        <v>90</v>
      </c>
    </row>
    <row r="299" spans="1:8" x14ac:dyDescent="0.2">
      <c r="A299" s="572">
        <v>315</v>
      </c>
      <c r="B299" s="370"/>
      <c r="C299" s="573">
        <f t="shared" si="14"/>
        <v>61.8</v>
      </c>
      <c r="D299" s="574"/>
      <c r="E299" s="382">
        <v>17529</v>
      </c>
      <c r="F299" s="372">
        <f t="shared" si="13"/>
        <v>4719</v>
      </c>
      <c r="G299" s="575">
        <f t="shared" si="12"/>
        <v>3404</v>
      </c>
      <c r="H299" s="382">
        <v>90</v>
      </c>
    </row>
    <row r="300" spans="1:8" x14ac:dyDescent="0.2">
      <c r="A300" s="572">
        <v>316</v>
      </c>
      <c r="B300" s="370"/>
      <c r="C300" s="573">
        <f t="shared" si="14"/>
        <v>61.84</v>
      </c>
      <c r="D300" s="574"/>
      <c r="E300" s="382">
        <v>17529</v>
      </c>
      <c r="F300" s="372">
        <f t="shared" si="13"/>
        <v>4716</v>
      </c>
      <c r="G300" s="575">
        <f t="shared" si="12"/>
        <v>3401</v>
      </c>
      <c r="H300" s="382">
        <v>90</v>
      </c>
    </row>
    <row r="301" spans="1:8" x14ac:dyDescent="0.2">
      <c r="A301" s="572">
        <v>317</v>
      </c>
      <c r="B301" s="370"/>
      <c r="C301" s="573">
        <f t="shared" si="14"/>
        <v>61.88</v>
      </c>
      <c r="D301" s="574"/>
      <c r="E301" s="382">
        <v>17529</v>
      </c>
      <c r="F301" s="372">
        <f t="shared" si="13"/>
        <v>4713</v>
      </c>
      <c r="G301" s="575">
        <f t="shared" si="12"/>
        <v>3399</v>
      </c>
      <c r="H301" s="382">
        <v>90</v>
      </c>
    </row>
    <row r="302" spans="1:8" x14ac:dyDescent="0.2">
      <c r="A302" s="572">
        <v>318</v>
      </c>
      <c r="B302" s="370"/>
      <c r="C302" s="573">
        <f t="shared" si="14"/>
        <v>61.92</v>
      </c>
      <c r="D302" s="574"/>
      <c r="E302" s="382">
        <v>17529</v>
      </c>
      <c r="F302" s="372">
        <f t="shared" si="13"/>
        <v>4710</v>
      </c>
      <c r="G302" s="575">
        <f t="shared" si="12"/>
        <v>3397</v>
      </c>
      <c r="H302" s="382">
        <v>90</v>
      </c>
    </row>
    <row r="303" spans="1:8" x14ac:dyDescent="0.2">
      <c r="A303" s="572">
        <v>319</v>
      </c>
      <c r="B303" s="370"/>
      <c r="C303" s="573">
        <f t="shared" si="14"/>
        <v>61.96</v>
      </c>
      <c r="D303" s="574"/>
      <c r="E303" s="382">
        <v>17529</v>
      </c>
      <c r="F303" s="372">
        <f t="shared" si="13"/>
        <v>4707</v>
      </c>
      <c r="G303" s="575">
        <f t="shared" si="12"/>
        <v>3395</v>
      </c>
      <c r="H303" s="382">
        <v>90</v>
      </c>
    </row>
    <row r="304" spans="1:8" x14ac:dyDescent="0.2">
      <c r="A304" s="572">
        <v>320</v>
      </c>
      <c r="B304" s="370"/>
      <c r="C304" s="573">
        <f t="shared" si="14"/>
        <v>62</v>
      </c>
      <c r="D304" s="574"/>
      <c r="E304" s="382">
        <v>17529</v>
      </c>
      <c r="F304" s="372">
        <f t="shared" si="13"/>
        <v>4704</v>
      </c>
      <c r="G304" s="575">
        <f t="shared" si="12"/>
        <v>3393</v>
      </c>
      <c r="H304" s="382">
        <v>90</v>
      </c>
    </row>
    <row r="305" spans="1:8" x14ac:dyDescent="0.2">
      <c r="A305" s="572">
        <v>321</v>
      </c>
      <c r="B305" s="370"/>
      <c r="C305" s="573">
        <f t="shared" si="14"/>
        <v>62.04</v>
      </c>
      <c r="D305" s="574"/>
      <c r="E305" s="382">
        <v>17529</v>
      </c>
      <c r="F305" s="372">
        <f t="shared" si="13"/>
        <v>4701</v>
      </c>
      <c r="G305" s="575">
        <f t="shared" si="12"/>
        <v>3391</v>
      </c>
      <c r="H305" s="382">
        <v>90</v>
      </c>
    </row>
    <row r="306" spans="1:8" x14ac:dyDescent="0.2">
      <c r="A306" s="572">
        <v>322</v>
      </c>
      <c r="B306" s="370"/>
      <c r="C306" s="573">
        <f t="shared" si="14"/>
        <v>62.08</v>
      </c>
      <c r="D306" s="574"/>
      <c r="E306" s="382">
        <v>17529</v>
      </c>
      <c r="F306" s="372">
        <f t="shared" si="13"/>
        <v>4698</v>
      </c>
      <c r="G306" s="575">
        <f t="shared" si="12"/>
        <v>3388</v>
      </c>
      <c r="H306" s="382">
        <v>90</v>
      </c>
    </row>
    <row r="307" spans="1:8" x14ac:dyDescent="0.2">
      <c r="A307" s="572">
        <v>323</v>
      </c>
      <c r="B307" s="370"/>
      <c r="C307" s="573">
        <f t="shared" si="14"/>
        <v>62.12</v>
      </c>
      <c r="D307" s="574"/>
      <c r="E307" s="382">
        <v>17529</v>
      </c>
      <c r="F307" s="372">
        <f t="shared" si="13"/>
        <v>4695</v>
      </c>
      <c r="G307" s="575">
        <f t="shared" si="12"/>
        <v>3386</v>
      </c>
      <c r="H307" s="382">
        <v>90</v>
      </c>
    </row>
    <row r="308" spans="1:8" x14ac:dyDescent="0.2">
      <c r="A308" s="572">
        <v>324</v>
      </c>
      <c r="B308" s="370"/>
      <c r="C308" s="573">
        <f t="shared" si="14"/>
        <v>62.16</v>
      </c>
      <c r="D308" s="574"/>
      <c r="E308" s="382">
        <v>17529</v>
      </c>
      <c r="F308" s="372">
        <f t="shared" si="13"/>
        <v>4692</v>
      </c>
      <c r="G308" s="575">
        <f t="shared" si="12"/>
        <v>3384</v>
      </c>
      <c r="H308" s="382">
        <v>90</v>
      </c>
    </row>
    <row r="309" spans="1:8" x14ac:dyDescent="0.2">
      <c r="A309" s="572">
        <v>325</v>
      </c>
      <c r="B309" s="370"/>
      <c r="C309" s="573">
        <f t="shared" si="14"/>
        <v>62.2</v>
      </c>
      <c r="D309" s="574"/>
      <c r="E309" s="382">
        <v>17529</v>
      </c>
      <c r="F309" s="372">
        <f t="shared" si="13"/>
        <v>4689</v>
      </c>
      <c r="G309" s="575">
        <f t="shared" si="12"/>
        <v>3382</v>
      </c>
      <c r="H309" s="382">
        <v>90</v>
      </c>
    </row>
    <row r="310" spans="1:8" x14ac:dyDescent="0.2">
      <c r="A310" s="572">
        <v>326</v>
      </c>
      <c r="B310" s="370"/>
      <c r="C310" s="573">
        <f t="shared" si="14"/>
        <v>62.24</v>
      </c>
      <c r="D310" s="574"/>
      <c r="E310" s="382">
        <v>17529</v>
      </c>
      <c r="F310" s="372">
        <f t="shared" si="13"/>
        <v>4686</v>
      </c>
      <c r="G310" s="575">
        <f t="shared" si="12"/>
        <v>3380</v>
      </c>
      <c r="H310" s="382">
        <v>90</v>
      </c>
    </row>
    <row r="311" spans="1:8" x14ac:dyDescent="0.2">
      <c r="A311" s="572">
        <v>327</v>
      </c>
      <c r="B311" s="370"/>
      <c r="C311" s="573">
        <f t="shared" si="14"/>
        <v>62.28</v>
      </c>
      <c r="D311" s="574"/>
      <c r="E311" s="382">
        <v>17529</v>
      </c>
      <c r="F311" s="372">
        <f t="shared" si="13"/>
        <v>4683</v>
      </c>
      <c r="G311" s="575">
        <f t="shared" si="12"/>
        <v>3377</v>
      </c>
      <c r="H311" s="382">
        <v>90</v>
      </c>
    </row>
    <row r="312" spans="1:8" x14ac:dyDescent="0.2">
      <c r="A312" s="572">
        <v>328</v>
      </c>
      <c r="B312" s="370"/>
      <c r="C312" s="573">
        <f t="shared" si="14"/>
        <v>62.32</v>
      </c>
      <c r="D312" s="574"/>
      <c r="E312" s="382">
        <v>17529</v>
      </c>
      <c r="F312" s="372">
        <f t="shared" si="13"/>
        <v>4680</v>
      </c>
      <c r="G312" s="575">
        <f t="shared" si="12"/>
        <v>3375</v>
      </c>
      <c r="H312" s="382">
        <v>90</v>
      </c>
    </row>
    <row r="313" spans="1:8" x14ac:dyDescent="0.2">
      <c r="A313" s="572">
        <v>329</v>
      </c>
      <c r="B313" s="370"/>
      <c r="C313" s="573">
        <f t="shared" si="14"/>
        <v>62.36</v>
      </c>
      <c r="D313" s="574"/>
      <c r="E313" s="382">
        <v>17529</v>
      </c>
      <c r="F313" s="372">
        <f t="shared" si="13"/>
        <v>4677</v>
      </c>
      <c r="G313" s="575">
        <f t="shared" si="12"/>
        <v>3373</v>
      </c>
      <c r="H313" s="382">
        <v>90</v>
      </c>
    </row>
    <row r="314" spans="1:8" x14ac:dyDescent="0.2">
      <c r="A314" s="572">
        <v>330</v>
      </c>
      <c r="B314" s="370"/>
      <c r="C314" s="573">
        <f t="shared" si="14"/>
        <v>62.4</v>
      </c>
      <c r="D314" s="574"/>
      <c r="E314" s="382">
        <v>17529</v>
      </c>
      <c r="F314" s="372">
        <f t="shared" si="13"/>
        <v>4675</v>
      </c>
      <c r="G314" s="575">
        <f t="shared" si="12"/>
        <v>3371</v>
      </c>
      <c r="H314" s="382">
        <v>90</v>
      </c>
    </row>
    <row r="315" spans="1:8" x14ac:dyDescent="0.2">
      <c r="A315" s="572">
        <v>331</v>
      </c>
      <c r="B315" s="370"/>
      <c r="C315" s="573">
        <f t="shared" si="14"/>
        <v>62.44</v>
      </c>
      <c r="D315" s="574"/>
      <c r="E315" s="382">
        <v>17529</v>
      </c>
      <c r="F315" s="372">
        <f t="shared" si="13"/>
        <v>4672</v>
      </c>
      <c r="G315" s="575">
        <f t="shared" si="12"/>
        <v>3369</v>
      </c>
      <c r="H315" s="382">
        <v>90</v>
      </c>
    </row>
    <row r="316" spans="1:8" x14ac:dyDescent="0.2">
      <c r="A316" s="572">
        <v>332</v>
      </c>
      <c r="B316" s="370"/>
      <c r="C316" s="573">
        <f t="shared" si="14"/>
        <v>62.48</v>
      </c>
      <c r="D316" s="574"/>
      <c r="E316" s="382">
        <v>17529</v>
      </c>
      <c r="F316" s="372">
        <f t="shared" si="13"/>
        <v>4669</v>
      </c>
      <c r="G316" s="575">
        <f t="shared" si="12"/>
        <v>3367</v>
      </c>
      <c r="H316" s="382">
        <v>90</v>
      </c>
    </row>
    <row r="317" spans="1:8" x14ac:dyDescent="0.2">
      <c r="A317" s="572">
        <v>333</v>
      </c>
      <c r="B317" s="370"/>
      <c r="C317" s="573">
        <f t="shared" si="14"/>
        <v>62.52</v>
      </c>
      <c r="D317" s="574"/>
      <c r="E317" s="382">
        <v>17529</v>
      </c>
      <c r="F317" s="372">
        <f t="shared" si="13"/>
        <v>4666</v>
      </c>
      <c r="G317" s="575">
        <f t="shared" si="12"/>
        <v>3364</v>
      </c>
      <c r="H317" s="382">
        <v>90</v>
      </c>
    </row>
    <row r="318" spans="1:8" x14ac:dyDescent="0.2">
      <c r="A318" s="572">
        <v>334</v>
      </c>
      <c r="B318" s="370"/>
      <c r="C318" s="573">
        <f t="shared" si="14"/>
        <v>62.56</v>
      </c>
      <c r="D318" s="574"/>
      <c r="E318" s="382">
        <v>17529</v>
      </c>
      <c r="F318" s="372">
        <f t="shared" si="13"/>
        <v>4663</v>
      </c>
      <c r="G318" s="575">
        <f t="shared" si="12"/>
        <v>3362</v>
      </c>
      <c r="H318" s="382">
        <v>90</v>
      </c>
    </row>
    <row r="319" spans="1:8" x14ac:dyDescent="0.2">
      <c r="A319" s="572">
        <v>335</v>
      </c>
      <c r="B319" s="370"/>
      <c r="C319" s="573">
        <f t="shared" si="14"/>
        <v>62.6</v>
      </c>
      <c r="D319" s="574"/>
      <c r="E319" s="382">
        <v>17529</v>
      </c>
      <c r="F319" s="372">
        <f t="shared" si="13"/>
        <v>4660</v>
      </c>
      <c r="G319" s="575">
        <f t="shared" si="12"/>
        <v>3360</v>
      </c>
      <c r="H319" s="382">
        <v>90</v>
      </c>
    </row>
    <row r="320" spans="1:8" x14ac:dyDescent="0.2">
      <c r="A320" s="572">
        <v>336</v>
      </c>
      <c r="B320" s="370"/>
      <c r="C320" s="573">
        <f t="shared" si="14"/>
        <v>62.64</v>
      </c>
      <c r="D320" s="574"/>
      <c r="E320" s="382">
        <v>17529</v>
      </c>
      <c r="F320" s="372">
        <f t="shared" si="13"/>
        <v>4657</v>
      </c>
      <c r="G320" s="575">
        <f t="shared" si="12"/>
        <v>3358</v>
      </c>
      <c r="H320" s="382">
        <v>90</v>
      </c>
    </row>
    <row r="321" spans="1:8" x14ac:dyDescent="0.2">
      <c r="A321" s="572">
        <v>337</v>
      </c>
      <c r="B321" s="370"/>
      <c r="C321" s="573">
        <f t="shared" si="14"/>
        <v>62.68</v>
      </c>
      <c r="D321" s="574"/>
      <c r="E321" s="382">
        <v>17529</v>
      </c>
      <c r="F321" s="372">
        <f t="shared" si="13"/>
        <v>4654</v>
      </c>
      <c r="G321" s="575">
        <f t="shared" si="12"/>
        <v>3356</v>
      </c>
      <c r="H321" s="382">
        <v>90</v>
      </c>
    </row>
    <row r="322" spans="1:8" x14ac:dyDescent="0.2">
      <c r="A322" s="572">
        <v>338</v>
      </c>
      <c r="B322" s="370"/>
      <c r="C322" s="573">
        <f t="shared" si="14"/>
        <v>62.72</v>
      </c>
      <c r="D322" s="574"/>
      <c r="E322" s="382">
        <v>17529</v>
      </c>
      <c r="F322" s="372">
        <f t="shared" si="13"/>
        <v>4651</v>
      </c>
      <c r="G322" s="575">
        <f t="shared" si="12"/>
        <v>3354</v>
      </c>
      <c r="H322" s="382">
        <v>90</v>
      </c>
    </row>
    <row r="323" spans="1:8" x14ac:dyDescent="0.2">
      <c r="A323" s="572">
        <v>339</v>
      </c>
      <c r="B323" s="370"/>
      <c r="C323" s="573">
        <f t="shared" si="14"/>
        <v>62.76</v>
      </c>
      <c r="D323" s="574"/>
      <c r="E323" s="382">
        <v>17529</v>
      </c>
      <c r="F323" s="372">
        <f t="shared" si="13"/>
        <v>4648</v>
      </c>
      <c r="G323" s="575">
        <f t="shared" si="12"/>
        <v>3352</v>
      </c>
      <c r="H323" s="382">
        <v>90</v>
      </c>
    </row>
    <row r="324" spans="1:8" x14ac:dyDescent="0.2">
      <c r="A324" s="572">
        <v>340</v>
      </c>
      <c r="B324" s="370"/>
      <c r="C324" s="573">
        <f t="shared" si="14"/>
        <v>62.8</v>
      </c>
      <c r="D324" s="574"/>
      <c r="E324" s="382">
        <v>17529</v>
      </c>
      <c r="F324" s="372">
        <f t="shared" si="13"/>
        <v>4645</v>
      </c>
      <c r="G324" s="575">
        <f t="shared" si="12"/>
        <v>3349</v>
      </c>
      <c r="H324" s="382">
        <v>90</v>
      </c>
    </row>
    <row r="325" spans="1:8" x14ac:dyDescent="0.2">
      <c r="A325" s="572">
        <v>341</v>
      </c>
      <c r="B325" s="370"/>
      <c r="C325" s="573">
        <f t="shared" si="14"/>
        <v>62.84</v>
      </c>
      <c r="D325" s="574"/>
      <c r="E325" s="382">
        <v>17529</v>
      </c>
      <c r="F325" s="372">
        <f t="shared" si="13"/>
        <v>4642</v>
      </c>
      <c r="G325" s="575">
        <f t="shared" si="12"/>
        <v>3347</v>
      </c>
      <c r="H325" s="382">
        <v>90</v>
      </c>
    </row>
    <row r="326" spans="1:8" x14ac:dyDescent="0.2">
      <c r="A326" s="572">
        <v>342</v>
      </c>
      <c r="B326" s="370"/>
      <c r="C326" s="573">
        <f t="shared" si="14"/>
        <v>62.87</v>
      </c>
      <c r="D326" s="574"/>
      <c r="E326" s="382">
        <v>17529</v>
      </c>
      <c r="F326" s="372">
        <f t="shared" si="13"/>
        <v>4640</v>
      </c>
      <c r="G326" s="575">
        <f t="shared" si="12"/>
        <v>3346</v>
      </c>
      <c r="H326" s="382">
        <v>90</v>
      </c>
    </row>
    <row r="327" spans="1:8" x14ac:dyDescent="0.2">
      <c r="A327" s="572">
        <v>343</v>
      </c>
      <c r="B327" s="370"/>
      <c r="C327" s="573">
        <f t="shared" si="14"/>
        <v>62.91</v>
      </c>
      <c r="D327" s="574"/>
      <c r="E327" s="382">
        <v>17529</v>
      </c>
      <c r="F327" s="372">
        <f t="shared" si="13"/>
        <v>4637</v>
      </c>
      <c r="G327" s="575">
        <f t="shared" si="12"/>
        <v>3344</v>
      </c>
      <c r="H327" s="382">
        <v>90</v>
      </c>
    </row>
    <row r="328" spans="1:8" x14ac:dyDescent="0.2">
      <c r="A328" s="572">
        <v>344</v>
      </c>
      <c r="B328" s="370"/>
      <c r="C328" s="573">
        <f t="shared" si="14"/>
        <v>62.95</v>
      </c>
      <c r="D328" s="574"/>
      <c r="E328" s="382">
        <v>17529</v>
      </c>
      <c r="F328" s="372">
        <f t="shared" si="13"/>
        <v>4634</v>
      </c>
      <c r="G328" s="575">
        <f t="shared" si="12"/>
        <v>3342</v>
      </c>
      <c r="H328" s="382">
        <v>90</v>
      </c>
    </row>
    <row r="329" spans="1:8" x14ac:dyDescent="0.2">
      <c r="A329" s="572">
        <v>345</v>
      </c>
      <c r="B329" s="370"/>
      <c r="C329" s="573">
        <f t="shared" si="14"/>
        <v>62.99</v>
      </c>
      <c r="D329" s="574"/>
      <c r="E329" s="382">
        <v>17529</v>
      </c>
      <c r="F329" s="372">
        <f t="shared" si="13"/>
        <v>4632</v>
      </c>
      <c r="G329" s="575">
        <f t="shared" si="12"/>
        <v>3339</v>
      </c>
      <c r="H329" s="382">
        <v>90</v>
      </c>
    </row>
    <row r="330" spans="1:8" x14ac:dyDescent="0.2">
      <c r="A330" s="572">
        <v>346</v>
      </c>
      <c r="B330" s="370"/>
      <c r="C330" s="573">
        <f t="shared" si="14"/>
        <v>63.03</v>
      </c>
      <c r="D330" s="574"/>
      <c r="E330" s="382">
        <v>17529</v>
      </c>
      <c r="F330" s="372">
        <f t="shared" si="13"/>
        <v>4629</v>
      </c>
      <c r="G330" s="575">
        <f t="shared" si="12"/>
        <v>3337</v>
      </c>
      <c r="H330" s="382">
        <v>90</v>
      </c>
    </row>
    <row r="331" spans="1:8" x14ac:dyDescent="0.2">
      <c r="A331" s="572">
        <v>347</v>
      </c>
      <c r="B331" s="370"/>
      <c r="C331" s="573">
        <f t="shared" si="14"/>
        <v>63.07</v>
      </c>
      <c r="D331" s="574"/>
      <c r="E331" s="382">
        <v>17529</v>
      </c>
      <c r="F331" s="372">
        <f t="shared" si="13"/>
        <v>4626</v>
      </c>
      <c r="G331" s="575">
        <f t="shared" si="12"/>
        <v>3335</v>
      </c>
      <c r="H331" s="382">
        <v>90</v>
      </c>
    </row>
    <row r="332" spans="1:8" x14ac:dyDescent="0.2">
      <c r="A332" s="572">
        <v>348</v>
      </c>
      <c r="B332" s="370"/>
      <c r="C332" s="573">
        <f t="shared" si="14"/>
        <v>63.1</v>
      </c>
      <c r="D332" s="574"/>
      <c r="E332" s="382">
        <v>17529</v>
      </c>
      <c r="F332" s="372">
        <f t="shared" si="13"/>
        <v>4624</v>
      </c>
      <c r="G332" s="575">
        <f t="shared" si="12"/>
        <v>3334</v>
      </c>
      <c r="H332" s="382">
        <v>90</v>
      </c>
    </row>
    <row r="333" spans="1:8" x14ac:dyDescent="0.2">
      <c r="A333" s="572">
        <v>349</v>
      </c>
      <c r="B333" s="370"/>
      <c r="C333" s="573">
        <f t="shared" si="14"/>
        <v>63.14</v>
      </c>
      <c r="D333" s="574"/>
      <c r="E333" s="382">
        <v>17529</v>
      </c>
      <c r="F333" s="372">
        <f t="shared" si="13"/>
        <v>4621</v>
      </c>
      <c r="G333" s="575">
        <f t="shared" ref="G333:G396" si="15">ROUND(12*(1/C333*E333),0)</f>
        <v>3331</v>
      </c>
      <c r="H333" s="382">
        <v>90</v>
      </c>
    </row>
    <row r="334" spans="1:8" x14ac:dyDescent="0.2">
      <c r="A334" s="572">
        <v>350</v>
      </c>
      <c r="B334" s="370"/>
      <c r="C334" s="573">
        <f t="shared" si="14"/>
        <v>63.18</v>
      </c>
      <c r="D334" s="574"/>
      <c r="E334" s="382">
        <v>17529</v>
      </c>
      <c r="F334" s="372">
        <f t="shared" ref="F334:F397" si="16">ROUND(12*1.36*(1/C334*E334)+H334,0)</f>
        <v>4618</v>
      </c>
      <c r="G334" s="575">
        <f t="shared" si="15"/>
        <v>3329</v>
      </c>
      <c r="H334" s="382">
        <v>90</v>
      </c>
    </row>
    <row r="335" spans="1:8" x14ac:dyDescent="0.2">
      <c r="A335" s="572">
        <v>351</v>
      </c>
      <c r="B335" s="370"/>
      <c r="C335" s="573">
        <f t="shared" ref="C335:C398" si="17">ROUND(10.899*LN(A335)+A335/150-3,2)</f>
        <v>63.22</v>
      </c>
      <c r="D335" s="574"/>
      <c r="E335" s="382">
        <v>17529</v>
      </c>
      <c r="F335" s="372">
        <f t="shared" si="16"/>
        <v>4615</v>
      </c>
      <c r="G335" s="575">
        <f t="shared" si="15"/>
        <v>3327</v>
      </c>
      <c r="H335" s="382">
        <v>90</v>
      </c>
    </row>
    <row r="336" spans="1:8" x14ac:dyDescent="0.2">
      <c r="A336" s="572">
        <v>352</v>
      </c>
      <c r="B336" s="370"/>
      <c r="C336" s="573">
        <f t="shared" si="17"/>
        <v>63.25</v>
      </c>
      <c r="D336" s="574"/>
      <c r="E336" s="382">
        <v>17529</v>
      </c>
      <c r="F336" s="372">
        <f t="shared" si="16"/>
        <v>4613</v>
      </c>
      <c r="G336" s="575">
        <f t="shared" si="15"/>
        <v>3326</v>
      </c>
      <c r="H336" s="382">
        <v>90</v>
      </c>
    </row>
    <row r="337" spans="1:8" x14ac:dyDescent="0.2">
      <c r="A337" s="572">
        <v>353</v>
      </c>
      <c r="B337" s="370"/>
      <c r="C337" s="573">
        <f t="shared" si="17"/>
        <v>63.29</v>
      </c>
      <c r="D337" s="574"/>
      <c r="E337" s="382">
        <v>17529</v>
      </c>
      <c r="F337" s="372">
        <f t="shared" si="16"/>
        <v>4610</v>
      </c>
      <c r="G337" s="575">
        <f t="shared" si="15"/>
        <v>3324</v>
      </c>
      <c r="H337" s="382">
        <v>90</v>
      </c>
    </row>
    <row r="338" spans="1:8" x14ac:dyDescent="0.2">
      <c r="A338" s="572">
        <v>354</v>
      </c>
      <c r="B338" s="370"/>
      <c r="C338" s="573">
        <f t="shared" si="17"/>
        <v>63.33</v>
      </c>
      <c r="D338" s="574"/>
      <c r="E338" s="382">
        <v>17529</v>
      </c>
      <c r="F338" s="372">
        <f t="shared" si="16"/>
        <v>4607</v>
      </c>
      <c r="G338" s="575">
        <f t="shared" si="15"/>
        <v>3321</v>
      </c>
      <c r="H338" s="382">
        <v>90</v>
      </c>
    </row>
    <row r="339" spans="1:8" x14ac:dyDescent="0.2">
      <c r="A339" s="572">
        <v>355</v>
      </c>
      <c r="B339" s="370"/>
      <c r="C339" s="573">
        <f t="shared" si="17"/>
        <v>63.37</v>
      </c>
      <c r="D339" s="574"/>
      <c r="E339" s="382">
        <v>17529</v>
      </c>
      <c r="F339" s="372">
        <f t="shared" si="16"/>
        <v>4604</v>
      </c>
      <c r="G339" s="575">
        <f t="shared" si="15"/>
        <v>3319</v>
      </c>
      <c r="H339" s="382">
        <v>90</v>
      </c>
    </row>
    <row r="340" spans="1:8" x14ac:dyDescent="0.2">
      <c r="A340" s="572">
        <v>356</v>
      </c>
      <c r="B340" s="370"/>
      <c r="C340" s="573">
        <f t="shared" si="17"/>
        <v>63.4</v>
      </c>
      <c r="D340" s="574"/>
      <c r="E340" s="382">
        <v>17529</v>
      </c>
      <c r="F340" s="372">
        <f t="shared" si="16"/>
        <v>4602</v>
      </c>
      <c r="G340" s="575">
        <f t="shared" si="15"/>
        <v>3318</v>
      </c>
      <c r="H340" s="382">
        <v>90</v>
      </c>
    </row>
    <row r="341" spans="1:8" x14ac:dyDescent="0.2">
      <c r="A341" s="572">
        <v>357</v>
      </c>
      <c r="B341" s="370"/>
      <c r="C341" s="573">
        <f t="shared" si="17"/>
        <v>63.44</v>
      </c>
      <c r="D341" s="574"/>
      <c r="E341" s="382">
        <v>17529</v>
      </c>
      <c r="F341" s="372">
        <f t="shared" si="16"/>
        <v>4599</v>
      </c>
      <c r="G341" s="575">
        <f t="shared" si="15"/>
        <v>3316</v>
      </c>
      <c r="H341" s="382">
        <v>90</v>
      </c>
    </row>
    <row r="342" spans="1:8" x14ac:dyDescent="0.2">
      <c r="A342" s="572">
        <v>358</v>
      </c>
      <c r="B342" s="370"/>
      <c r="C342" s="573">
        <f t="shared" si="17"/>
        <v>63.48</v>
      </c>
      <c r="D342" s="574"/>
      <c r="E342" s="382">
        <v>17529</v>
      </c>
      <c r="F342" s="372">
        <f t="shared" si="16"/>
        <v>4597</v>
      </c>
      <c r="G342" s="575">
        <f t="shared" si="15"/>
        <v>3314</v>
      </c>
      <c r="H342" s="382">
        <v>90</v>
      </c>
    </row>
    <row r="343" spans="1:8" x14ac:dyDescent="0.2">
      <c r="A343" s="572">
        <v>359</v>
      </c>
      <c r="B343" s="370"/>
      <c r="C343" s="573">
        <f t="shared" si="17"/>
        <v>63.52</v>
      </c>
      <c r="D343" s="574"/>
      <c r="E343" s="382">
        <v>17529</v>
      </c>
      <c r="F343" s="372">
        <f t="shared" si="16"/>
        <v>4594</v>
      </c>
      <c r="G343" s="575">
        <f t="shared" si="15"/>
        <v>3312</v>
      </c>
      <c r="H343" s="382">
        <v>90</v>
      </c>
    </row>
    <row r="344" spans="1:8" x14ac:dyDescent="0.2">
      <c r="A344" s="572">
        <v>360</v>
      </c>
      <c r="B344" s="370"/>
      <c r="C344" s="573">
        <f t="shared" si="17"/>
        <v>63.55</v>
      </c>
      <c r="D344" s="574"/>
      <c r="E344" s="382">
        <v>17529</v>
      </c>
      <c r="F344" s="372">
        <f t="shared" si="16"/>
        <v>4592</v>
      </c>
      <c r="G344" s="575">
        <f t="shared" si="15"/>
        <v>3310</v>
      </c>
      <c r="H344" s="382">
        <v>90</v>
      </c>
    </row>
    <row r="345" spans="1:8" x14ac:dyDescent="0.2">
      <c r="A345" s="572">
        <v>361</v>
      </c>
      <c r="B345" s="370"/>
      <c r="C345" s="573">
        <f t="shared" si="17"/>
        <v>63.59</v>
      </c>
      <c r="D345" s="574"/>
      <c r="E345" s="382">
        <v>17529</v>
      </c>
      <c r="F345" s="372">
        <f t="shared" si="16"/>
        <v>4589</v>
      </c>
      <c r="G345" s="575">
        <f t="shared" si="15"/>
        <v>3308</v>
      </c>
      <c r="H345" s="382">
        <v>90</v>
      </c>
    </row>
    <row r="346" spans="1:8" x14ac:dyDescent="0.2">
      <c r="A346" s="572">
        <v>362</v>
      </c>
      <c r="B346" s="370"/>
      <c r="C346" s="573">
        <f t="shared" si="17"/>
        <v>63.63</v>
      </c>
      <c r="D346" s="574"/>
      <c r="E346" s="382">
        <v>17529</v>
      </c>
      <c r="F346" s="372">
        <f t="shared" si="16"/>
        <v>4586</v>
      </c>
      <c r="G346" s="575">
        <f t="shared" si="15"/>
        <v>3306</v>
      </c>
      <c r="H346" s="382">
        <v>90</v>
      </c>
    </row>
    <row r="347" spans="1:8" x14ac:dyDescent="0.2">
      <c r="A347" s="572">
        <v>363</v>
      </c>
      <c r="B347" s="370"/>
      <c r="C347" s="573">
        <f t="shared" si="17"/>
        <v>63.66</v>
      </c>
      <c r="D347" s="574"/>
      <c r="E347" s="382">
        <v>17529</v>
      </c>
      <c r="F347" s="372">
        <f t="shared" si="16"/>
        <v>4584</v>
      </c>
      <c r="G347" s="575">
        <f t="shared" si="15"/>
        <v>3304</v>
      </c>
      <c r="H347" s="382">
        <v>90</v>
      </c>
    </row>
    <row r="348" spans="1:8" x14ac:dyDescent="0.2">
      <c r="A348" s="572">
        <v>364</v>
      </c>
      <c r="B348" s="370"/>
      <c r="C348" s="573">
        <f t="shared" si="17"/>
        <v>63.7</v>
      </c>
      <c r="D348" s="574"/>
      <c r="E348" s="382">
        <v>17529</v>
      </c>
      <c r="F348" s="372">
        <f t="shared" si="16"/>
        <v>4581</v>
      </c>
      <c r="G348" s="575">
        <f t="shared" si="15"/>
        <v>3302</v>
      </c>
      <c r="H348" s="382">
        <v>90</v>
      </c>
    </row>
    <row r="349" spans="1:8" x14ac:dyDescent="0.2">
      <c r="A349" s="572">
        <v>365</v>
      </c>
      <c r="B349" s="370"/>
      <c r="C349" s="573">
        <f t="shared" si="17"/>
        <v>63.74</v>
      </c>
      <c r="D349" s="574"/>
      <c r="E349" s="382">
        <v>17529</v>
      </c>
      <c r="F349" s="372">
        <f t="shared" si="16"/>
        <v>4578</v>
      </c>
      <c r="G349" s="575">
        <f t="shared" si="15"/>
        <v>3300</v>
      </c>
      <c r="H349" s="382">
        <v>90</v>
      </c>
    </row>
    <row r="350" spans="1:8" x14ac:dyDescent="0.2">
      <c r="A350" s="572">
        <v>366</v>
      </c>
      <c r="B350" s="370"/>
      <c r="C350" s="573">
        <f t="shared" si="17"/>
        <v>63.77</v>
      </c>
      <c r="D350" s="574"/>
      <c r="E350" s="382">
        <v>17529</v>
      </c>
      <c r="F350" s="372">
        <f t="shared" si="16"/>
        <v>4576</v>
      </c>
      <c r="G350" s="575">
        <f t="shared" si="15"/>
        <v>3299</v>
      </c>
      <c r="H350" s="382">
        <v>90</v>
      </c>
    </row>
    <row r="351" spans="1:8" x14ac:dyDescent="0.2">
      <c r="A351" s="572">
        <v>367</v>
      </c>
      <c r="B351" s="370"/>
      <c r="C351" s="573">
        <f t="shared" si="17"/>
        <v>63.81</v>
      </c>
      <c r="D351" s="574"/>
      <c r="E351" s="382">
        <v>17529</v>
      </c>
      <c r="F351" s="372">
        <f t="shared" si="16"/>
        <v>4573</v>
      </c>
      <c r="G351" s="575">
        <f t="shared" si="15"/>
        <v>3296</v>
      </c>
      <c r="H351" s="382">
        <v>90</v>
      </c>
    </row>
    <row r="352" spans="1:8" x14ac:dyDescent="0.2">
      <c r="A352" s="572">
        <v>368</v>
      </c>
      <c r="B352" s="370"/>
      <c r="C352" s="573">
        <f t="shared" si="17"/>
        <v>63.85</v>
      </c>
      <c r="D352" s="574"/>
      <c r="E352" s="382">
        <v>17529</v>
      </c>
      <c r="F352" s="372">
        <f t="shared" si="16"/>
        <v>4570</v>
      </c>
      <c r="G352" s="575">
        <f t="shared" si="15"/>
        <v>3294</v>
      </c>
      <c r="H352" s="382">
        <v>90</v>
      </c>
    </row>
    <row r="353" spans="1:8" x14ac:dyDescent="0.2">
      <c r="A353" s="572">
        <v>369</v>
      </c>
      <c r="B353" s="370"/>
      <c r="C353" s="573">
        <f t="shared" si="17"/>
        <v>63.88</v>
      </c>
      <c r="D353" s="574"/>
      <c r="E353" s="382">
        <v>17529</v>
      </c>
      <c r="F353" s="372">
        <f t="shared" si="16"/>
        <v>4568</v>
      </c>
      <c r="G353" s="575">
        <f t="shared" si="15"/>
        <v>3293</v>
      </c>
      <c r="H353" s="382">
        <v>90</v>
      </c>
    </row>
    <row r="354" spans="1:8" x14ac:dyDescent="0.2">
      <c r="A354" s="572">
        <v>370</v>
      </c>
      <c r="B354" s="370"/>
      <c r="C354" s="573">
        <f t="shared" si="17"/>
        <v>63.92</v>
      </c>
      <c r="D354" s="574"/>
      <c r="E354" s="382">
        <v>17529</v>
      </c>
      <c r="F354" s="372">
        <f t="shared" si="16"/>
        <v>4565</v>
      </c>
      <c r="G354" s="575">
        <f t="shared" si="15"/>
        <v>3291</v>
      </c>
      <c r="H354" s="382">
        <v>90</v>
      </c>
    </row>
    <row r="355" spans="1:8" x14ac:dyDescent="0.2">
      <c r="A355" s="572">
        <v>371</v>
      </c>
      <c r="B355" s="370"/>
      <c r="C355" s="573">
        <f t="shared" si="17"/>
        <v>63.95</v>
      </c>
      <c r="D355" s="574"/>
      <c r="E355" s="382">
        <v>17529</v>
      </c>
      <c r="F355" s="372">
        <f t="shared" si="16"/>
        <v>4563</v>
      </c>
      <c r="G355" s="575">
        <f t="shared" si="15"/>
        <v>3289</v>
      </c>
      <c r="H355" s="382">
        <v>90</v>
      </c>
    </row>
    <row r="356" spans="1:8" x14ac:dyDescent="0.2">
      <c r="A356" s="572">
        <v>372</v>
      </c>
      <c r="B356" s="370"/>
      <c r="C356" s="573">
        <f t="shared" si="17"/>
        <v>63.99</v>
      </c>
      <c r="D356" s="574"/>
      <c r="E356" s="382">
        <v>17529</v>
      </c>
      <c r="F356" s="372">
        <f t="shared" si="16"/>
        <v>4561</v>
      </c>
      <c r="G356" s="575">
        <f t="shared" si="15"/>
        <v>3287</v>
      </c>
      <c r="H356" s="382">
        <v>90</v>
      </c>
    </row>
    <row r="357" spans="1:8" x14ac:dyDescent="0.2">
      <c r="A357" s="572">
        <v>373</v>
      </c>
      <c r="B357" s="370"/>
      <c r="C357" s="573">
        <f t="shared" si="17"/>
        <v>64.03</v>
      </c>
      <c r="D357" s="574"/>
      <c r="E357" s="382">
        <v>17529</v>
      </c>
      <c r="F357" s="372">
        <f t="shared" si="16"/>
        <v>4558</v>
      </c>
      <c r="G357" s="575">
        <f t="shared" si="15"/>
        <v>3285</v>
      </c>
      <c r="H357" s="382">
        <v>90</v>
      </c>
    </row>
    <row r="358" spans="1:8" x14ac:dyDescent="0.2">
      <c r="A358" s="572">
        <v>374</v>
      </c>
      <c r="B358" s="370"/>
      <c r="C358" s="573">
        <f t="shared" si="17"/>
        <v>64.06</v>
      </c>
      <c r="D358" s="574"/>
      <c r="E358" s="382">
        <v>17529</v>
      </c>
      <c r="F358" s="372">
        <f t="shared" si="16"/>
        <v>4556</v>
      </c>
      <c r="G358" s="575">
        <f t="shared" si="15"/>
        <v>3284</v>
      </c>
      <c r="H358" s="382">
        <v>90</v>
      </c>
    </row>
    <row r="359" spans="1:8" x14ac:dyDescent="0.2">
      <c r="A359" s="572">
        <v>375</v>
      </c>
      <c r="B359" s="370"/>
      <c r="C359" s="573">
        <f t="shared" si="17"/>
        <v>64.099999999999994</v>
      </c>
      <c r="D359" s="574"/>
      <c r="E359" s="382">
        <v>17529</v>
      </c>
      <c r="F359" s="372">
        <f t="shared" si="16"/>
        <v>4553</v>
      </c>
      <c r="G359" s="575">
        <f t="shared" si="15"/>
        <v>3282</v>
      </c>
      <c r="H359" s="382">
        <v>90</v>
      </c>
    </row>
    <row r="360" spans="1:8" x14ac:dyDescent="0.2">
      <c r="A360" s="572">
        <v>376</v>
      </c>
      <c r="B360" s="370"/>
      <c r="C360" s="573">
        <f t="shared" si="17"/>
        <v>64.13</v>
      </c>
      <c r="D360" s="574"/>
      <c r="E360" s="382">
        <v>17529</v>
      </c>
      <c r="F360" s="372">
        <f t="shared" si="16"/>
        <v>4551</v>
      </c>
      <c r="G360" s="575">
        <f t="shared" si="15"/>
        <v>3280</v>
      </c>
      <c r="H360" s="382">
        <v>90</v>
      </c>
    </row>
    <row r="361" spans="1:8" x14ac:dyDescent="0.2">
      <c r="A361" s="572">
        <v>377</v>
      </c>
      <c r="B361" s="370"/>
      <c r="C361" s="573">
        <f t="shared" si="17"/>
        <v>64.17</v>
      </c>
      <c r="D361" s="574"/>
      <c r="E361" s="382">
        <v>17529</v>
      </c>
      <c r="F361" s="372">
        <f t="shared" si="16"/>
        <v>4548</v>
      </c>
      <c r="G361" s="575">
        <f t="shared" si="15"/>
        <v>3278</v>
      </c>
      <c r="H361" s="382">
        <v>90</v>
      </c>
    </row>
    <row r="362" spans="1:8" x14ac:dyDescent="0.2">
      <c r="A362" s="572">
        <v>378</v>
      </c>
      <c r="B362" s="370"/>
      <c r="C362" s="573">
        <f t="shared" si="17"/>
        <v>64.2</v>
      </c>
      <c r="D362" s="574"/>
      <c r="E362" s="382">
        <v>17529</v>
      </c>
      <c r="F362" s="372">
        <f t="shared" si="16"/>
        <v>4546</v>
      </c>
      <c r="G362" s="575">
        <f t="shared" si="15"/>
        <v>3276</v>
      </c>
      <c r="H362" s="382">
        <v>90</v>
      </c>
    </row>
    <row r="363" spans="1:8" x14ac:dyDescent="0.2">
      <c r="A363" s="572">
        <v>379</v>
      </c>
      <c r="B363" s="370"/>
      <c r="C363" s="573">
        <f t="shared" si="17"/>
        <v>64.239999999999995</v>
      </c>
      <c r="D363" s="574"/>
      <c r="E363" s="382">
        <v>17529</v>
      </c>
      <c r="F363" s="372">
        <f t="shared" si="16"/>
        <v>4543</v>
      </c>
      <c r="G363" s="575">
        <f t="shared" si="15"/>
        <v>3274</v>
      </c>
      <c r="H363" s="382">
        <v>90</v>
      </c>
    </row>
    <row r="364" spans="1:8" x14ac:dyDescent="0.2">
      <c r="A364" s="572">
        <v>380</v>
      </c>
      <c r="B364" s="370"/>
      <c r="C364" s="573">
        <f t="shared" si="17"/>
        <v>64.28</v>
      </c>
      <c r="D364" s="574"/>
      <c r="E364" s="382">
        <v>17529</v>
      </c>
      <c r="F364" s="372">
        <f t="shared" si="16"/>
        <v>4540</v>
      </c>
      <c r="G364" s="575">
        <f t="shared" si="15"/>
        <v>3272</v>
      </c>
      <c r="H364" s="382">
        <v>90</v>
      </c>
    </row>
    <row r="365" spans="1:8" x14ac:dyDescent="0.2">
      <c r="A365" s="572">
        <v>381</v>
      </c>
      <c r="B365" s="370"/>
      <c r="C365" s="573">
        <f t="shared" si="17"/>
        <v>64.31</v>
      </c>
      <c r="D365" s="574"/>
      <c r="E365" s="382">
        <v>17529</v>
      </c>
      <c r="F365" s="372">
        <f t="shared" si="16"/>
        <v>4538</v>
      </c>
      <c r="G365" s="575">
        <f t="shared" si="15"/>
        <v>3271</v>
      </c>
      <c r="H365" s="382">
        <v>90</v>
      </c>
    </row>
    <row r="366" spans="1:8" x14ac:dyDescent="0.2">
      <c r="A366" s="572">
        <v>382</v>
      </c>
      <c r="B366" s="370"/>
      <c r="C366" s="573">
        <f t="shared" si="17"/>
        <v>64.349999999999994</v>
      </c>
      <c r="D366" s="574"/>
      <c r="E366" s="382">
        <v>17529</v>
      </c>
      <c r="F366" s="372">
        <f t="shared" si="16"/>
        <v>4536</v>
      </c>
      <c r="G366" s="575">
        <f t="shared" si="15"/>
        <v>3269</v>
      </c>
      <c r="H366" s="382">
        <v>90</v>
      </c>
    </row>
    <row r="367" spans="1:8" x14ac:dyDescent="0.2">
      <c r="A367" s="572">
        <v>383</v>
      </c>
      <c r="B367" s="370"/>
      <c r="C367" s="573">
        <f t="shared" si="17"/>
        <v>64.38</v>
      </c>
      <c r="D367" s="574"/>
      <c r="E367" s="382">
        <v>17529</v>
      </c>
      <c r="F367" s="372">
        <f t="shared" si="16"/>
        <v>4534</v>
      </c>
      <c r="G367" s="575">
        <f t="shared" si="15"/>
        <v>3267</v>
      </c>
      <c r="H367" s="382">
        <v>90</v>
      </c>
    </row>
    <row r="368" spans="1:8" x14ac:dyDescent="0.2">
      <c r="A368" s="572">
        <v>384</v>
      </c>
      <c r="B368" s="370"/>
      <c r="C368" s="573">
        <f t="shared" si="17"/>
        <v>64.42</v>
      </c>
      <c r="D368" s="574"/>
      <c r="E368" s="382">
        <v>17529</v>
      </c>
      <c r="F368" s="372">
        <f t="shared" si="16"/>
        <v>4531</v>
      </c>
      <c r="G368" s="575">
        <f t="shared" si="15"/>
        <v>3265</v>
      </c>
      <c r="H368" s="382">
        <v>90</v>
      </c>
    </row>
    <row r="369" spans="1:8" x14ac:dyDescent="0.2">
      <c r="A369" s="572">
        <v>385</v>
      </c>
      <c r="B369" s="370"/>
      <c r="C369" s="573">
        <f t="shared" si="17"/>
        <v>64.45</v>
      </c>
      <c r="D369" s="574"/>
      <c r="E369" s="382">
        <v>17529</v>
      </c>
      <c r="F369" s="372">
        <f t="shared" si="16"/>
        <v>4529</v>
      </c>
      <c r="G369" s="575">
        <f t="shared" si="15"/>
        <v>3264</v>
      </c>
      <c r="H369" s="382">
        <v>90</v>
      </c>
    </row>
    <row r="370" spans="1:8" x14ac:dyDescent="0.2">
      <c r="A370" s="572">
        <v>386</v>
      </c>
      <c r="B370" s="370"/>
      <c r="C370" s="573">
        <f t="shared" si="17"/>
        <v>64.489999999999995</v>
      </c>
      <c r="D370" s="574"/>
      <c r="E370" s="382">
        <v>17529</v>
      </c>
      <c r="F370" s="372">
        <f t="shared" si="16"/>
        <v>4526</v>
      </c>
      <c r="G370" s="575">
        <f t="shared" si="15"/>
        <v>3262</v>
      </c>
      <c r="H370" s="382">
        <v>90</v>
      </c>
    </row>
    <row r="371" spans="1:8" x14ac:dyDescent="0.2">
      <c r="A371" s="572">
        <v>387</v>
      </c>
      <c r="B371" s="370"/>
      <c r="C371" s="573">
        <f t="shared" si="17"/>
        <v>64.52</v>
      </c>
      <c r="D371" s="574"/>
      <c r="E371" s="382">
        <v>17529</v>
      </c>
      <c r="F371" s="372">
        <f t="shared" si="16"/>
        <v>4524</v>
      </c>
      <c r="G371" s="575">
        <f t="shared" si="15"/>
        <v>3260</v>
      </c>
      <c r="H371" s="382">
        <v>90</v>
      </c>
    </row>
    <row r="372" spans="1:8" x14ac:dyDescent="0.2">
      <c r="A372" s="572">
        <v>388</v>
      </c>
      <c r="B372" s="370"/>
      <c r="C372" s="573">
        <f t="shared" si="17"/>
        <v>64.56</v>
      </c>
      <c r="D372" s="574"/>
      <c r="E372" s="382">
        <v>17529</v>
      </c>
      <c r="F372" s="372">
        <f t="shared" si="16"/>
        <v>4521</v>
      </c>
      <c r="G372" s="575">
        <f t="shared" si="15"/>
        <v>3258</v>
      </c>
      <c r="H372" s="382">
        <v>90</v>
      </c>
    </row>
    <row r="373" spans="1:8" x14ac:dyDescent="0.2">
      <c r="A373" s="572">
        <v>389</v>
      </c>
      <c r="B373" s="370"/>
      <c r="C373" s="573">
        <f t="shared" si="17"/>
        <v>64.59</v>
      </c>
      <c r="D373" s="574"/>
      <c r="E373" s="382">
        <v>17529</v>
      </c>
      <c r="F373" s="372">
        <f t="shared" si="16"/>
        <v>4519</v>
      </c>
      <c r="G373" s="575">
        <f t="shared" si="15"/>
        <v>3257</v>
      </c>
      <c r="H373" s="382">
        <v>90</v>
      </c>
    </row>
    <row r="374" spans="1:8" x14ac:dyDescent="0.2">
      <c r="A374" s="572">
        <v>390</v>
      </c>
      <c r="B374" s="370"/>
      <c r="C374" s="573">
        <f t="shared" si="17"/>
        <v>64.63</v>
      </c>
      <c r="D374" s="574"/>
      <c r="E374" s="382">
        <v>17529</v>
      </c>
      <c r="F374" s="372">
        <f t="shared" si="16"/>
        <v>4516</v>
      </c>
      <c r="G374" s="575">
        <f t="shared" si="15"/>
        <v>3255</v>
      </c>
      <c r="H374" s="382">
        <v>90</v>
      </c>
    </row>
    <row r="375" spans="1:8" x14ac:dyDescent="0.2">
      <c r="A375" s="572">
        <v>391</v>
      </c>
      <c r="B375" s="370"/>
      <c r="C375" s="573">
        <f t="shared" si="17"/>
        <v>64.66</v>
      </c>
      <c r="D375" s="574"/>
      <c r="E375" s="382">
        <v>17529</v>
      </c>
      <c r="F375" s="372">
        <f t="shared" si="16"/>
        <v>4514</v>
      </c>
      <c r="G375" s="575">
        <f t="shared" si="15"/>
        <v>3253</v>
      </c>
      <c r="H375" s="382">
        <v>90</v>
      </c>
    </row>
    <row r="376" spans="1:8" x14ac:dyDescent="0.2">
      <c r="A376" s="572">
        <v>392</v>
      </c>
      <c r="B376" s="370"/>
      <c r="C376" s="573">
        <f t="shared" si="17"/>
        <v>64.69</v>
      </c>
      <c r="D376" s="574"/>
      <c r="E376" s="382">
        <v>17529</v>
      </c>
      <c r="F376" s="372">
        <f t="shared" si="16"/>
        <v>4512</v>
      </c>
      <c r="G376" s="575">
        <f t="shared" si="15"/>
        <v>3252</v>
      </c>
      <c r="H376" s="382">
        <v>90</v>
      </c>
    </row>
    <row r="377" spans="1:8" x14ac:dyDescent="0.2">
      <c r="A377" s="572">
        <v>393</v>
      </c>
      <c r="B377" s="370"/>
      <c r="C377" s="573">
        <f t="shared" si="17"/>
        <v>64.73</v>
      </c>
      <c r="D377" s="574"/>
      <c r="E377" s="382">
        <v>17529</v>
      </c>
      <c r="F377" s="372">
        <f t="shared" si="16"/>
        <v>4509</v>
      </c>
      <c r="G377" s="575">
        <f t="shared" si="15"/>
        <v>3250</v>
      </c>
      <c r="H377" s="382">
        <v>90</v>
      </c>
    </row>
    <row r="378" spans="1:8" x14ac:dyDescent="0.2">
      <c r="A378" s="572">
        <v>394</v>
      </c>
      <c r="B378" s="370"/>
      <c r="C378" s="573">
        <f t="shared" si="17"/>
        <v>64.760000000000005</v>
      </c>
      <c r="D378" s="574"/>
      <c r="E378" s="382">
        <v>17529</v>
      </c>
      <c r="F378" s="372">
        <f t="shared" si="16"/>
        <v>4507</v>
      </c>
      <c r="G378" s="575">
        <f t="shared" si="15"/>
        <v>3248</v>
      </c>
      <c r="H378" s="382">
        <v>90</v>
      </c>
    </row>
    <row r="379" spans="1:8" x14ac:dyDescent="0.2">
      <c r="A379" s="572">
        <v>395</v>
      </c>
      <c r="B379" s="370"/>
      <c r="C379" s="573">
        <f t="shared" si="17"/>
        <v>64.8</v>
      </c>
      <c r="D379" s="574"/>
      <c r="E379" s="382">
        <v>17529</v>
      </c>
      <c r="F379" s="372">
        <f t="shared" si="16"/>
        <v>4505</v>
      </c>
      <c r="G379" s="575">
        <f t="shared" si="15"/>
        <v>3246</v>
      </c>
      <c r="H379" s="382">
        <v>90</v>
      </c>
    </row>
    <row r="380" spans="1:8" x14ac:dyDescent="0.2">
      <c r="A380" s="572">
        <v>396</v>
      </c>
      <c r="B380" s="370"/>
      <c r="C380" s="573">
        <f t="shared" si="17"/>
        <v>64.83</v>
      </c>
      <c r="D380" s="574"/>
      <c r="E380" s="382">
        <v>17529</v>
      </c>
      <c r="F380" s="372">
        <f t="shared" si="16"/>
        <v>4503</v>
      </c>
      <c r="G380" s="575">
        <f t="shared" si="15"/>
        <v>3245</v>
      </c>
      <c r="H380" s="382">
        <v>90</v>
      </c>
    </row>
    <row r="381" spans="1:8" x14ac:dyDescent="0.2">
      <c r="A381" s="572">
        <v>397</v>
      </c>
      <c r="B381" s="370"/>
      <c r="C381" s="573">
        <f t="shared" si="17"/>
        <v>64.87</v>
      </c>
      <c r="D381" s="574"/>
      <c r="E381" s="382">
        <v>17529</v>
      </c>
      <c r="F381" s="372">
        <f t="shared" si="16"/>
        <v>4500</v>
      </c>
      <c r="G381" s="575">
        <f t="shared" si="15"/>
        <v>3243</v>
      </c>
      <c r="H381" s="382">
        <v>90</v>
      </c>
    </row>
    <row r="382" spans="1:8" x14ac:dyDescent="0.2">
      <c r="A382" s="572">
        <v>398</v>
      </c>
      <c r="B382" s="370"/>
      <c r="C382" s="573">
        <f t="shared" si="17"/>
        <v>64.900000000000006</v>
      </c>
      <c r="D382" s="574"/>
      <c r="E382" s="382">
        <v>17529</v>
      </c>
      <c r="F382" s="372">
        <f t="shared" si="16"/>
        <v>4498</v>
      </c>
      <c r="G382" s="575">
        <f t="shared" si="15"/>
        <v>3241</v>
      </c>
      <c r="H382" s="382">
        <v>90</v>
      </c>
    </row>
    <row r="383" spans="1:8" x14ac:dyDescent="0.2">
      <c r="A383" s="572">
        <v>399</v>
      </c>
      <c r="B383" s="370"/>
      <c r="C383" s="573">
        <f t="shared" si="17"/>
        <v>64.930000000000007</v>
      </c>
      <c r="D383" s="574"/>
      <c r="E383" s="382">
        <v>17529</v>
      </c>
      <c r="F383" s="372">
        <f t="shared" si="16"/>
        <v>4496</v>
      </c>
      <c r="G383" s="575">
        <f t="shared" si="15"/>
        <v>3240</v>
      </c>
      <c r="H383" s="382">
        <v>90</v>
      </c>
    </row>
    <row r="384" spans="1:8" x14ac:dyDescent="0.2">
      <c r="A384" s="572">
        <v>400</v>
      </c>
      <c r="B384" s="370"/>
      <c r="C384" s="573">
        <f t="shared" si="17"/>
        <v>64.97</v>
      </c>
      <c r="D384" s="574"/>
      <c r="E384" s="382">
        <v>17529</v>
      </c>
      <c r="F384" s="372">
        <f t="shared" si="16"/>
        <v>4493</v>
      </c>
      <c r="G384" s="575">
        <f t="shared" si="15"/>
        <v>3238</v>
      </c>
      <c r="H384" s="382">
        <v>90</v>
      </c>
    </row>
    <row r="385" spans="1:8" x14ac:dyDescent="0.2">
      <c r="A385" s="572">
        <v>401</v>
      </c>
      <c r="B385" s="370"/>
      <c r="C385" s="573">
        <f t="shared" si="17"/>
        <v>65</v>
      </c>
      <c r="D385" s="574"/>
      <c r="E385" s="382">
        <v>17529</v>
      </c>
      <c r="F385" s="372">
        <f t="shared" si="16"/>
        <v>4491</v>
      </c>
      <c r="G385" s="575">
        <f t="shared" si="15"/>
        <v>3236</v>
      </c>
      <c r="H385" s="382">
        <v>90</v>
      </c>
    </row>
    <row r="386" spans="1:8" x14ac:dyDescent="0.2">
      <c r="A386" s="572">
        <v>402</v>
      </c>
      <c r="B386" s="370"/>
      <c r="C386" s="573">
        <f t="shared" si="17"/>
        <v>65.040000000000006</v>
      </c>
      <c r="D386" s="574"/>
      <c r="E386" s="382">
        <v>17529</v>
      </c>
      <c r="F386" s="372">
        <f t="shared" si="16"/>
        <v>4488</v>
      </c>
      <c r="G386" s="575">
        <f t="shared" si="15"/>
        <v>3234</v>
      </c>
      <c r="H386" s="382">
        <v>90</v>
      </c>
    </row>
    <row r="387" spans="1:8" x14ac:dyDescent="0.2">
      <c r="A387" s="572">
        <v>403</v>
      </c>
      <c r="B387" s="370"/>
      <c r="C387" s="573">
        <f t="shared" si="17"/>
        <v>65.069999999999993</v>
      </c>
      <c r="D387" s="574"/>
      <c r="E387" s="382">
        <v>17529</v>
      </c>
      <c r="F387" s="372">
        <f t="shared" si="16"/>
        <v>4486</v>
      </c>
      <c r="G387" s="575">
        <f t="shared" si="15"/>
        <v>3233</v>
      </c>
      <c r="H387" s="382">
        <v>90</v>
      </c>
    </row>
    <row r="388" spans="1:8" x14ac:dyDescent="0.2">
      <c r="A388" s="572">
        <v>404</v>
      </c>
      <c r="B388" s="370"/>
      <c r="C388" s="573">
        <f t="shared" si="17"/>
        <v>65.099999999999994</v>
      </c>
      <c r="D388" s="574"/>
      <c r="E388" s="382">
        <v>17529</v>
      </c>
      <c r="F388" s="372">
        <f t="shared" si="16"/>
        <v>4484</v>
      </c>
      <c r="G388" s="575">
        <f t="shared" si="15"/>
        <v>3231</v>
      </c>
      <c r="H388" s="382">
        <v>90</v>
      </c>
    </row>
    <row r="389" spans="1:8" x14ac:dyDescent="0.2">
      <c r="A389" s="572">
        <v>405</v>
      </c>
      <c r="B389" s="370"/>
      <c r="C389" s="573">
        <f t="shared" si="17"/>
        <v>65.14</v>
      </c>
      <c r="D389" s="574"/>
      <c r="E389" s="382">
        <v>17529</v>
      </c>
      <c r="F389" s="372">
        <f t="shared" si="16"/>
        <v>4482</v>
      </c>
      <c r="G389" s="575">
        <f t="shared" si="15"/>
        <v>3229</v>
      </c>
      <c r="H389" s="382">
        <v>90</v>
      </c>
    </row>
    <row r="390" spans="1:8" x14ac:dyDescent="0.2">
      <c r="A390" s="572">
        <v>406</v>
      </c>
      <c r="B390" s="370"/>
      <c r="C390" s="573">
        <f t="shared" si="17"/>
        <v>65.17</v>
      </c>
      <c r="D390" s="574"/>
      <c r="E390" s="382">
        <v>17529</v>
      </c>
      <c r="F390" s="372">
        <f t="shared" si="16"/>
        <v>4480</v>
      </c>
      <c r="G390" s="575">
        <f t="shared" si="15"/>
        <v>3228</v>
      </c>
      <c r="H390" s="382">
        <v>90</v>
      </c>
    </row>
    <row r="391" spans="1:8" x14ac:dyDescent="0.2">
      <c r="A391" s="572">
        <v>407</v>
      </c>
      <c r="B391" s="370"/>
      <c r="C391" s="573">
        <f t="shared" si="17"/>
        <v>65.2</v>
      </c>
      <c r="D391" s="574"/>
      <c r="E391" s="382">
        <v>17529</v>
      </c>
      <c r="F391" s="372">
        <f t="shared" si="16"/>
        <v>4478</v>
      </c>
      <c r="G391" s="575">
        <f t="shared" si="15"/>
        <v>3226</v>
      </c>
      <c r="H391" s="382">
        <v>90</v>
      </c>
    </row>
    <row r="392" spans="1:8" x14ac:dyDescent="0.2">
      <c r="A392" s="572">
        <v>408</v>
      </c>
      <c r="B392" s="370"/>
      <c r="C392" s="573">
        <f t="shared" si="17"/>
        <v>65.239999999999995</v>
      </c>
      <c r="D392" s="574"/>
      <c r="E392" s="382">
        <v>17529</v>
      </c>
      <c r="F392" s="372">
        <f t="shared" si="16"/>
        <v>4475</v>
      </c>
      <c r="G392" s="575">
        <f t="shared" si="15"/>
        <v>3224</v>
      </c>
      <c r="H392" s="382">
        <v>90</v>
      </c>
    </row>
    <row r="393" spans="1:8" x14ac:dyDescent="0.2">
      <c r="A393" s="572">
        <v>409</v>
      </c>
      <c r="B393" s="370"/>
      <c r="C393" s="573">
        <f t="shared" si="17"/>
        <v>65.27</v>
      </c>
      <c r="D393" s="574"/>
      <c r="E393" s="382">
        <v>17529</v>
      </c>
      <c r="F393" s="372">
        <f t="shared" si="16"/>
        <v>4473</v>
      </c>
      <c r="G393" s="575">
        <f t="shared" si="15"/>
        <v>3223</v>
      </c>
      <c r="H393" s="382">
        <v>90</v>
      </c>
    </row>
    <row r="394" spans="1:8" x14ac:dyDescent="0.2">
      <c r="A394" s="572">
        <v>410</v>
      </c>
      <c r="B394" s="370"/>
      <c r="C394" s="573">
        <f t="shared" si="17"/>
        <v>65.3</v>
      </c>
      <c r="D394" s="574"/>
      <c r="E394" s="382">
        <v>17529</v>
      </c>
      <c r="F394" s="372">
        <f t="shared" si="16"/>
        <v>4471</v>
      </c>
      <c r="G394" s="575">
        <f t="shared" si="15"/>
        <v>3221</v>
      </c>
      <c r="H394" s="382">
        <v>90</v>
      </c>
    </row>
    <row r="395" spans="1:8" x14ac:dyDescent="0.2">
      <c r="A395" s="572">
        <v>411</v>
      </c>
      <c r="B395" s="370"/>
      <c r="C395" s="573">
        <f t="shared" si="17"/>
        <v>65.34</v>
      </c>
      <c r="D395" s="574"/>
      <c r="E395" s="382">
        <v>17529</v>
      </c>
      <c r="F395" s="372">
        <f t="shared" si="16"/>
        <v>4468</v>
      </c>
      <c r="G395" s="575">
        <f t="shared" si="15"/>
        <v>3219</v>
      </c>
      <c r="H395" s="382">
        <v>90</v>
      </c>
    </row>
    <row r="396" spans="1:8" x14ac:dyDescent="0.2">
      <c r="A396" s="572">
        <v>412</v>
      </c>
      <c r="B396" s="370"/>
      <c r="C396" s="573">
        <f t="shared" si="17"/>
        <v>65.37</v>
      </c>
      <c r="D396" s="574"/>
      <c r="E396" s="382">
        <v>17529</v>
      </c>
      <c r="F396" s="372">
        <f t="shared" si="16"/>
        <v>4466</v>
      </c>
      <c r="G396" s="575">
        <f t="shared" si="15"/>
        <v>3218</v>
      </c>
      <c r="H396" s="382">
        <v>90</v>
      </c>
    </row>
    <row r="397" spans="1:8" x14ac:dyDescent="0.2">
      <c r="A397" s="572">
        <v>413</v>
      </c>
      <c r="B397" s="370"/>
      <c r="C397" s="573">
        <f t="shared" si="17"/>
        <v>65.400000000000006</v>
      </c>
      <c r="D397" s="574"/>
      <c r="E397" s="382">
        <v>17529</v>
      </c>
      <c r="F397" s="372">
        <f t="shared" si="16"/>
        <v>4464</v>
      </c>
      <c r="G397" s="575">
        <f t="shared" ref="G397:G460" si="18">ROUND(12*(1/C397*E397),0)</f>
        <v>3216</v>
      </c>
      <c r="H397" s="382">
        <v>90</v>
      </c>
    </row>
    <row r="398" spans="1:8" x14ac:dyDescent="0.2">
      <c r="A398" s="572">
        <v>414</v>
      </c>
      <c r="B398" s="370"/>
      <c r="C398" s="573">
        <f t="shared" si="17"/>
        <v>65.44</v>
      </c>
      <c r="D398" s="574"/>
      <c r="E398" s="382">
        <v>17529</v>
      </c>
      <c r="F398" s="372">
        <f t="shared" ref="F398:F461" si="19">ROUND(12*1.36*(1/C398*E398)+H398,0)</f>
        <v>4462</v>
      </c>
      <c r="G398" s="575">
        <f t="shared" si="18"/>
        <v>3214</v>
      </c>
      <c r="H398" s="382">
        <v>90</v>
      </c>
    </row>
    <row r="399" spans="1:8" x14ac:dyDescent="0.2">
      <c r="A399" s="572">
        <v>415</v>
      </c>
      <c r="B399" s="370"/>
      <c r="C399" s="573">
        <f t="shared" ref="C399:C462" si="20">ROUND(10.899*LN(A399)+A399/150-3,2)</f>
        <v>65.47</v>
      </c>
      <c r="D399" s="574"/>
      <c r="E399" s="382">
        <v>17529</v>
      </c>
      <c r="F399" s="372">
        <f t="shared" si="19"/>
        <v>4460</v>
      </c>
      <c r="G399" s="575">
        <f t="shared" si="18"/>
        <v>3213</v>
      </c>
      <c r="H399" s="382">
        <v>90</v>
      </c>
    </row>
    <row r="400" spans="1:8" x14ac:dyDescent="0.2">
      <c r="A400" s="572">
        <v>416</v>
      </c>
      <c r="B400" s="370"/>
      <c r="C400" s="573">
        <f t="shared" si="20"/>
        <v>65.5</v>
      </c>
      <c r="D400" s="574"/>
      <c r="E400" s="382">
        <v>17529</v>
      </c>
      <c r="F400" s="372">
        <f t="shared" si="19"/>
        <v>4458</v>
      </c>
      <c r="G400" s="575">
        <f t="shared" si="18"/>
        <v>3211</v>
      </c>
      <c r="H400" s="382">
        <v>90</v>
      </c>
    </row>
    <row r="401" spans="1:8" x14ac:dyDescent="0.2">
      <c r="A401" s="572">
        <v>417</v>
      </c>
      <c r="B401" s="370"/>
      <c r="C401" s="573">
        <f t="shared" si="20"/>
        <v>65.53</v>
      </c>
      <c r="D401" s="574"/>
      <c r="E401" s="382">
        <v>17529</v>
      </c>
      <c r="F401" s="372">
        <f t="shared" si="19"/>
        <v>4456</v>
      </c>
      <c r="G401" s="575">
        <f t="shared" si="18"/>
        <v>3210</v>
      </c>
      <c r="H401" s="382">
        <v>90</v>
      </c>
    </row>
    <row r="402" spans="1:8" x14ac:dyDescent="0.2">
      <c r="A402" s="572">
        <v>418</v>
      </c>
      <c r="B402" s="370"/>
      <c r="C402" s="573">
        <f t="shared" si="20"/>
        <v>65.569999999999993</v>
      </c>
      <c r="D402" s="574"/>
      <c r="E402" s="382">
        <v>17529</v>
      </c>
      <c r="F402" s="372">
        <f t="shared" si="19"/>
        <v>4453</v>
      </c>
      <c r="G402" s="575">
        <f t="shared" si="18"/>
        <v>3208</v>
      </c>
      <c r="H402" s="382">
        <v>90</v>
      </c>
    </row>
    <row r="403" spans="1:8" x14ac:dyDescent="0.2">
      <c r="A403" s="572">
        <v>419</v>
      </c>
      <c r="B403" s="370"/>
      <c r="C403" s="573">
        <f t="shared" si="20"/>
        <v>65.599999999999994</v>
      </c>
      <c r="D403" s="574"/>
      <c r="E403" s="382">
        <v>17529</v>
      </c>
      <c r="F403" s="372">
        <f t="shared" si="19"/>
        <v>4451</v>
      </c>
      <c r="G403" s="575">
        <f t="shared" si="18"/>
        <v>3207</v>
      </c>
      <c r="H403" s="382">
        <v>90</v>
      </c>
    </row>
    <row r="404" spans="1:8" x14ac:dyDescent="0.2">
      <c r="A404" s="572">
        <v>420</v>
      </c>
      <c r="B404" s="370"/>
      <c r="C404" s="573">
        <f t="shared" si="20"/>
        <v>65.63</v>
      </c>
      <c r="D404" s="574"/>
      <c r="E404" s="382">
        <v>17529</v>
      </c>
      <c r="F404" s="372">
        <f t="shared" si="19"/>
        <v>4449</v>
      </c>
      <c r="G404" s="575">
        <f t="shared" si="18"/>
        <v>3205</v>
      </c>
      <c r="H404" s="382">
        <v>90</v>
      </c>
    </row>
    <row r="405" spans="1:8" x14ac:dyDescent="0.2">
      <c r="A405" s="572">
        <v>421</v>
      </c>
      <c r="B405" s="370"/>
      <c r="C405" s="573">
        <f t="shared" si="20"/>
        <v>65.67</v>
      </c>
      <c r="D405" s="574"/>
      <c r="E405" s="382">
        <v>17529</v>
      </c>
      <c r="F405" s="372">
        <f t="shared" si="19"/>
        <v>4446</v>
      </c>
      <c r="G405" s="575">
        <f t="shared" si="18"/>
        <v>3203</v>
      </c>
      <c r="H405" s="382">
        <v>90</v>
      </c>
    </row>
    <row r="406" spans="1:8" x14ac:dyDescent="0.2">
      <c r="A406" s="572">
        <v>422</v>
      </c>
      <c r="B406" s="370"/>
      <c r="C406" s="573">
        <f t="shared" si="20"/>
        <v>65.7</v>
      </c>
      <c r="D406" s="574"/>
      <c r="E406" s="382">
        <v>17529</v>
      </c>
      <c r="F406" s="372">
        <f t="shared" si="19"/>
        <v>4444</v>
      </c>
      <c r="G406" s="575">
        <f t="shared" si="18"/>
        <v>3202</v>
      </c>
      <c r="H406" s="382">
        <v>90</v>
      </c>
    </row>
    <row r="407" spans="1:8" x14ac:dyDescent="0.2">
      <c r="A407" s="572">
        <v>423</v>
      </c>
      <c r="B407" s="370"/>
      <c r="C407" s="573">
        <f t="shared" si="20"/>
        <v>65.73</v>
      </c>
      <c r="D407" s="574"/>
      <c r="E407" s="382">
        <v>17529</v>
      </c>
      <c r="F407" s="372">
        <f t="shared" si="19"/>
        <v>4442</v>
      </c>
      <c r="G407" s="575">
        <f t="shared" si="18"/>
        <v>3200</v>
      </c>
      <c r="H407" s="382">
        <v>90</v>
      </c>
    </row>
    <row r="408" spans="1:8" x14ac:dyDescent="0.2">
      <c r="A408" s="572">
        <v>424</v>
      </c>
      <c r="B408" s="370"/>
      <c r="C408" s="573">
        <f t="shared" si="20"/>
        <v>65.760000000000005</v>
      </c>
      <c r="D408" s="574"/>
      <c r="E408" s="382">
        <v>17529</v>
      </c>
      <c r="F408" s="372">
        <f t="shared" si="19"/>
        <v>4440</v>
      </c>
      <c r="G408" s="575">
        <f t="shared" si="18"/>
        <v>3199</v>
      </c>
      <c r="H408" s="382">
        <v>90</v>
      </c>
    </row>
    <row r="409" spans="1:8" x14ac:dyDescent="0.2">
      <c r="A409" s="572">
        <v>425</v>
      </c>
      <c r="B409" s="370"/>
      <c r="C409" s="573">
        <f t="shared" si="20"/>
        <v>65.8</v>
      </c>
      <c r="D409" s="574"/>
      <c r="E409" s="382">
        <v>17529</v>
      </c>
      <c r="F409" s="372">
        <f t="shared" si="19"/>
        <v>4438</v>
      </c>
      <c r="G409" s="575">
        <f t="shared" si="18"/>
        <v>3197</v>
      </c>
      <c r="H409" s="382">
        <v>90</v>
      </c>
    </row>
    <row r="410" spans="1:8" x14ac:dyDescent="0.2">
      <c r="A410" s="572">
        <v>426</v>
      </c>
      <c r="B410" s="370"/>
      <c r="C410" s="573">
        <f t="shared" si="20"/>
        <v>65.83</v>
      </c>
      <c r="D410" s="574"/>
      <c r="E410" s="382">
        <v>17529</v>
      </c>
      <c r="F410" s="372">
        <f t="shared" si="19"/>
        <v>4436</v>
      </c>
      <c r="G410" s="575">
        <f t="shared" si="18"/>
        <v>3195</v>
      </c>
      <c r="H410" s="382">
        <v>90</v>
      </c>
    </row>
    <row r="411" spans="1:8" x14ac:dyDescent="0.2">
      <c r="A411" s="572">
        <v>427</v>
      </c>
      <c r="B411" s="370"/>
      <c r="C411" s="573">
        <f t="shared" si="20"/>
        <v>65.86</v>
      </c>
      <c r="D411" s="574"/>
      <c r="E411" s="382">
        <v>17529</v>
      </c>
      <c r="F411" s="372">
        <f t="shared" si="19"/>
        <v>4434</v>
      </c>
      <c r="G411" s="575">
        <f t="shared" si="18"/>
        <v>3194</v>
      </c>
      <c r="H411" s="382">
        <v>90</v>
      </c>
    </row>
    <row r="412" spans="1:8" x14ac:dyDescent="0.2">
      <c r="A412" s="572">
        <v>428</v>
      </c>
      <c r="B412" s="370"/>
      <c r="C412" s="573">
        <f t="shared" si="20"/>
        <v>65.89</v>
      </c>
      <c r="D412" s="574"/>
      <c r="E412" s="382">
        <v>17529</v>
      </c>
      <c r="F412" s="372">
        <f t="shared" si="19"/>
        <v>4432</v>
      </c>
      <c r="G412" s="575">
        <f t="shared" si="18"/>
        <v>3192</v>
      </c>
      <c r="H412" s="382">
        <v>90</v>
      </c>
    </row>
    <row r="413" spans="1:8" x14ac:dyDescent="0.2">
      <c r="A413" s="572">
        <v>429</v>
      </c>
      <c r="B413" s="370"/>
      <c r="C413" s="573">
        <f t="shared" si="20"/>
        <v>65.92</v>
      </c>
      <c r="D413" s="574"/>
      <c r="E413" s="382">
        <v>17529</v>
      </c>
      <c r="F413" s="372">
        <f t="shared" si="19"/>
        <v>4430</v>
      </c>
      <c r="G413" s="575">
        <f t="shared" si="18"/>
        <v>3191</v>
      </c>
      <c r="H413" s="382">
        <v>90</v>
      </c>
    </row>
    <row r="414" spans="1:8" x14ac:dyDescent="0.2">
      <c r="A414" s="572">
        <v>430</v>
      </c>
      <c r="B414" s="370"/>
      <c r="C414" s="573">
        <f t="shared" si="20"/>
        <v>65.959999999999994</v>
      </c>
      <c r="D414" s="574"/>
      <c r="E414" s="382">
        <v>17529</v>
      </c>
      <c r="F414" s="372">
        <f t="shared" si="19"/>
        <v>4427</v>
      </c>
      <c r="G414" s="575">
        <f t="shared" si="18"/>
        <v>3189</v>
      </c>
      <c r="H414" s="382">
        <v>90</v>
      </c>
    </row>
    <row r="415" spans="1:8" x14ac:dyDescent="0.2">
      <c r="A415" s="572">
        <v>431</v>
      </c>
      <c r="B415" s="370"/>
      <c r="C415" s="573">
        <f t="shared" si="20"/>
        <v>65.989999999999995</v>
      </c>
      <c r="D415" s="574"/>
      <c r="E415" s="382">
        <v>17529</v>
      </c>
      <c r="F415" s="372">
        <f t="shared" si="19"/>
        <v>4425</v>
      </c>
      <c r="G415" s="575">
        <f t="shared" si="18"/>
        <v>3188</v>
      </c>
      <c r="H415" s="382">
        <v>90</v>
      </c>
    </row>
    <row r="416" spans="1:8" x14ac:dyDescent="0.2">
      <c r="A416" s="572">
        <v>432</v>
      </c>
      <c r="B416" s="370"/>
      <c r="C416" s="573">
        <f t="shared" si="20"/>
        <v>66.02</v>
      </c>
      <c r="D416" s="574"/>
      <c r="E416" s="382">
        <v>17529</v>
      </c>
      <c r="F416" s="372">
        <f t="shared" si="19"/>
        <v>4423</v>
      </c>
      <c r="G416" s="575">
        <f t="shared" si="18"/>
        <v>3186</v>
      </c>
      <c r="H416" s="382">
        <v>90</v>
      </c>
    </row>
    <row r="417" spans="1:8" x14ac:dyDescent="0.2">
      <c r="A417" s="572">
        <v>433</v>
      </c>
      <c r="B417" s="370"/>
      <c r="C417" s="573">
        <f t="shared" si="20"/>
        <v>66.05</v>
      </c>
      <c r="D417" s="574"/>
      <c r="E417" s="382">
        <v>17529</v>
      </c>
      <c r="F417" s="372">
        <f t="shared" si="19"/>
        <v>4421</v>
      </c>
      <c r="G417" s="575">
        <f t="shared" si="18"/>
        <v>3185</v>
      </c>
      <c r="H417" s="382">
        <v>90</v>
      </c>
    </row>
    <row r="418" spans="1:8" x14ac:dyDescent="0.2">
      <c r="A418" s="572">
        <v>434</v>
      </c>
      <c r="B418" s="370"/>
      <c r="C418" s="573">
        <f t="shared" si="20"/>
        <v>66.08</v>
      </c>
      <c r="D418" s="574"/>
      <c r="E418" s="382">
        <v>17529</v>
      </c>
      <c r="F418" s="372">
        <f t="shared" si="19"/>
        <v>4419</v>
      </c>
      <c r="G418" s="575">
        <f t="shared" si="18"/>
        <v>3183</v>
      </c>
      <c r="H418" s="382">
        <v>90</v>
      </c>
    </row>
    <row r="419" spans="1:8" x14ac:dyDescent="0.2">
      <c r="A419" s="572">
        <v>435</v>
      </c>
      <c r="B419" s="370"/>
      <c r="C419" s="573">
        <f t="shared" si="20"/>
        <v>66.12</v>
      </c>
      <c r="D419" s="574"/>
      <c r="E419" s="382">
        <v>17529</v>
      </c>
      <c r="F419" s="372">
        <f t="shared" si="19"/>
        <v>4417</v>
      </c>
      <c r="G419" s="575">
        <f t="shared" si="18"/>
        <v>3181</v>
      </c>
      <c r="H419" s="382">
        <v>90</v>
      </c>
    </row>
    <row r="420" spans="1:8" x14ac:dyDescent="0.2">
      <c r="A420" s="572">
        <v>436</v>
      </c>
      <c r="B420" s="370"/>
      <c r="C420" s="573">
        <f t="shared" si="20"/>
        <v>66.150000000000006</v>
      </c>
      <c r="D420" s="574"/>
      <c r="E420" s="382">
        <v>17529</v>
      </c>
      <c r="F420" s="372">
        <f t="shared" si="19"/>
        <v>4415</v>
      </c>
      <c r="G420" s="575">
        <f t="shared" si="18"/>
        <v>3180</v>
      </c>
      <c r="H420" s="382">
        <v>90</v>
      </c>
    </row>
    <row r="421" spans="1:8" x14ac:dyDescent="0.2">
      <c r="A421" s="572">
        <v>437</v>
      </c>
      <c r="B421" s="370"/>
      <c r="C421" s="573">
        <f t="shared" si="20"/>
        <v>66.180000000000007</v>
      </c>
      <c r="D421" s="574"/>
      <c r="E421" s="382">
        <v>17529</v>
      </c>
      <c r="F421" s="372">
        <f t="shared" si="19"/>
        <v>4413</v>
      </c>
      <c r="G421" s="575">
        <f t="shared" si="18"/>
        <v>3178</v>
      </c>
      <c r="H421" s="382">
        <v>90</v>
      </c>
    </row>
    <row r="422" spans="1:8" x14ac:dyDescent="0.2">
      <c r="A422" s="572">
        <v>438</v>
      </c>
      <c r="B422" s="370"/>
      <c r="C422" s="573">
        <f t="shared" si="20"/>
        <v>66.209999999999994</v>
      </c>
      <c r="D422" s="574"/>
      <c r="E422" s="382">
        <v>17529</v>
      </c>
      <c r="F422" s="372">
        <f t="shared" si="19"/>
        <v>4411</v>
      </c>
      <c r="G422" s="575">
        <f t="shared" si="18"/>
        <v>3177</v>
      </c>
      <c r="H422" s="382">
        <v>90</v>
      </c>
    </row>
    <row r="423" spans="1:8" x14ac:dyDescent="0.2">
      <c r="A423" s="572">
        <v>439</v>
      </c>
      <c r="B423" s="370"/>
      <c r="C423" s="573">
        <f t="shared" si="20"/>
        <v>66.239999999999995</v>
      </c>
      <c r="D423" s="574"/>
      <c r="E423" s="382">
        <v>17529</v>
      </c>
      <c r="F423" s="372">
        <f t="shared" si="19"/>
        <v>4409</v>
      </c>
      <c r="G423" s="575">
        <f t="shared" si="18"/>
        <v>3176</v>
      </c>
      <c r="H423" s="382">
        <v>90</v>
      </c>
    </row>
    <row r="424" spans="1:8" x14ac:dyDescent="0.2">
      <c r="A424" s="572">
        <v>440</v>
      </c>
      <c r="B424" s="370"/>
      <c r="C424" s="573">
        <f t="shared" si="20"/>
        <v>66.27</v>
      </c>
      <c r="D424" s="574"/>
      <c r="E424" s="382">
        <v>17529</v>
      </c>
      <c r="F424" s="372">
        <f t="shared" si="19"/>
        <v>4407</v>
      </c>
      <c r="G424" s="575">
        <f t="shared" si="18"/>
        <v>3174</v>
      </c>
      <c r="H424" s="382">
        <v>90</v>
      </c>
    </row>
    <row r="425" spans="1:8" x14ac:dyDescent="0.2">
      <c r="A425" s="572">
        <v>441</v>
      </c>
      <c r="B425" s="370"/>
      <c r="C425" s="573">
        <f t="shared" si="20"/>
        <v>66.3</v>
      </c>
      <c r="D425" s="574"/>
      <c r="E425" s="382">
        <v>17529</v>
      </c>
      <c r="F425" s="372">
        <f t="shared" si="19"/>
        <v>4405</v>
      </c>
      <c r="G425" s="575">
        <f t="shared" si="18"/>
        <v>3173</v>
      </c>
      <c r="H425" s="382">
        <v>90</v>
      </c>
    </row>
    <row r="426" spans="1:8" x14ac:dyDescent="0.2">
      <c r="A426" s="572">
        <v>442</v>
      </c>
      <c r="B426" s="370"/>
      <c r="C426" s="573">
        <f t="shared" si="20"/>
        <v>66.34</v>
      </c>
      <c r="D426" s="574"/>
      <c r="E426" s="382">
        <v>17529</v>
      </c>
      <c r="F426" s="372">
        <f t="shared" si="19"/>
        <v>4402</v>
      </c>
      <c r="G426" s="575">
        <f t="shared" si="18"/>
        <v>3171</v>
      </c>
      <c r="H426" s="382">
        <v>90</v>
      </c>
    </row>
    <row r="427" spans="1:8" x14ac:dyDescent="0.2">
      <c r="A427" s="572">
        <v>443</v>
      </c>
      <c r="B427" s="370"/>
      <c r="C427" s="573">
        <f t="shared" si="20"/>
        <v>66.37</v>
      </c>
      <c r="D427" s="574"/>
      <c r="E427" s="382">
        <v>17529</v>
      </c>
      <c r="F427" s="372">
        <f t="shared" si="19"/>
        <v>4400</v>
      </c>
      <c r="G427" s="575">
        <f t="shared" si="18"/>
        <v>3169</v>
      </c>
      <c r="H427" s="382">
        <v>90</v>
      </c>
    </row>
    <row r="428" spans="1:8" x14ac:dyDescent="0.2">
      <c r="A428" s="572">
        <v>444</v>
      </c>
      <c r="B428" s="370"/>
      <c r="C428" s="573">
        <f t="shared" si="20"/>
        <v>66.400000000000006</v>
      </c>
      <c r="D428" s="574"/>
      <c r="E428" s="382">
        <v>17529</v>
      </c>
      <c r="F428" s="372">
        <f t="shared" si="19"/>
        <v>4398</v>
      </c>
      <c r="G428" s="575">
        <f t="shared" si="18"/>
        <v>3168</v>
      </c>
      <c r="H428" s="382">
        <v>90</v>
      </c>
    </row>
    <row r="429" spans="1:8" x14ac:dyDescent="0.2">
      <c r="A429" s="572">
        <v>445</v>
      </c>
      <c r="B429" s="370"/>
      <c r="C429" s="573">
        <f t="shared" si="20"/>
        <v>66.430000000000007</v>
      </c>
      <c r="D429" s="574"/>
      <c r="E429" s="382">
        <v>17529</v>
      </c>
      <c r="F429" s="372">
        <f t="shared" si="19"/>
        <v>4396</v>
      </c>
      <c r="G429" s="575">
        <f t="shared" si="18"/>
        <v>3166</v>
      </c>
      <c r="H429" s="382">
        <v>90</v>
      </c>
    </row>
    <row r="430" spans="1:8" x14ac:dyDescent="0.2">
      <c r="A430" s="572">
        <v>446</v>
      </c>
      <c r="B430" s="370"/>
      <c r="C430" s="573">
        <f t="shared" si="20"/>
        <v>66.459999999999994</v>
      </c>
      <c r="D430" s="574"/>
      <c r="E430" s="382">
        <v>17529</v>
      </c>
      <c r="F430" s="372">
        <f t="shared" si="19"/>
        <v>4394</v>
      </c>
      <c r="G430" s="575">
        <f t="shared" si="18"/>
        <v>3165</v>
      </c>
      <c r="H430" s="382">
        <v>90</v>
      </c>
    </row>
    <row r="431" spans="1:8" x14ac:dyDescent="0.2">
      <c r="A431" s="572">
        <v>447</v>
      </c>
      <c r="B431" s="370"/>
      <c r="C431" s="573">
        <f t="shared" si="20"/>
        <v>66.489999999999995</v>
      </c>
      <c r="D431" s="574"/>
      <c r="E431" s="382">
        <v>17529</v>
      </c>
      <c r="F431" s="372">
        <f t="shared" si="19"/>
        <v>4393</v>
      </c>
      <c r="G431" s="575">
        <f t="shared" si="18"/>
        <v>3164</v>
      </c>
      <c r="H431" s="382">
        <v>90</v>
      </c>
    </row>
    <row r="432" spans="1:8" x14ac:dyDescent="0.2">
      <c r="A432" s="572">
        <v>448</v>
      </c>
      <c r="B432" s="370"/>
      <c r="C432" s="573">
        <f t="shared" si="20"/>
        <v>66.52</v>
      </c>
      <c r="D432" s="574"/>
      <c r="E432" s="382">
        <v>17529</v>
      </c>
      <c r="F432" s="372">
        <f t="shared" si="19"/>
        <v>4391</v>
      </c>
      <c r="G432" s="575">
        <f t="shared" si="18"/>
        <v>3162</v>
      </c>
      <c r="H432" s="382">
        <v>90</v>
      </c>
    </row>
    <row r="433" spans="1:8" x14ac:dyDescent="0.2">
      <c r="A433" s="572">
        <v>449</v>
      </c>
      <c r="B433" s="370"/>
      <c r="C433" s="573">
        <f t="shared" si="20"/>
        <v>66.55</v>
      </c>
      <c r="D433" s="574"/>
      <c r="E433" s="382">
        <v>17529</v>
      </c>
      <c r="F433" s="372">
        <f t="shared" si="19"/>
        <v>4389</v>
      </c>
      <c r="G433" s="575">
        <f t="shared" si="18"/>
        <v>3161</v>
      </c>
      <c r="H433" s="382">
        <v>90</v>
      </c>
    </row>
    <row r="434" spans="1:8" x14ac:dyDescent="0.2">
      <c r="A434" s="572">
        <v>450</v>
      </c>
      <c r="B434" s="370"/>
      <c r="C434" s="573">
        <f t="shared" si="20"/>
        <v>66.58</v>
      </c>
      <c r="D434" s="574"/>
      <c r="E434" s="382">
        <v>17529</v>
      </c>
      <c r="F434" s="372">
        <f t="shared" si="19"/>
        <v>4387</v>
      </c>
      <c r="G434" s="575">
        <f t="shared" si="18"/>
        <v>3159</v>
      </c>
      <c r="H434" s="382">
        <v>90</v>
      </c>
    </row>
    <row r="435" spans="1:8" x14ac:dyDescent="0.2">
      <c r="A435" s="572">
        <v>451</v>
      </c>
      <c r="B435" s="370"/>
      <c r="C435" s="573">
        <f t="shared" si="20"/>
        <v>66.62</v>
      </c>
      <c r="D435" s="574"/>
      <c r="E435" s="382">
        <v>17529</v>
      </c>
      <c r="F435" s="372">
        <f t="shared" si="19"/>
        <v>4384</v>
      </c>
      <c r="G435" s="575">
        <f t="shared" si="18"/>
        <v>3157</v>
      </c>
      <c r="H435" s="382">
        <v>90</v>
      </c>
    </row>
    <row r="436" spans="1:8" x14ac:dyDescent="0.2">
      <c r="A436" s="572">
        <v>452</v>
      </c>
      <c r="B436" s="370"/>
      <c r="C436" s="573">
        <f t="shared" si="20"/>
        <v>66.650000000000006</v>
      </c>
      <c r="D436" s="574"/>
      <c r="E436" s="382">
        <v>17529</v>
      </c>
      <c r="F436" s="372">
        <f t="shared" si="19"/>
        <v>4382</v>
      </c>
      <c r="G436" s="575">
        <f t="shared" si="18"/>
        <v>3156</v>
      </c>
      <c r="H436" s="382">
        <v>90</v>
      </c>
    </row>
    <row r="437" spans="1:8" x14ac:dyDescent="0.2">
      <c r="A437" s="572">
        <v>453</v>
      </c>
      <c r="B437" s="370"/>
      <c r="C437" s="573">
        <f t="shared" si="20"/>
        <v>66.680000000000007</v>
      </c>
      <c r="D437" s="574"/>
      <c r="E437" s="382">
        <v>17529</v>
      </c>
      <c r="F437" s="372">
        <f t="shared" si="19"/>
        <v>4380</v>
      </c>
      <c r="G437" s="575">
        <f t="shared" si="18"/>
        <v>3155</v>
      </c>
      <c r="H437" s="382">
        <v>90</v>
      </c>
    </row>
    <row r="438" spans="1:8" x14ac:dyDescent="0.2">
      <c r="A438" s="572">
        <v>454</v>
      </c>
      <c r="B438" s="370"/>
      <c r="C438" s="573">
        <f t="shared" si="20"/>
        <v>66.709999999999994</v>
      </c>
      <c r="D438" s="574"/>
      <c r="E438" s="382">
        <v>17529</v>
      </c>
      <c r="F438" s="372">
        <f t="shared" si="19"/>
        <v>4378</v>
      </c>
      <c r="G438" s="575">
        <f t="shared" si="18"/>
        <v>3153</v>
      </c>
      <c r="H438" s="382">
        <v>90</v>
      </c>
    </row>
    <row r="439" spans="1:8" x14ac:dyDescent="0.2">
      <c r="A439" s="572">
        <v>455</v>
      </c>
      <c r="B439" s="370"/>
      <c r="C439" s="573">
        <f t="shared" si="20"/>
        <v>66.739999999999995</v>
      </c>
      <c r="D439" s="574"/>
      <c r="E439" s="382">
        <v>17529</v>
      </c>
      <c r="F439" s="372">
        <f t="shared" si="19"/>
        <v>4376</v>
      </c>
      <c r="G439" s="575">
        <f t="shared" si="18"/>
        <v>3152</v>
      </c>
      <c r="H439" s="382">
        <v>90</v>
      </c>
    </row>
    <row r="440" spans="1:8" x14ac:dyDescent="0.2">
      <c r="A440" s="572">
        <v>456</v>
      </c>
      <c r="B440" s="370"/>
      <c r="C440" s="573">
        <f t="shared" si="20"/>
        <v>66.77</v>
      </c>
      <c r="D440" s="574"/>
      <c r="E440" s="382">
        <v>17529</v>
      </c>
      <c r="F440" s="372">
        <f t="shared" si="19"/>
        <v>4374</v>
      </c>
      <c r="G440" s="575">
        <f t="shared" si="18"/>
        <v>3150</v>
      </c>
      <c r="H440" s="382">
        <v>90</v>
      </c>
    </row>
    <row r="441" spans="1:8" x14ac:dyDescent="0.2">
      <c r="A441" s="572">
        <v>457</v>
      </c>
      <c r="B441" s="370"/>
      <c r="C441" s="573">
        <f t="shared" si="20"/>
        <v>66.8</v>
      </c>
      <c r="D441" s="574"/>
      <c r="E441" s="382">
        <v>17529</v>
      </c>
      <c r="F441" s="372">
        <f t="shared" si="19"/>
        <v>4373</v>
      </c>
      <c r="G441" s="575">
        <f t="shared" si="18"/>
        <v>3149</v>
      </c>
      <c r="H441" s="382">
        <v>90</v>
      </c>
    </row>
    <row r="442" spans="1:8" x14ac:dyDescent="0.2">
      <c r="A442" s="572">
        <v>458</v>
      </c>
      <c r="B442" s="370"/>
      <c r="C442" s="573">
        <f t="shared" si="20"/>
        <v>66.83</v>
      </c>
      <c r="D442" s="574"/>
      <c r="E442" s="382">
        <v>17529</v>
      </c>
      <c r="F442" s="372">
        <f t="shared" si="19"/>
        <v>4371</v>
      </c>
      <c r="G442" s="575">
        <f t="shared" si="18"/>
        <v>3148</v>
      </c>
      <c r="H442" s="382">
        <v>90</v>
      </c>
    </row>
    <row r="443" spans="1:8" x14ac:dyDescent="0.2">
      <c r="A443" s="572">
        <v>459</v>
      </c>
      <c r="B443" s="370"/>
      <c r="C443" s="573">
        <f t="shared" si="20"/>
        <v>66.86</v>
      </c>
      <c r="D443" s="574"/>
      <c r="E443" s="382">
        <v>17529</v>
      </c>
      <c r="F443" s="372">
        <f t="shared" si="19"/>
        <v>4369</v>
      </c>
      <c r="G443" s="575">
        <f t="shared" si="18"/>
        <v>3146</v>
      </c>
      <c r="H443" s="382">
        <v>90</v>
      </c>
    </row>
    <row r="444" spans="1:8" x14ac:dyDescent="0.2">
      <c r="A444" s="572">
        <v>460</v>
      </c>
      <c r="B444" s="370"/>
      <c r="C444" s="573">
        <f t="shared" si="20"/>
        <v>66.89</v>
      </c>
      <c r="D444" s="574"/>
      <c r="E444" s="382">
        <v>17529</v>
      </c>
      <c r="F444" s="372">
        <f t="shared" si="19"/>
        <v>4367</v>
      </c>
      <c r="G444" s="575">
        <f t="shared" si="18"/>
        <v>3145</v>
      </c>
      <c r="H444" s="382">
        <v>90</v>
      </c>
    </row>
    <row r="445" spans="1:8" x14ac:dyDescent="0.2">
      <c r="A445" s="572">
        <v>461</v>
      </c>
      <c r="B445" s="370"/>
      <c r="C445" s="573">
        <f t="shared" si="20"/>
        <v>66.92</v>
      </c>
      <c r="D445" s="574"/>
      <c r="E445" s="382">
        <v>17529</v>
      </c>
      <c r="F445" s="372">
        <f t="shared" si="19"/>
        <v>4365</v>
      </c>
      <c r="G445" s="575">
        <f t="shared" si="18"/>
        <v>3143</v>
      </c>
      <c r="H445" s="382">
        <v>90</v>
      </c>
    </row>
    <row r="446" spans="1:8" x14ac:dyDescent="0.2">
      <c r="A446" s="572">
        <v>462</v>
      </c>
      <c r="B446" s="370"/>
      <c r="C446" s="573">
        <f t="shared" si="20"/>
        <v>66.95</v>
      </c>
      <c r="D446" s="574"/>
      <c r="E446" s="382">
        <v>17529</v>
      </c>
      <c r="F446" s="372">
        <f t="shared" si="19"/>
        <v>4363</v>
      </c>
      <c r="G446" s="575">
        <f t="shared" si="18"/>
        <v>3142</v>
      </c>
      <c r="H446" s="382">
        <v>90</v>
      </c>
    </row>
    <row r="447" spans="1:8" x14ac:dyDescent="0.2">
      <c r="A447" s="572">
        <v>463</v>
      </c>
      <c r="B447" s="370"/>
      <c r="C447" s="573">
        <f t="shared" si="20"/>
        <v>66.98</v>
      </c>
      <c r="D447" s="574"/>
      <c r="E447" s="382">
        <v>17529</v>
      </c>
      <c r="F447" s="372">
        <f t="shared" si="19"/>
        <v>4361</v>
      </c>
      <c r="G447" s="575">
        <f t="shared" si="18"/>
        <v>3140</v>
      </c>
      <c r="H447" s="382">
        <v>90</v>
      </c>
    </row>
    <row r="448" spans="1:8" x14ac:dyDescent="0.2">
      <c r="A448" s="572">
        <v>464</v>
      </c>
      <c r="B448" s="370"/>
      <c r="C448" s="573">
        <f t="shared" si="20"/>
        <v>67.010000000000005</v>
      </c>
      <c r="D448" s="574"/>
      <c r="E448" s="382">
        <v>17529</v>
      </c>
      <c r="F448" s="372">
        <f t="shared" si="19"/>
        <v>4359</v>
      </c>
      <c r="G448" s="575">
        <f t="shared" si="18"/>
        <v>3139</v>
      </c>
      <c r="H448" s="382">
        <v>90</v>
      </c>
    </row>
    <row r="449" spans="1:8" x14ac:dyDescent="0.2">
      <c r="A449" s="572">
        <v>465</v>
      </c>
      <c r="B449" s="370"/>
      <c r="C449" s="573">
        <f t="shared" si="20"/>
        <v>67.040000000000006</v>
      </c>
      <c r="D449" s="574"/>
      <c r="E449" s="382">
        <v>17529</v>
      </c>
      <c r="F449" s="372">
        <f t="shared" si="19"/>
        <v>4357</v>
      </c>
      <c r="G449" s="575">
        <f t="shared" si="18"/>
        <v>3138</v>
      </c>
      <c r="H449" s="382">
        <v>90</v>
      </c>
    </row>
    <row r="450" spans="1:8" x14ac:dyDescent="0.2">
      <c r="A450" s="572">
        <v>466</v>
      </c>
      <c r="B450" s="370"/>
      <c r="C450" s="573">
        <f t="shared" si="20"/>
        <v>67.069999999999993</v>
      </c>
      <c r="D450" s="574"/>
      <c r="E450" s="382">
        <v>17529</v>
      </c>
      <c r="F450" s="372">
        <f t="shared" si="19"/>
        <v>4355</v>
      </c>
      <c r="G450" s="575">
        <f t="shared" si="18"/>
        <v>3136</v>
      </c>
      <c r="H450" s="382">
        <v>90</v>
      </c>
    </row>
    <row r="451" spans="1:8" x14ac:dyDescent="0.2">
      <c r="A451" s="572">
        <v>467</v>
      </c>
      <c r="B451" s="370"/>
      <c r="C451" s="573">
        <f t="shared" si="20"/>
        <v>67.099999999999994</v>
      </c>
      <c r="D451" s="574"/>
      <c r="E451" s="382">
        <v>17529</v>
      </c>
      <c r="F451" s="372">
        <f t="shared" si="19"/>
        <v>4353</v>
      </c>
      <c r="G451" s="575">
        <f t="shared" si="18"/>
        <v>3135</v>
      </c>
      <c r="H451" s="382">
        <v>90</v>
      </c>
    </row>
    <row r="452" spans="1:8" x14ac:dyDescent="0.2">
      <c r="A452" s="572">
        <v>468</v>
      </c>
      <c r="B452" s="370"/>
      <c r="C452" s="573">
        <f t="shared" si="20"/>
        <v>67.13</v>
      </c>
      <c r="D452" s="574"/>
      <c r="E452" s="382">
        <v>17529</v>
      </c>
      <c r="F452" s="372">
        <f t="shared" si="19"/>
        <v>4351</v>
      </c>
      <c r="G452" s="575">
        <f t="shared" si="18"/>
        <v>3133</v>
      </c>
      <c r="H452" s="382">
        <v>90</v>
      </c>
    </row>
    <row r="453" spans="1:8" x14ac:dyDescent="0.2">
      <c r="A453" s="572">
        <v>469</v>
      </c>
      <c r="B453" s="370"/>
      <c r="C453" s="573">
        <f t="shared" si="20"/>
        <v>67.16</v>
      </c>
      <c r="D453" s="574"/>
      <c r="E453" s="382">
        <v>17529</v>
      </c>
      <c r="F453" s="372">
        <f t="shared" si="19"/>
        <v>4350</v>
      </c>
      <c r="G453" s="575">
        <f t="shared" si="18"/>
        <v>3132</v>
      </c>
      <c r="H453" s="382">
        <v>90</v>
      </c>
    </row>
    <row r="454" spans="1:8" x14ac:dyDescent="0.2">
      <c r="A454" s="572">
        <v>470</v>
      </c>
      <c r="B454" s="370"/>
      <c r="C454" s="573">
        <f t="shared" si="20"/>
        <v>67.19</v>
      </c>
      <c r="D454" s="574"/>
      <c r="E454" s="382">
        <v>17529</v>
      </c>
      <c r="F454" s="372">
        <f t="shared" si="19"/>
        <v>4348</v>
      </c>
      <c r="G454" s="575">
        <f t="shared" si="18"/>
        <v>3131</v>
      </c>
      <c r="H454" s="382">
        <v>90</v>
      </c>
    </row>
    <row r="455" spans="1:8" x14ac:dyDescent="0.2">
      <c r="A455" s="572">
        <v>471</v>
      </c>
      <c r="B455" s="370"/>
      <c r="C455" s="573">
        <f t="shared" si="20"/>
        <v>67.22</v>
      </c>
      <c r="D455" s="574"/>
      <c r="E455" s="382">
        <v>17529</v>
      </c>
      <c r="F455" s="372">
        <f t="shared" si="19"/>
        <v>4346</v>
      </c>
      <c r="G455" s="575">
        <f t="shared" si="18"/>
        <v>3129</v>
      </c>
      <c r="H455" s="382">
        <v>90</v>
      </c>
    </row>
    <row r="456" spans="1:8" x14ac:dyDescent="0.2">
      <c r="A456" s="572">
        <v>472</v>
      </c>
      <c r="B456" s="370"/>
      <c r="C456" s="573">
        <f t="shared" si="20"/>
        <v>67.25</v>
      </c>
      <c r="D456" s="574"/>
      <c r="E456" s="382">
        <v>17529</v>
      </c>
      <c r="F456" s="372">
        <f t="shared" si="19"/>
        <v>4344</v>
      </c>
      <c r="G456" s="575">
        <f t="shared" si="18"/>
        <v>3128</v>
      </c>
      <c r="H456" s="382">
        <v>90</v>
      </c>
    </row>
    <row r="457" spans="1:8" x14ac:dyDescent="0.2">
      <c r="A457" s="572">
        <v>473</v>
      </c>
      <c r="B457" s="370"/>
      <c r="C457" s="573">
        <f t="shared" si="20"/>
        <v>67.28</v>
      </c>
      <c r="D457" s="574"/>
      <c r="E457" s="382">
        <v>17529</v>
      </c>
      <c r="F457" s="372">
        <f t="shared" si="19"/>
        <v>4342</v>
      </c>
      <c r="G457" s="575">
        <f t="shared" si="18"/>
        <v>3126</v>
      </c>
      <c r="H457" s="382">
        <v>90</v>
      </c>
    </row>
    <row r="458" spans="1:8" x14ac:dyDescent="0.2">
      <c r="A458" s="572">
        <v>474</v>
      </c>
      <c r="B458" s="370"/>
      <c r="C458" s="573">
        <f t="shared" si="20"/>
        <v>67.31</v>
      </c>
      <c r="D458" s="574"/>
      <c r="E458" s="382">
        <v>17529</v>
      </c>
      <c r="F458" s="372">
        <f t="shared" si="19"/>
        <v>4340</v>
      </c>
      <c r="G458" s="575">
        <f t="shared" si="18"/>
        <v>3125</v>
      </c>
      <c r="H458" s="382">
        <v>90</v>
      </c>
    </row>
    <row r="459" spans="1:8" x14ac:dyDescent="0.2">
      <c r="A459" s="572">
        <v>475</v>
      </c>
      <c r="B459" s="370"/>
      <c r="C459" s="573">
        <f t="shared" si="20"/>
        <v>67.34</v>
      </c>
      <c r="D459" s="574"/>
      <c r="E459" s="382">
        <v>17529</v>
      </c>
      <c r="F459" s="372">
        <f t="shared" si="19"/>
        <v>4338</v>
      </c>
      <c r="G459" s="575">
        <f t="shared" si="18"/>
        <v>3124</v>
      </c>
      <c r="H459" s="382">
        <v>90</v>
      </c>
    </row>
    <row r="460" spans="1:8" x14ac:dyDescent="0.2">
      <c r="A460" s="572">
        <v>476</v>
      </c>
      <c r="B460" s="370"/>
      <c r="C460" s="573">
        <f t="shared" si="20"/>
        <v>67.37</v>
      </c>
      <c r="D460" s="574"/>
      <c r="E460" s="382">
        <v>17529</v>
      </c>
      <c r="F460" s="372">
        <f t="shared" si="19"/>
        <v>4336</v>
      </c>
      <c r="G460" s="575">
        <f t="shared" si="18"/>
        <v>3122</v>
      </c>
      <c r="H460" s="382">
        <v>90</v>
      </c>
    </row>
    <row r="461" spans="1:8" x14ac:dyDescent="0.2">
      <c r="A461" s="572">
        <v>477</v>
      </c>
      <c r="B461" s="370"/>
      <c r="C461" s="573">
        <f t="shared" si="20"/>
        <v>67.400000000000006</v>
      </c>
      <c r="D461" s="574"/>
      <c r="E461" s="382">
        <v>17529</v>
      </c>
      <c r="F461" s="372">
        <f t="shared" si="19"/>
        <v>4334</v>
      </c>
      <c r="G461" s="575">
        <f t="shared" ref="G461:G524" si="21">ROUND(12*(1/C461*E461),0)</f>
        <v>3121</v>
      </c>
      <c r="H461" s="382">
        <v>90</v>
      </c>
    </row>
    <row r="462" spans="1:8" x14ac:dyDescent="0.2">
      <c r="A462" s="572">
        <v>478</v>
      </c>
      <c r="B462" s="370"/>
      <c r="C462" s="573">
        <f t="shared" si="20"/>
        <v>67.430000000000007</v>
      </c>
      <c r="D462" s="574"/>
      <c r="E462" s="382">
        <v>17529</v>
      </c>
      <c r="F462" s="372">
        <f t="shared" ref="F462:F525" si="22">ROUND(12*1.36*(1/C462*E462)+H462,0)</f>
        <v>4333</v>
      </c>
      <c r="G462" s="575">
        <f t="shared" si="21"/>
        <v>3120</v>
      </c>
      <c r="H462" s="382">
        <v>90</v>
      </c>
    </row>
    <row r="463" spans="1:8" x14ac:dyDescent="0.2">
      <c r="A463" s="572">
        <v>479</v>
      </c>
      <c r="B463" s="370"/>
      <c r="C463" s="573">
        <f t="shared" ref="C463:C526" si="23">ROUND(10.899*LN(A463)+A463/150-3,2)</f>
        <v>67.459999999999994</v>
      </c>
      <c r="D463" s="574"/>
      <c r="E463" s="382">
        <v>17529</v>
      </c>
      <c r="F463" s="372">
        <f t="shared" si="22"/>
        <v>4331</v>
      </c>
      <c r="G463" s="575">
        <f t="shared" si="21"/>
        <v>3118</v>
      </c>
      <c r="H463" s="382">
        <v>90</v>
      </c>
    </row>
    <row r="464" spans="1:8" x14ac:dyDescent="0.2">
      <c r="A464" s="572">
        <v>480</v>
      </c>
      <c r="B464" s="370"/>
      <c r="C464" s="573">
        <f t="shared" si="23"/>
        <v>67.489999999999995</v>
      </c>
      <c r="D464" s="574"/>
      <c r="E464" s="382">
        <v>17529</v>
      </c>
      <c r="F464" s="372">
        <f t="shared" si="22"/>
        <v>4329</v>
      </c>
      <c r="G464" s="575">
        <f t="shared" si="21"/>
        <v>3117</v>
      </c>
      <c r="H464" s="382">
        <v>90</v>
      </c>
    </row>
    <row r="465" spans="1:8" x14ac:dyDescent="0.2">
      <c r="A465" s="572">
        <v>481</v>
      </c>
      <c r="B465" s="370"/>
      <c r="C465" s="573">
        <f t="shared" si="23"/>
        <v>67.52</v>
      </c>
      <c r="D465" s="574"/>
      <c r="E465" s="382">
        <v>17529</v>
      </c>
      <c r="F465" s="372">
        <f t="shared" si="22"/>
        <v>4327</v>
      </c>
      <c r="G465" s="575">
        <f t="shared" si="21"/>
        <v>3115</v>
      </c>
      <c r="H465" s="382">
        <v>90</v>
      </c>
    </row>
    <row r="466" spans="1:8" x14ac:dyDescent="0.2">
      <c r="A466" s="572">
        <v>482</v>
      </c>
      <c r="B466" s="370"/>
      <c r="C466" s="573">
        <f t="shared" si="23"/>
        <v>67.55</v>
      </c>
      <c r="D466" s="574"/>
      <c r="E466" s="382">
        <v>17529</v>
      </c>
      <c r="F466" s="372">
        <f t="shared" si="22"/>
        <v>4325</v>
      </c>
      <c r="G466" s="575">
        <f t="shared" si="21"/>
        <v>3114</v>
      </c>
      <c r="H466" s="382">
        <v>90</v>
      </c>
    </row>
    <row r="467" spans="1:8" x14ac:dyDescent="0.2">
      <c r="A467" s="572">
        <v>483</v>
      </c>
      <c r="B467" s="370"/>
      <c r="C467" s="573">
        <f t="shared" si="23"/>
        <v>67.58</v>
      </c>
      <c r="D467" s="574"/>
      <c r="E467" s="382">
        <v>17529</v>
      </c>
      <c r="F467" s="372">
        <f t="shared" si="22"/>
        <v>4323</v>
      </c>
      <c r="G467" s="575">
        <f t="shared" si="21"/>
        <v>3113</v>
      </c>
      <c r="H467" s="382">
        <v>90</v>
      </c>
    </row>
    <row r="468" spans="1:8" x14ac:dyDescent="0.2">
      <c r="A468" s="572">
        <v>484</v>
      </c>
      <c r="B468" s="370"/>
      <c r="C468" s="573">
        <f t="shared" si="23"/>
        <v>67.61</v>
      </c>
      <c r="D468" s="574"/>
      <c r="E468" s="382">
        <v>17529</v>
      </c>
      <c r="F468" s="372">
        <f t="shared" si="22"/>
        <v>4321</v>
      </c>
      <c r="G468" s="575">
        <f t="shared" si="21"/>
        <v>3111</v>
      </c>
      <c r="H468" s="382">
        <v>90</v>
      </c>
    </row>
    <row r="469" spans="1:8" x14ac:dyDescent="0.2">
      <c r="A469" s="572">
        <v>485</v>
      </c>
      <c r="B469" s="370"/>
      <c r="C469" s="573">
        <f t="shared" si="23"/>
        <v>67.63</v>
      </c>
      <c r="D469" s="574"/>
      <c r="E469" s="382">
        <v>17529</v>
      </c>
      <c r="F469" s="372">
        <f t="shared" si="22"/>
        <v>4320</v>
      </c>
      <c r="G469" s="575">
        <f t="shared" si="21"/>
        <v>3110</v>
      </c>
      <c r="H469" s="382">
        <v>90</v>
      </c>
    </row>
    <row r="470" spans="1:8" x14ac:dyDescent="0.2">
      <c r="A470" s="572">
        <v>486</v>
      </c>
      <c r="B470" s="370"/>
      <c r="C470" s="573">
        <f t="shared" si="23"/>
        <v>67.66</v>
      </c>
      <c r="D470" s="574"/>
      <c r="E470" s="382">
        <v>17529</v>
      </c>
      <c r="F470" s="372">
        <f t="shared" si="22"/>
        <v>4318</v>
      </c>
      <c r="G470" s="575">
        <f t="shared" si="21"/>
        <v>3109</v>
      </c>
      <c r="H470" s="382">
        <v>90</v>
      </c>
    </row>
    <row r="471" spans="1:8" x14ac:dyDescent="0.2">
      <c r="A471" s="572">
        <v>487</v>
      </c>
      <c r="B471" s="370"/>
      <c r="C471" s="573">
        <f t="shared" si="23"/>
        <v>67.69</v>
      </c>
      <c r="D471" s="574"/>
      <c r="E471" s="382">
        <v>17529</v>
      </c>
      <c r="F471" s="372">
        <f t="shared" si="22"/>
        <v>4316</v>
      </c>
      <c r="G471" s="575">
        <f t="shared" si="21"/>
        <v>3108</v>
      </c>
      <c r="H471" s="382">
        <v>90</v>
      </c>
    </row>
    <row r="472" spans="1:8" x14ac:dyDescent="0.2">
      <c r="A472" s="572">
        <v>488</v>
      </c>
      <c r="B472" s="370"/>
      <c r="C472" s="573">
        <f t="shared" si="23"/>
        <v>67.72</v>
      </c>
      <c r="D472" s="574"/>
      <c r="E472" s="382">
        <v>17529</v>
      </c>
      <c r="F472" s="372">
        <f t="shared" si="22"/>
        <v>4314</v>
      </c>
      <c r="G472" s="575">
        <f t="shared" si="21"/>
        <v>3106</v>
      </c>
      <c r="H472" s="382">
        <v>90</v>
      </c>
    </row>
    <row r="473" spans="1:8" x14ac:dyDescent="0.2">
      <c r="A473" s="572">
        <v>489</v>
      </c>
      <c r="B473" s="370"/>
      <c r="C473" s="573">
        <f t="shared" si="23"/>
        <v>67.75</v>
      </c>
      <c r="D473" s="574"/>
      <c r="E473" s="382">
        <v>17529</v>
      </c>
      <c r="F473" s="372">
        <f t="shared" si="22"/>
        <v>4312</v>
      </c>
      <c r="G473" s="575">
        <f t="shared" si="21"/>
        <v>3105</v>
      </c>
      <c r="H473" s="382">
        <v>90</v>
      </c>
    </row>
    <row r="474" spans="1:8" x14ac:dyDescent="0.2">
      <c r="A474" s="572">
        <v>490</v>
      </c>
      <c r="B474" s="370"/>
      <c r="C474" s="573">
        <f t="shared" si="23"/>
        <v>67.78</v>
      </c>
      <c r="D474" s="574"/>
      <c r="E474" s="382">
        <v>17529</v>
      </c>
      <c r="F474" s="372">
        <f t="shared" si="22"/>
        <v>4311</v>
      </c>
      <c r="G474" s="575">
        <f t="shared" si="21"/>
        <v>3103</v>
      </c>
      <c r="H474" s="382">
        <v>90</v>
      </c>
    </row>
    <row r="475" spans="1:8" x14ac:dyDescent="0.2">
      <c r="A475" s="572">
        <v>491</v>
      </c>
      <c r="B475" s="370"/>
      <c r="C475" s="573">
        <f t="shared" si="23"/>
        <v>67.81</v>
      </c>
      <c r="D475" s="574"/>
      <c r="E475" s="382">
        <v>17529</v>
      </c>
      <c r="F475" s="372">
        <f t="shared" si="22"/>
        <v>4309</v>
      </c>
      <c r="G475" s="575">
        <f t="shared" si="21"/>
        <v>3102</v>
      </c>
      <c r="H475" s="382">
        <v>90</v>
      </c>
    </row>
    <row r="476" spans="1:8" x14ac:dyDescent="0.2">
      <c r="A476" s="572">
        <v>492</v>
      </c>
      <c r="B476" s="370"/>
      <c r="C476" s="573">
        <f t="shared" si="23"/>
        <v>67.84</v>
      </c>
      <c r="D476" s="574"/>
      <c r="E476" s="382">
        <v>17529</v>
      </c>
      <c r="F476" s="372">
        <f t="shared" si="22"/>
        <v>4307</v>
      </c>
      <c r="G476" s="575">
        <f t="shared" si="21"/>
        <v>3101</v>
      </c>
      <c r="H476" s="382">
        <v>90</v>
      </c>
    </row>
    <row r="477" spans="1:8" x14ac:dyDescent="0.2">
      <c r="A477" s="572">
        <v>493</v>
      </c>
      <c r="B477" s="370"/>
      <c r="C477" s="573">
        <f t="shared" si="23"/>
        <v>67.87</v>
      </c>
      <c r="D477" s="574"/>
      <c r="E477" s="382">
        <v>17529</v>
      </c>
      <c r="F477" s="372">
        <f t="shared" si="22"/>
        <v>4305</v>
      </c>
      <c r="G477" s="575">
        <f t="shared" si="21"/>
        <v>3099</v>
      </c>
      <c r="H477" s="382">
        <v>90</v>
      </c>
    </row>
    <row r="478" spans="1:8" x14ac:dyDescent="0.2">
      <c r="A478" s="572">
        <v>494</v>
      </c>
      <c r="B478" s="370"/>
      <c r="C478" s="573">
        <f t="shared" si="23"/>
        <v>67.89</v>
      </c>
      <c r="D478" s="574"/>
      <c r="E478" s="382">
        <v>17529</v>
      </c>
      <c r="F478" s="372">
        <f t="shared" si="22"/>
        <v>4304</v>
      </c>
      <c r="G478" s="575">
        <f t="shared" si="21"/>
        <v>3098</v>
      </c>
      <c r="H478" s="382">
        <v>90</v>
      </c>
    </row>
    <row r="479" spans="1:8" x14ac:dyDescent="0.2">
      <c r="A479" s="572">
        <v>495</v>
      </c>
      <c r="B479" s="370"/>
      <c r="C479" s="573">
        <f t="shared" si="23"/>
        <v>67.92</v>
      </c>
      <c r="D479" s="574"/>
      <c r="E479" s="382">
        <v>17529</v>
      </c>
      <c r="F479" s="372">
        <f t="shared" si="22"/>
        <v>4302</v>
      </c>
      <c r="G479" s="575">
        <f t="shared" si="21"/>
        <v>3097</v>
      </c>
      <c r="H479" s="382">
        <v>90</v>
      </c>
    </row>
    <row r="480" spans="1:8" x14ac:dyDescent="0.2">
      <c r="A480" s="572">
        <v>496</v>
      </c>
      <c r="B480" s="370"/>
      <c r="C480" s="573">
        <f t="shared" si="23"/>
        <v>67.95</v>
      </c>
      <c r="D480" s="574"/>
      <c r="E480" s="382">
        <v>17529</v>
      </c>
      <c r="F480" s="372">
        <f t="shared" si="22"/>
        <v>4300</v>
      </c>
      <c r="G480" s="575">
        <f t="shared" si="21"/>
        <v>3096</v>
      </c>
      <c r="H480" s="382">
        <v>90</v>
      </c>
    </row>
    <row r="481" spans="1:8" x14ac:dyDescent="0.2">
      <c r="A481" s="572">
        <v>497</v>
      </c>
      <c r="B481" s="370"/>
      <c r="C481" s="573">
        <f t="shared" si="23"/>
        <v>67.98</v>
      </c>
      <c r="D481" s="574"/>
      <c r="E481" s="382">
        <v>17529</v>
      </c>
      <c r="F481" s="372">
        <f t="shared" si="22"/>
        <v>4298</v>
      </c>
      <c r="G481" s="575">
        <f t="shared" si="21"/>
        <v>3094</v>
      </c>
      <c r="H481" s="382">
        <v>90</v>
      </c>
    </row>
    <row r="482" spans="1:8" x14ac:dyDescent="0.2">
      <c r="A482" s="572">
        <v>498</v>
      </c>
      <c r="B482" s="370"/>
      <c r="C482" s="573">
        <f t="shared" si="23"/>
        <v>68.010000000000005</v>
      </c>
      <c r="D482" s="574"/>
      <c r="E482" s="382">
        <v>17529</v>
      </c>
      <c r="F482" s="372">
        <f t="shared" si="22"/>
        <v>4296</v>
      </c>
      <c r="G482" s="575">
        <f t="shared" si="21"/>
        <v>3093</v>
      </c>
      <c r="H482" s="382">
        <v>90</v>
      </c>
    </row>
    <row r="483" spans="1:8" x14ac:dyDescent="0.2">
      <c r="A483" s="572">
        <v>499</v>
      </c>
      <c r="B483" s="370"/>
      <c r="C483" s="573">
        <f t="shared" si="23"/>
        <v>68.040000000000006</v>
      </c>
      <c r="D483" s="574"/>
      <c r="E483" s="382">
        <v>17529</v>
      </c>
      <c r="F483" s="372">
        <f t="shared" si="22"/>
        <v>4294</v>
      </c>
      <c r="G483" s="575">
        <f t="shared" si="21"/>
        <v>3092</v>
      </c>
      <c r="H483" s="382">
        <v>90</v>
      </c>
    </row>
    <row r="484" spans="1:8" x14ac:dyDescent="0.2">
      <c r="A484" s="572">
        <v>500</v>
      </c>
      <c r="B484" s="370"/>
      <c r="C484" s="573">
        <f t="shared" si="23"/>
        <v>68.069999999999993</v>
      </c>
      <c r="D484" s="574"/>
      <c r="E484" s="382">
        <v>17529</v>
      </c>
      <c r="F484" s="372">
        <f t="shared" si="22"/>
        <v>4293</v>
      </c>
      <c r="G484" s="575">
        <f t="shared" si="21"/>
        <v>3090</v>
      </c>
      <c r="H484" s="382">
        <v>90</v>
      </c>
    </row>
    <row r="485" spans="1:8" x14ac:dyDescent="0.2">
      <c r="A485" s="572">
        <v>501</v>
      </c>
      <c r="B485" s="370"/>
      <c r="C485" s="573">
        <f t="shared" si="23"/>
        <v>68.09</v>
      </c>
      <c r="D485" s="574"/>
      <c r="E485" s="382">
        <v>17529</v>
      </c>
      <c r="F485" s="372">
        <f t="shared" si="22"/>
        <v>4291</v>
      </c>
      <c r="G485" s="575">
        <f t="shared" si="21"/>
        <v>3089</v>
      </c>
      <c r="H485" s="382">
        <v>90</v>
      </c>
    </row>
    <row r="486" spans="1:8" x14ac:dyDescent="0.2">
      <c r="A486" s="572">
        <v>502</v>
      </c>
      <c r="B486" s="370"/>
      <c r="C486" s="573">
        <f t="shared" si="23"/>
        <v>68.12</v>
      </c>
      <c r="D486" s="574"/>
      <c r="E486" s="382">
        <v>17529</v>
      </c>
      <c r="F486" s="372">
        <f t="shared" si="22"/>
        <v>4290</v>
      </c>
      <c r="G486" s="575">
        <f t="shared" si="21"/>
        <v>3088</v>
      </c>
      <c r="H486" s="382">
        <v>90</v>
      </c>
    </row>
    <row r="487" spans="1:8" x14ac:dyDescent="0.2">
      <c r="A487" s="572">
        <v>503</v>
      </c>
      <c r="B487" s="370"/>
      <c r="C487" s="573">
        <f t="shared" si="23"/>
        <v>68.150000000000006</v>
      </c>
      <c r="D487" s="574"/>
      <c r="E487" s="382">
        <v>17529</v>
      </c>
      <c r="F487" s="372">
        <f t="shared" si="22"/>
        <v>4288</v>
      </c>
      <c r="G487" s="575">
        <f t="shared" si="21"/>
        <v>3087</v>
      </c>
      <c r="H487" s="382">
        <v>90</v>
      </c>
    </row>
    <row r="488" spans="1:8" x14ac:dyDescent="0.2">
      <c r="A488" s="572">
        <v>504</v>
      </c>
      <c r="B488" s="370"/>
      <c r="C488" s="573">
        <f t="shared" si="23"/>
        <v>68.180000000000007</v>
      </c>
      <c r="D488" s="574"/>
      <c r="E488" s="382">
        <v>17529</v>
      </c>
      <c r="F488" s="372">
        <f t="shared" si="22"/>
        <v>4286</v>
      </c>
      <c r="G488" s="575">
        <f t="shared" si="21"/>
        <v>3085</v>
      </c>
      <c r="H488" s="382">
        <v>90</v>
      </c>
    </row>
    <row r="489" spans="1:8" x14ac:dyDescent="0.2">
      <c r="A489" s="572">
        <v>505</v>
      </c>
      <c r="B489" s="370"/>
      <c r="C489" s="573">
        <f t="shared" si="23"/>
        <v>68.209999999999994</v>
      </c>
      <c r="D489" s="574"/>
      <c r="E489" s="382">
        <v>17529</v>
      </c>
      <c r="F489" s="372">
        <f t="shared" si="22"/>
        <v>4284</v>
      </c>
      <c r="G489" s="575">
        <f t="shared" si="21"/>
        <v>3084</v>
      </c>
      <c r="H489" s="382">
        <v>90</v>
      </c>
    </row>
    <row r="490" spans="1:8" x14ac:dyDescent="0.2">
      <c r="A490" s="572">
        <v>506</v>
      </c>
      <c r="B490" s="370"/>
      <c r="C490" s="573">
        <f t="shared" si="23"/>
        <v>68.239999999999995</v>
      </c>
      <c r="D490" s="574"/>
      <c r="E490" s="382">
        <v>17529</v>
      </c>
      <c r="F490" s="372">
        <f t="shared" si="22"/>
        <v>4282</v>
      </c>
      <c r="G490" s="575">
        <f t="shared" si="21"/>
        <v>3082</v>
      </c>
      <c r="H490" s="382">
        <v>90</v>
      </c>
    </row>
    <row r="491" spans="1:8" x14ac:dyDescent="0.2">
      <c r="A491" s="572">
        <v>507</v>
      </c>
      <c r="B491" s="370"/>
      <c r="C491" s="573">
        <f t="shared" si="23"/>
        <v>68.260000000000005</v>
      </c>
      <c r="D491" s="574"/>
      <c r="E491" s="382">
        <v>17529</v>
      </c>
      <c r="F491" s="372">
        <f t="shared" si="22"/>
        <v>4281</v>
      </c>
      <c r="G491" s="575">
        <f t="shared" si="21"/>
        <v>3082</v>
      </c>
      <c r="H491" s="382">
        <v>90</v>
      </c>
    </row>
    <row r="492" spans="1:8" x14ac:dyDescent="0.2">
      <c r="A492" s="572">
        <v>508</v>
      </c>
      <c r="B492" s="370"/>
      <c r="C492" s="573">
        <f t="shared" si="23"/>
        <v>68.290000000000006</v>
      </c>
      <c r="D492" s="574"/>
      <c r="E492" s="382">
        <v>17529</v>
      </c>
      <c r="F492" s="372">
        <f t="shared" si="22"/>
        <v>4279</v>
      </c>
      <c r="G492" s="575">
        <f t="shared" si="21"/>
        <v>3080</v>
      </c>
      <c r="H492" s="382">
        <v>90</v>
      </c>
    </row>
    <row r="493" spans="1:8" x14ac:dyDescent="0.2">
      <c r="A493" s="572">
        <v>509</v>
      </c>
      <c r="B493" s="370"/>
      <c r="C493" s="573">
        <f t="shared" si="23"/>
        <v>68.319999999999993</v>
      </c>
      <c r="D493" s="574"/>
      <c r="E493" s="382">
        <v>17529</v>
      </c>
      <c r="F493" s="372">
        <f t="shared" si="22"/>
        <v>4277</v>
      </c>
      <c r="G493" s="575">
        <f t="shared" si="21"/>
        <v>3079</v>
      </c>
      <c r="H493" s="382">
        <v>90</v>
      </c>
    </row>
    <row r="494" spans="1:8" x14ac:dyDescent="0.2">
      <c r="A494" s="572">
        <v>510</v>
      </c>
      <c r="B494" s="370"/>
      <c r="C494" s="573">
        <f t="shared" si="23"/>
        <v>68.349999999999994</v>
      </c>
      <c r="D494" s="574"/>
      <c r="E494" s="382">
        <v>17529</v>
      </c>
      <c r="F494" s="372">
        <f t="shared" si="22"/>
        <v>4275</v>
      </c>
      <c r="G494" s="575">
        <f t="shared" si="21"/>
        <v>3078</v>
      </c>
      <c r="H494" s="382">
        <v>90</v>
      </c>
    </row>
    <row r="495" spans="1:8" x14ac:dyDescent="0.2">
      <c r="A495" s="572">
        <v>511</v>
      </c>
      <c r="B495" s="370"/>
      <c r="C495" s="573">
        <f t="shared" si="23"/>
        <v>68.38</v>
      </c>
      <c r="D495" s="574"/>
      <c r="E495" s="382">
        <v>17529</v>
      </c>
      <c r="F495" s="372">
        <f t="shared" si="22"/>
        <v>4274</v>
      </c>
      <c r="G495" s="575">
        <f t="shared" si="21"/>
        <v>3076</v>
      </c>
      <c r="H495" s="382">
        <v>90</v>
      </c>
    </row>
    <row r="496" spans="1:8" x14ac:dyDescent="0.2">
      <c r="A496" s="572">
        <v>512</v>
      </c>
      <c r="B496" s="370"/>
      <c r="C496" s="573">
        <f t="shared" si="23"/>
        <v>68.400000000000006</v>
      </c>
      <c r="D496" s="574"/>
      <c r="E496" s="382">
        <v>17529</v>
      </c>
      <c r="F496" s="372">
        <f t="shared" si="22"/>
        <v>4272</v>
      </c>
      <c r="G496" s="575">
        <f t="shared" si="21"/>
        <v>3075</v>
      </c>
      <c r="H496" s="382">
        <v>90</v>
      </c>
    </row>
    <row r="497" spans="1:8" x14ac:dyDescent="0.2">
      <c r="A497" s="572">
        <v>513</v>
      </c>
      <c r="B497" s="370"/>
      <c r="C497" s="573">
        <f t="shared" si="23"/>
        <v>68.430000000000007</v>
      </c>
      <c r="D497" s="574"/>
      <c r="E497" s="382">
        <v>17529</v>
      </c>
      <c r="F497" s="372">
        <f t="shared" si="22"/>
        <v>4271</v>
      </c>
      <c r="G497" s="575">
        <f t="shared" si="21"/>
        <v>3074</v>
      </c>
      <c r="H497" s="382">
        <v>90</v>
      </c>
    </row>
    <row r="498" spans="1:8" x14ac:dyDescent="0.2">
      <c r="A498" s="572">
        <v>514</v>
      </c>
      <c r="B498" s="370"/>
      <c r="C498" s="573">
        <f t="shared" si="23"/>
        <v>68.459999999999994</v>
      </c>
      <c r="D498" s="574"/>
      <c r="E498" s="382">
        <v>17529</v>
      </c>
      <c r="F498" s="372">
        <f t="shared" si="22"/>
        <v>4269</v>
      </c>
      <c r="G498" s="575">
        <f t="shared" si="21"/>
        <v>3073</v>
      </c>
      <c r="H498" s="382">
        <v>90</v>
      </c>
    </row>
    <row r="499" spans="1:8" x14ac:dyDescent="0.2">
      <c r="A499" s="572">
        <v>515</v>
      </c>
      <c r="B499" s="370"/>
      <c r="C499" s="573">
        <f t="shared" si="23"/>
        <v>68.489999999999995</v>
      </c>
      <c r="D499" s="574"/>
      <c r="E499" s="382">
        <v>17529</v>
      </c>
      <c r="F499" s="372">
        <f t="shared" si="22"/>
        <v>4267</v>
      </c>
      <c r="G499" s="575">
        <f t="shared" si="21"/>
        <v>3071</v>
      </c>
      <c r="H499" s="382">
        <v>90</v>
      </c>
    </row>
    <row r="500" spans="1:8" x14ac:dyDescent="0.2">
      <c r="A500" s="572">
        <v>516</v>
      </c>
      <c r="B500" s="370"/>
      <c r="C500" s="573">
        <f t="shared" si="23"/>
        <v>68.52</v>
      </c>
      <c r="D500" s="574"/>
      <c r="E500" s="382">
        <v>17529</v>
      </c>
      <c r="F500" s="372">
        <f t="shared" si="22"/>
        <v>4265</v>
      </c>
      <c r="G500" s="575">
        <f t="shared" si="21"/>
        <v>3070</v>
      </c>
      <c r="H500" s="382">
        <v>90</v>
      </c>
    </row>
    <row r="501" spans="1:8" x14ac:dyDescent="0.2">
      <c r="A501" s="572">
        <v>517</v>
      </c>
      <c r="B501" s="370"/>
      <c r="C501" s="573">
        <f t="shared" si="23"/>
        <v>68.540000000000006</v>
      </c>
      <c r="D501" s="574"/>
      <c r="E501" s="382">
        <v>17529</v>
      </c>
      <c r="F501" s="372">
        <f t="shared" si="22"/>
        <v>4264</v>
      </c>
      <c r="G501" s="575">
        <f t="shared" si="21"/>
        <v>3069</v>
      </c>
      <c r="H501" s="382">
        <v>90</v>
      </c>
    </row>
    <row r="502" spans="1:8" x14ac:dyDescent="0.2">
      <c r="A502" s="572">
        <v>518</v>
      </c>
      <c r="B502" s="370"/>
      <c r="C502" s="573">
        <f t="shared" si="23"/>
        <v>68.569999999999993</v>
      </c>
      <c r="D502" s="574"/>
      <c r="E502" s="382">
        <v>17529</v>
      </c>
      <c r="F502" s="372">
        <f t="shared" si="22"/>
        <v>4262</v>
      </c>
      <c r="G502" s="575">
        <f t="shared" si="21"/>
        <v>3068</v>
      </c>
      <c r="H502" s="382">
        <v>90</v>
      </c>
    </row>
    <row r="503" spans="1:8" x14ac:dyDescent="0.2">
      <c r="A503" s="572">
        <v>519</v>
      </c>
      <c r="B503" s="370"/>
      <c r="C503" s="573">
        <f t="shared" si="23"/>
        <v>68.599999999999994</v>
      </c>
      <c r="D503" s="574"/>
      <c r="E503" s="382">
        <v>17529</v>
      </c>
      <c r="F503" s="372">
        <f t="shared" si="22"/>
        <v>4260</v>
      </c>
      <c r="G503" s="575">
        <f t="shared" si="21"/>
        <v>3066</v>
      </c>
      <c r="H503" s="382">
        <v>90</v>
      </c>
    </row>
    <row r="504" spans="1:8" x14ac:dyDescent="0.2">
      <c r="A504" s="572">
        <v>520</v>
      </c>
      <c r="B504" s="370"/>
      <c r="C504" s="573">
        <f t="shared" si="23"/>
        <v>68.63</v>
      </c>
      <c r="D504" s="574"/>
      <c r="E504" s="382">
        <v>17529</v>
      </c>
      <c r="F504" s="372">
        <f t="shared" si="22"/>
        <v>4258</v>
      </c>
      <c r="G504" s="575">
        <f t="shared" si="21"/>
        <v>3065</v>
      </c>
      <c r="H504" s="382">
        <v>90</v>
      </c>
    </row>
    <row r="505" spans="1:8" x14ac:dyDescent="0.2">
      <c r="A505" s="572">
        <v>521</v>
      </c>
      <c r="B505" s="370"/>
      <c r="C505" s="573">
        <f t="shared" si="23"/>
        <v>68.650000000000006</v>
      </c>
      <c r="D505" s="574"/>
      <c r="E505" s="382">
        <v>17529</v>
      </c>
      <c r="F505" s="372">
        <f t="shared" si="22"/>
        <v>4257</v>
      </c>
      <c r="G505" s="575">
        <f t="shared" si="21"/>
        <v>3064</v>
      </c>
      <c r="H505" s="382">
        <v>90</v>
      </c>
    </row>
    <row r="506" spans="1:8" x14ac:dyDescent="0.2">
      <c r="A506" s="572">
        <v>522</v>
      </c>
      <c r="B506" s="370"/>
      <c r="C506" s="573">
        <f t="shared" si="23"/>
        <v>68.680000000000007</v>
      </c>
      <c r="D506" s="574"/>
      <c r="E506" s="382">
        <v>17529</v>
      </c>
      <c r="F506" s="372">
        <f t="shared" si="22"/>
        <v>4255</v>
      </c>
      <c r="G506" s="575">
        <f t="shared" si="21"/>
        <v>3063</v>
      </c>
      <c r="H506" s="382">
        <v>90</v>
      </c>
    </row>
    <row r="507" spans="1:8" x14ac:dyDescent="0.2">
      <c r="A507" s="572">
        <v>523</v>
      </c>
      <c r="B507" s="370"/>
      <c r="C507" s="573">
        <f t="shared" si="23"/>
        <v>68.709999999999994</v>
      </c>
      <c r="D507" s="574"/>
      <c r="E507" s="382">
        <v>17529</v>
      </c>
      <c r="F507" s="372">
        <f t="shared" si="22"/>
        <v>4253</v>
      </c>
      <c r="G507" s="575">
        <f t="shared" si="21"/>
        <v>3061</v>
      </c>
      <c r="H507" s="382">
        <v>90</v>
      </c>
    </row>
    <row r="508" spans="1:8" x14ac:dyDescent="0.2">
      <c r="A508" s="572">
        <v>524</v>
      </c>
      <c r="B508" s="370"/>
      <c r="C508" s="573">
        <f t="shared" si="23"/>
        <v>68.739999999999995</v>
      </c>
      <c r="D508" s="574"/>
      <c r="E508" s="382">
        <v>17529</v>
      </c>
      <c r="F508" s="372">
        <f t="shared" si="22"/>
        <v>4252</v>
      </c>
      <c r="G508" s="575">
        <f t="shared" si="21"/>
        <v>3060</v>
      </c>
      <c r="H508" s="382">
        <v>90</v>
      </c>
    </row>
    <row r="509" spans="1:8" x14ac:dyDescent="0.2">
      <c r="A509" s="572">
        <v>525</v>
      </c>
      <c r="B509" s="370"/>
      <c r="C509" s="573">
        <f t="shared" si="23"/>
        <v>68.760000000000005</v>
      </c>
      <c r="D509" s="574"/>
      <c r="E509" s="382">
        <v>17529</v>
      </c>
      <c r="F509" s="372">
        <f t="shared" si="22"/>
        <v>4250</v>
      </c>
      <c r="G509" s="575">
        <f t="shared" si="21"/>
        <v>3059</v>
      </c>
      <c r="H509" s="382">
        <v>90</v>
      </c>
    </row>
    <row r="510" spans="1:8" x14ac:dyDescent="0.2">
      <c r="A510" s="572">
        <v>526</v>
      </c>
      <c r="B510" s="370"/>
      <c r="C510" s="573">
        <f t="shared" si="23"/>
        <v>68.790000000000006</v>
      </c>
      <c r="D510" s="574"/>
      <c r="E510" s="382">
        <v>17529</v>
      </c>
      <c r="F510" s="372">
        <f t="shared" si="22"/>
        <v>4249</v>
      </c>
      <c r="G510" s="575">
        <f t="shared" si="21"/>
        <v>3058</v>
      </c>
      <c r="H510" s="382">
        <v>90</v>
      </c>
    </row>
    <row r="511" spans="1:8" x14ac:dyDescent="0.2">
      <c r="A511" s="572">
        <v>527</v>
      </c>
      <c r="B511" s="370"/>
      <c r="C511" s="573">
        <f t="shared" si="23"/>
        <v>68.819999999999993</v>
      </c>
      <c r="D511" s="574"/>
      <c r="E511" s="382">
        <v>17529</v>
      </c>
      <c r="F511" s="372">
        <f t="shared" si="22"/>
        <v>4247</v>
      </c>
      <c r="G511" s="575">
        <f t="shared" si="21"/>
        <v>3056</v>
      </c>
      <c r="H511" s="382">
        <v>90</v>
      </c>
    </row>
    <row r="512" spans="1:8" x14ac:dyDescent="0.2">
      <c r="A512" s="572">
        <v>528</v>
      </c>
      <c r="B512" s="370"/>
      <c r="C512" s="573">
        <f t="shared" si="23"/>
        <v>68.849999999999994</v>
      </c>
      <c r="D512" s="574"/>
      <c r="E512" s="382">
        <v>17529</v>
      </c>
      <c r="F512" s="372">
        <f t="shared" si="22"/>
        <v>4245</v>
      </c>
      <c r="G512" s="575">
        <f t="shared" si="21"/>
        <v>3055</v>
      </c>
      <c r="H512" s="382">
        <v>90</v>
      </c>
    </row>
    <row r="513" spans="1:8" x14ac:dyDescent="0.2">
      <c r="A513" s="572">
        <v>529</v>
      </c>
      <c r="B513" s="370"/>
      <c r="C513" s="573">
        <f t="shared" si="23"/>
        <v>68.87</v>
      </c>
      <c r="D513" s="574"/>
      <c r="E513" s="382">
        <v>17529</v>
      </c>
      <c r="F513" s="372">
        <f t="shared" si="22"/>
        <v>4244</v>
      </c>
      <c r="G513" s="575">
        <f t="shared" si="21"/>
        <v>3054</v>
      </c>
      <c r="H513" s="382">
        <v>90</v>
      </c>
    </row>
    <row r="514" spans="1:8" x14ac:dyDescent="0.2">
      <c r="A514" s="572">
        <v>530</v>
      </c>
      <c r="B514" s="370"/>
      <c r="C514" s="573">
        <f t="shared" si="23"/>
        <v>68.900000000000006</v>
      </c>
      <c r="D514" s="574"/>
      <c r="E514" s="382">
        <v>17529</v>
      </c>
      <c r="F514" s="372">
        <f t="shared" si="22"/>
        <v>4242</v>
      </c>
      <c r="G514" s="575">
        <f t="shared" si="21"/>
        <v>3053</v>
      </c>
      <c r="H514" s="382">
        <v>90</v>
      </c>
    </row>
    <row r="515" spans="1:8" x14ac:dyDescent="0.2">
      <c r="A515" s="572">
        <v>531</v>
      </c>
      <c r="B515" s="370"/>
      <c r="C515" s="573">
        <f t="shared" si="23"/>
        <v>68.930000000000007</v>
      </c>
      <c r="D515" s="574"/>
      <c r="E515" s="382">
        <v>17529</v>
      </c>
      <c r="F515" s="372">
        <f t="shared" si="22"/>
        <v>4240</v>
      </c>
      <c r="G515" s="575">
        <f t="shared" si="21"/>
        <v>3052</v>
      </c>
      <c r="H515" s="382">
        <v>90</v>
      </c>
    </row>
    <row r="516" spans="1:8" x14ac:dyDescent="0.2">
      <c r="A516" s="572">
        <v>532</v>
      </c>
      <c r="B516" s="370"/>
      <c r="C516" s="573">
        <f t="shared" si="23"/>
        <v>68.959999999999994</v>
      </c>
      <c r="D516" s="574"/>
      <c r="E516" s="382">
        <v>17529</v>
      </c>
      <c r="F516" s="372">
        <f t="shared" si="22"/>
        <v>4238</v>
      </c>
      <c r="G516" s="575">
        <f t="shared" si="21"/>
        <v>3050</v>
      </c>
      <c r="H516" s="382">
        <v>90</v>
      </c>
    </row>
    <row r="517" spans="1:8" x14ac:dyDescent="0.2">
      <c r="A517" s="572">
        <v>533</v>
      </c>
      <c r="B517" s="370"/>
      <c r="C517" s="573">
        <f t="shared" si="23"/>
        <v>68.98</v>
      </c>
      <c r="D517" s="574"/>
      <c r="E517" s="382">
        <v>17529</v>
      </c>
      <c r="F517" s="372">
        <f t="shared" si="22"/>
        <v>4237</v>
      </c>
      <c r="G517" s="575">
        <f t="shared" si="21"/>
        <v>3049</v>
      </c>
      <c r="H517" s="382">
        <v>90</v>
      </c>
    </row>
    <row r="518" spans="1:8" x14ac:dyDescent="0.2">
      <c r="A518" s="572">
        <v>534</v>
      </c>
      <c r="B518" s="370"/>
      <c r="C518" s="573">
        <f t="shared" si="23"/>
        <v>69.010000000000005</v>
      </c>
      <c r="D518" s="574"/>
      <c r="E518" s="382">
        <v>17529</v>
      </c>
      <c r="F518" s="372">
        <f t="shared" si="22"/>
        <v>4235</v>
      </c>
      <c r="G518" s="575">
        <f t="shared" si="21"/>
        <v>3048</v>
      </c>
      <c r="H518" s="382">
        <v>90</v>
      </c>
    </row>
    <row r="519" spans="1:8" x14ac:dyDescent="0.2">
      <c r="A519" s="572">
        <v>535</v>
      </c>
      <c r="B519" s="370"/>
      <c r="C519" s="573">
        <f t="shared" si="23"/>
        <v>69.040000000000006</v>
      </c>
      <c r="D519" s="574"/>
      <c r="E519" s="382">
        <v>17529</v>
      </c>
      <c r="F519" s="372">
        <f t="shared" si="22"/>
        <v>4234</v>
      </c>
      <c r="G519" s="575">
        <f t="shared" si="21"/>
        <v>3047</v>
      </c>
      <c r="H519" s="382">
        <v>90</v>
      </c>
    </row>
    <row r="520" spans="1:8" x14ac:dyDescent="0.2">
      <c r="A520" s="572">
        <v>536</v>
      </c>
      <c r="B520" s="370"/>
      <c r="C520" s="573">
        <f t="shared" si="23"/>
        <v>69.06</v>
      </c>
      <c r="D520" s="574"/>
      <c r="E520" s="382">
        <v>17529</v>
      </c>
      <c r="F520" s="372">
        <f t="shared" si="22"/>
        <v>4232</v>
      </c>
      <c r="G520" s="575">
        <f t="shared" si="21"/>
        <v>3046</v>
      </c>
      <c r="H520" s="382">
        <v>90</v>
      </c>
    </row>
    <row r="521" spans="1:8" x14ac:dyDescent="0.2">
      <c r="A521" s="572">
        <v>537</v>
      </c>
      <c r="B521" s="370"/>
      <c r="C521" s="573">
        <f t="shared" si="23"/>
        <v>69.09</v>
      </c>
      <c r="D521" s="574"/>
      <c r="E521" s="382">
        <v>17529</v>
      </c>
      <c r="F521" s="372">
        <f t="shared" si="22"/>
        <v>4231</v>
      </c>
      <c r="G521" s="575">
        <f t="shared" si="21"/>
        <v>3045</v>
      </c>
      <c r="H521" s="382">
        <v>90</v>
      </c>
    </row>
    <row r="522" spans="1:8" x14ac:dyDescent="0.2">
      <c r="A522" s="572">
        <v>538</v>
      </c>
      <c r="B522" s="370"/>
      <c r="C522" s="573">
        <f t="shared" si="23"/>
        <v>69.12</v>
      </c>
      <c r="D522" s="574"/>
      <c r="E522" s="382">
        <v>17529</v>
      </c>
      <c r="F522" s="372">
        <f t="shared" si="22"/>
        <v>4229</v>
      </c>
      <c r="G522" s="575">
        <f t="shared" si="21"/>
        <v>3043</v>
      </c>
      <c r="H522" s="382">
        <v>90</v>
      </c>
    </row>
    <row r="523" spans="1:8" x14ac:dyDescent="0.2">
      <c r="A523" s="572">
        <v>539</v>
      </c>
      <c r="B523" s="370"/>
      <c r="C523" s="573">
        <f t="shared" si="23"/>
        <v>69.14</v>
      </c>
      <c r="D523" s="574"/>
      <c r="E523" s="382">
        <v>17529</v>
      </c>
      <c r="F523" s="372">
        <f t="shared" si="22"/>
        <v>4228</v>
      </c>
      <c r="G523" s="575">
        <f t="shared" si="21"/>
        <v>3042</v>
      </c>
      <c r="H523" s="382">
        <v>90</v>
      </c>
    </row>
    <row r="524" spans="1:8" x14ac:dyDescent="0.2">
      <c r="A524" s="572">
        <v>540</v>
      </c>
      <c r="B524" s="370"/>
      <c r="C524" s="573">
        <f t="shared" si="23"/>
        <v>69.17</v>
      </c>
      <c r="D524" s="574"/>
      <c r="E524" s="382">
        <v>17529</v>
      </c>
      <c r="F524" s="372">
        <f t="shared" si="22"/>
        <v>4226</v>
      </c>
      <c r="G524" s="575">
        <f t="shared" si="21"/>
        <v>3041</v>
      </c>
      <c r="H524" s="382">
        <v>90</v>
      </c>
    </row>
    <row r="525" spans="1:8" x14ac:dyDescent="0.2">
      <c r="A525" s="572">
        <v>541</v>
      </c>
      <c r="B525" s="370"/>
      <c r="C525" s="573">
        <f t="shared" si="23"/>
        <v>69.2</v>
      </c>
      <c r="D525" s="574"/>
      <c r="E525" s="382">
        <v>17529</v>
      </c>
      <c r="F525" s="372">
        <f t="shared" si="22"/>
        <v>4224</v>
      </c>
      <c r="G525" s="575">
        <f t="shared" ref="G525:G588" si="24">ROUND(12*(1/C525*E525),0)</f>
        <v>3040</v>
      </c>
      <c r="H525" s="382">
        <v>90</v>
      </c>
    </row>
    <row r="526" spans="1:8" x14ac:dyDescent="0.2">
      <c r="A526" s="572">
        <v>542</v>
      </c>
      <c r="B526" s="370"/>
      <c r="C526" s="573">
        <f t="shared" si="23"/>
        <v>69.23</v>
      </c>
      <c r="D526" s="574"/>
      <c r="E526" s="382">
        <v>17529</v>
      </c>
      <c r="F526" s="372">
        <f t="shared" ref="F526:F589" si="25">ROUND(12*1.36*(1/C526*E526)+H526,0)</f>
        <v>4222</v>
      </c>
      <c r="G526" s="575">
        <f t="shared" si="24"/>
        <v>3038</v>
      </c>
      <c r="H526" s="382">
        <v>90</v>
      </c>
    </row>
    <row r="527" spans="1:8" x14ac:dyDescent="0.2">
      <c r="A527" s="572">
        <v>543</v>
      </c>
      <c r="B527" s="370"/>
      <c r="C527" s="573">
        <f t="shared" ref="C527:C590" si="26">ROUND(10.899*LN(A527)+A527/150-3,2)</f>
        <v>69.25</v>
      </c>
      <c r="D527" s="574"/>
      <c r="E527" s="382">
        <v>17529</v>
      </c>
      <c r="F527" s="372">
        <f t="shared" si="25"/>
        <v>4221</v>
      </c>
      <c r="G527" s="575">
        <f t="shared" si="24"/>
        <v>3038</v>
      </c>
      <c r="H527" s="382">
        <v>90</v>
      </c>
    </row>
    <row r="528" spans="1:8" x14ac:dyDescent="0.2">
      <c r="A528" s="572">
        <v>544</v>
      </c>
      <c r="B528" s="370"/>
      <c r="C528" s="573">
        <f t="shared" si="26"/>
        <v>69.28</v>
      </c>
      <c r="D528" s="574"/>
      <c r="E528" s="382">
        <v>17529</v>
      </c>
      <c r="F528" s="372">
        <f t="shared" si="25"/>
        <v>4219</v>
      </c>
      <c r="G528" s="575">
        <f t="shared" si="24"/>
        <v>3036</v>
      </c>
      <c r="H528" s="382">
        <v>90</v>
      </c>
    </row>
    <row r="529" spans="1:8" x14ac:dyDescent="0.2">
      <c r="A529" s="572">
        <v>545</v>
      </c>
      <c r="B529" s="370"/>
      <c r="C529" s="573">
        <f t="shared" si="26"/>
        <v>69.31</v>
      </c>
      <c r="D529" s="574"/>
      <c r="E529" s="382">
        <v>17529</v>
      </c>
      <c r="F529" s="372">
        <f t="shared" si="25"/>
        <v>4217</v>
      </c>
      <c r="G529" s="575">
        <f t="shared" si="24"/>
        <v>3035</v>
      </c>
      <c r="H529" s="382">
        <v>90</v>
      </c>
    </row>
    <row r="530" spans="1:8" x14ac:dyDescent="0.2">
      <c r="A530" s="572">
        <v>546</v>
      </c>
      <c r="B530" s="370"/>
      <c r="C530" s="573">
        <f t="shared" si="26"/>
        <v>69.33</v>
      </c>
      <c r="D530" s="574"/>
      <c r="E530" s="382">
        <v>17529</v>
      </c>
      <c r="F530" s="372">
        <f t="shared" si="25"/>
        <v>4216</v>
      </c>
      <c r="G530" s="575">
        <f t="shared" si="24"/>
        <v>3034</v>
      </c>
      <c r="H530" s="382">
        <v>90</v>
      </c>
    </row>
    <row r="531" spans="1:8" x14ac:dyDescent="0.2">
      <c r="A531" s="572">
        <v>547</v>
      </c>
      <c r="B531" s="370"/>
      <c r="C531" s="573">
        <f t="shared" si="26"/>
        <v>69.36</v>
      </c>
      <c r="D531" s="574"/>
      <c r="E531" s="382">
        <v>17529</v>
      </c>
      <c r="F531" s="372">
        <f t="shared" si="25"/>
        <v>4214</v>
      </c>
      <c r="G531" s="575">
        <f t="shared" si="24"/>
        <v>3033</v>
      </c>
      <c r="H531" s="382">
        <v>90</v>
      </c>
    </row>
    <row r="532" spans="1:8" x14ac:dyDescent="0.2">
      <c r="A532" s="572">
        <v>548</v>
      </c>
      <c r="B532" s="370"/>
      <c r="C532" s="573">
        <f t="shared" si="26"/>
        <v>69.39</v>
      </c>
      <c r="D532" s="574"/>
      <c r="E532" s="382">
        <v>17529</v>
      </c>
      <c r="F532" s="372">
        <f t="shared" si="25"/>
        <v>4213</v>
      </c>
      <c r="G532" s="575">
        <f t="shared" si="24"/>
        <v>3031</v>
      </c>
      <c r="H532" s="382">
        <v>90</v>
      </c>
    </row>
    <row r="533" spans="1:8" x14ac:dyDescent="0.2">
      <c r="A533" s="572">
        <v>549</v>
      </c>
      <c r="B533" s="370"/>
      <c r="C533" s="573">
        <f t="shared" si="26"/>
        <v>69.41</v>
      </c>
      <c r="D533" s="574"/>
      <c r="E533" s="382">
        <v>17529</v>
      </c>
      <c r="F533" s="372">
        <f t="shared" si="25"/>
        <v>4211</v>
      </c>
      <c r="G533" s="575">
        <f t="shared" si="24"/>
        <v>3031</v>
      </c>
      <c r="H533" s="382">
        <v>90</v>
      </c>
    </row>
    <row r="534" spans="1:8" x14ac:dyDescent="0.2">
      <c r="A534" s="572">
        <v>550</v>
      </c>
      <c r="B534" s="370"/>
      <c r="C534" s="573">
        <f t="shared" si="26"/>
        <v>69.44</v>
      </c>
      <c r="D534" s="574"/>
      <c r="E534" s="382">
        <v>17529</v>
      </c>
      <c r="F534" s="372">
        <f t="shared" si="25"/>
        <v>4210</v>
      </c>
      <c r="G534" s="575">
        <f t="shared" si="24"/>
        <v>3029</v>
      </c>
      <c r="H534" s="382">
        <v>90</v>
      </c>
    </row>
    <row r="535" spans="1:8" x14ac:dyDescent="0.2">
      <c r="A535" s="572">
        <v>551</v>
      </c>
      <c r="B535" s="370"/>
      <c r="C535" s="573">
        <f t="shared" si="26"/>
        <v>69.459999999999994</v>
      </c>
      <c r="D535" s="574"/>
      <c r="E535" s="382">
        <v>17529</v>
      </c>
      <c r="F535" s="372">
        <f t="shared" si="25"/>
        <v>4209</v>
      </c>
      <c r="G535" s="575">
        <f t="shared" si="24"/>
        <v>3028</v>
      </c>
      <c r="H535" s="382">
        <v>90</v>
      </c>
    </row>
    <row r="536" spans="1:8" x14ac:dyDescent="0.2">
      <c r="A536" s="572">
        <v>552</v>
      </c>
      <c r="B536" s="370"/>
      <c r="C536" s="573">
        <f t="shared" si="26"/>
        <v>69.489999999999995</v>
      </c>
      <c r="D536" s="574"/>
      <c r="E536" s="382">
        <v>17529</v>
      </c>
      <c r="F536" s="372">
        <f t="shared" si="25"/>
        <v>4207</v>
      </c>
      <c r="G536" s="575">
        <f t="shared" si="24"/>
        <v>3027</v>
      </c>
      <c r="H536" s="382">
        <v>90</v>
      </c>
    </row>
    <row r="537" spans="1:8" x14ac:dyDescent="0.2">
      <c r="A537" s="572">
        <v>553</v>
      </c>
      <c r="B537" s="370"/>
      <c r="C537" s="573">
        <f t="shared" si="26"/>
        <v>69.52</v>
      </c>
      <c r="D537" s="574"/>
      <c r="E537" s="382">
        <v>17529</v>
      </c>
      <c r="F537" s="372">
        <f t="shared" si="25"/>
        <v>4205</v>
      </c>
      <c r="G537" s="575">
        <f t="shared" si="24"/>
        <v>3026</v>
      </c>
      <c r="H537" s="382">
        <v>90</v>
      </c>
    </row>
    <row r="538" spans="1:8" x14ac:dyDescent="0.2">
      <c r="A538" s="572">
        <v>554</v>
      </c>
      <c r="B538" s="370"/>
      <c r="C538" s="573">
        <f t="shared" si="26"/>
        <v>69.540000000000006</v>
      </c>
      <c r="D538" s="574"/>
      <c r="E538" s="382">
        <v>17529</v>
      </c>
      <c r="F538" s="372">
        <f t="shared" si="25"/>
        <v>4204</v>
      </c>
      <c r="G538" s="575">
        <f t="shared" si="24"/>
        <v>3025</v>
      </c>
      <c r="H538" s="382">
        <v>90</v>
      </c>
    </row>
    <row r="539" spans="1:8" x14ac:dyDescent="0.2">
      <c r="A539" s="572">
        <v>555</v>
      </c>
      <c r="B539" s="370"/>
      <c r="C539" s="573">
        <f t="shared" si="26"/>
        <v>69.569999999999993</v>
      </c>
      <c r="D539" s="574"/>
      <c r="E539" s="382">
        <v>17529</v>
      </c>
      <c r="F539" s="372">
        <f t="shared" si="25"/>
        <v>4202</v>
      </c>
      <c r="G539" s="575">
        <f t="shared" si="24"/>
        <v>3024</v>
      </c>
      <c r="H539" s="382">
        <v>90</v>
      </c>
    </row>
    <row r="540" spans="1:8" x14ac:dyDescent="0.2">
      <c r="A540" s="572">
        <v>556</v>
      </c>
      <c r="B540" s="370"/>
      <c r="C540" s="573">
        <f t="shared" si="26"/>
        <v>69.599999999999994</v>
      </c>
      <c r="D540" s="574"/>
      <c r="E540" s="382">
        <v>17529</v>
      </c>
      <c r="F540" s="372">
        <f t="shared" si="25"/>
        <v>4200</v>
      </c>
      <c r="G540" s="575">
        <f t="shared" si="24"/>
        <v>3022</v>
      </c>
      <c r="H540" s="382">
        <v>90</v>
      </c>
    </row>
    <row r="541" spans="1:8" x14ac:dyDescent="0.2">
      <c r="A541" s="572">
        <v>557</v>
      </c>
      <c r="B541" s="370"/>
      <c r="C541" s="573">
        <f t="shared" si="26"/>
        <v>69.62</v>
      </c>
      <c r="D541" s="574"/>
      <c r="E541" s="382">
        <v>17529</v>
      </c>
      <c r="F541" s="372">
        <f t="shared" si="25"/>
        <v>4199</v>
      </c>
      <c r="G541" s="575">
        <f t="shared" si="24"/>
        <v>3021</v>
      </c>
      <c r="H541" s="382">
        <v>90</v>
      </c>
    </row>
    <row r="542" spans="1:8" x14ac:dyDescent="0.2">
      <c r="A542" s="572">
        <v>558</v>
      </c>
      <c r="B542" s="370"/>
      <c r="C542" s="573">
        <f t="shared" si="26"/>
        <v>69.650000000000006</v>
      </c>
      <c r="D542" s="574"/>
      <c r="E542" s="382">
        <v>17529</v>
      </c>
      <c r="F542" s="372">
        <f t="shared" si="25"/>
        <v>4197</v>
      </c>
      <c r="G542" s="575">
        <f t="shared" si="24"/>
        <v>3020</v>
      </c>
      <c r="H542" s="382">
        <v>90</v>
      </c>
    </row>
    <row r="543" spans="1:8" x14ac:dyDescent="0.2">
      <c r="A543" s="572">
        <v>559</v>
      </c>
      <c r="B543" s="370"/>
      <c r="C543" s="573">
        <f t="shared" si="26"/>
        <v>69.680000000000007</v>
      </c>
      <c r="D543" s="574"/>
      <c r="E543" s="382">
        <v>17529</v>
      </c>
      <c r="F543" s="372">
        <f t="shared" si="25"/>
        <v>4196</v>
      </c>
      <c r="G543" s="575">
        <f t="shared" si="24"/>
        <v>3019</v>
      </c>
      <c r="H543" s="382">
        <v>90</v>
      </c>
    </row>
    <row r="544" spans="1:8" x14ac:dyDescent="0.2">
      <c r="A544" s="572">
        <v>560</v>
      </c>
      <c r="B544" s="370"/>
      <c r="C544" s="573">
        <f t="shared" si="26"/>
        <v>69.7</v>
      </c>
      <c r="D544" s="574"/>
      <c r="E544" s="382">
        <v>17529</v>
      </c>
      <c r="F544" s="372">
        <f t="shared" si="25"/>
        <v>4194</v>
      </c>
      <c r="G544" s="575">
        <f t="shared" si="24"/>
        <v>3018</v>
      </c>
      <c r="H544" s="382">
        <v>90</v>
      </c>
    </row>
    <row r="545" spans="1:8" x14ac:dyDescent="0.2">
      <c r="A545" s="572">
        <v>561</v>
      </c>
      <c r="B545" s="370"/>
      <c r="C545" s="573">
        <f t="shared" si="26"/>
        <v>69.73</v>
      </c>
      <c r="D545" s="574"/>
      <c r="E545" s="382">
        <v>17529</v>
      </c>
      <c r="F545" s="372">
        <f t="shared" si="25"/>
        <v>4193</v>
      </c>
      <c r="G545" s="575">
        <f t="shared" si="24"/>
        <v>3017</v>
      </c>
      <c r="H545" s="382">
        <v>90</v>
      </c>
    </row>
    <row r="546" spans="1:8" x14ac:dyDescent="0.2">
      <c r="A546" s="572">
        <v>562</v>
      </c>
      <c r="B546" s="370"/>
      <c r="C546" s="573">
        <f t="shared" si="26"/>
        <v>69.75</v>
      </c>
      <c r="D546" s="574"/>
      <c r="E546" s="382">
        <v>17529</v>
      </c>
      <c r="F546" s="372">
        <f t="shared" si="25"/>
        <v>4191</v>
      </c>
      <c r="G546" s="575">
        <f t="shared" si="24"/>
        <v>3016</v>
      </c>
      <c r="H546" s="382">
        <v>90</v>
      </c>
    </row>
    <row r="547" spans="1:8" x14ac:dyDescent="0.2">
      <c r="A547" s="572">
        <v>563</v>
      </c>
      <c r="B547" s="370"/>
      <c r="C547" s="573">
        <f t="shared" si="26"/>
        <v>69.78</v>
      </c>
      <c r="D547" s="574"/>
      <c r="E547" s="382">
        <v>17529</v>
      </c>
      <c r="F547" s="372">
        <f t="shared" si="25"/>
        <v>4190</v>
      </c>
      <c r="G547" s="575">
        <f t="shared" si="24"/>
        <v>3014</v>
      </c>
      <c r="H547" s="382">
        <v>90</v>
      </c>
    </row>
    <row r="548" spans="1:8" x14ac:dyDescent="0.2">
      <c r="A548" s="572">
        <v>564</v>
      </c>
      <c r="B548" s="370"/>
      <c r="C548" s="573">
        <f t="shared" si="26"/>
        <v>69.81</v>
      </c>
      <c r="D548" s="574"/>
      <c r="E548" s="382">
        <v>17529</v>
      </c>
      <c r="F548" s="372">
        <f t="shared" si="25"/>
        <v>4188</v>
      </c>
      <c r="G548" s="575">
        <f t="shared" si="24"/>
        <v>3013</v>
      </c>
      <c r="H548" s="382">
        <v>90</v>
      </c>
    </row>
    <row r="549" spans="1:8" x14ac:dyDescent="0.2">
      <c r="A549" s="572">
        <v>565</v>
      </c>
      <c r="B549" s="370"/>
      <c r="C549" s="573">
        <f t="shared" si="26"/>
        <v>69.83</v>
      </c>
      <c r="D549" s="574"/>
      <c r="E549" s="382">
        <v>17529</v>
      </c>
      <c r="F549" s="372">
        <f t="shared" si="25"/>
        <v>4187</v>
      </c>
      <c r="G549" s="575">
        <f t="shared" si="24"/>
        <v>3012</v>
      </c>
      <c r="H549" s="382">
        <v>90</v>
      </c>
    </row>
    <row r="550" spans="1:8" x14ac:dyDescent="0.2">
      <c r="A550" s="572">
        <v>566</v>
      </c>
      <c r="B550" s="370"/>
      <c r="C550" s="573">
        <f t="shared" si="26"/>
        <v>69.86</v>
      </c>
      <c r="D550" s="574"/>
      <c r="E550" s="382">
        <v>17529</v>
      </c>
      <c r="F550" s="372">
        <f t="shared" si="25"/>
        <v>4185</v>
      </c>
      <c r="G550" s="575">
        <f t="shared" si="24"/>
        <v>3011</v>
      </c>
      <c r="H550" s="382">
        <v>90</v>
      </c>
    </row>
    <row r="551" spans="1:8" x14ac:dyDescent="0.2">
      <c r="A551" s="572">
        <v>567</v>
      </c>
      <c r="B551" s="370"/>
      <c r="C551" s="573">
        <f t="shared" si="26"/>
        <v>69.88</v>
      </c>
      <c r="D551" s="574"/>
      <c r="E551" s="382">
        <v>17529</v>
      </c>
      <c r="F551" s="372">
        <f t="shared" si="25"/>
        <v>4184</v>
      </c>
      <c r="G551" s="575">
        <f t="shared" si="24"/>
        <v>3010</v>
      </c>
      <c r="H551" s="382">
        <v>90</v>
      </c>
    </row>
    <row r="552" spans="1:8" x14ac:dyDescent="0.2">
      <c r="A552" s="572">
        <v>568</v>
      </c>
      <c r="B552" s="370"/>
      <c r="C552" s="573">
        <f t="shared" si="26"/>
        <v>69.91</v>
      </c>
      <c r="D552" s="574"/>
      <c r="E552" s="382">
        <v>17529</v>
      </c>
      <c r="F552" s="372">
        <f t="shared" si="25"/>
        <v>4182</v>
      </c>
      <c r="G552" s="575">
        <f t="shared" si="24"/>
        <v>3009</v>
      </c>
      <c r="H552" s="382">
        <v>90</v>
      </c>
    </row>
    <row r="553" spans="1:8" x14ac:dyDescent="0.2">
      <c r="A553" s="572">
        <v>569</v>
      </c>
      <c r="B553" s="370"/>
      <c r="C553" s="573">
        <f t="shared" si="26"/>
        <v>69.94</v>
      </c>
      <c r="D553" s="574"/>
      <c r="E553" s="382">
        <v>17529</v>
      </c>
      <c r="F553" s="372">
        <f t="shared" si="25"/>
        <v>4180</v>
      </c>
      <c r="G553" s="575">
        <f t="shared" si="24"/>
        <v>3008</v>
      </c>
      <c r="H553" s="382">
        <v>90</v>
      </c>
    </row>
    <row r="554" spans="1:8" x14ac:dyDescent="0.2">
      <c r="A554" s="572">
        <v>570</v>
      </c>
      <c r="B554" s="370"/>
      <c r="C554" s="573">
        <f t="shared" si="26"/>
        <v>69.959999999999994</v>
      </c>
      <c r="D554" s="574"/>
      <c r="E554" s="382">
        <v>17529</v>
      </c>
      <c r="F554" s="372">
        <f t="shared" si="25"/>
        <v>4179</v>
      </c>
      <c r="G554" s="575">
        <f t="shared" si="24"/>
        <v>3007</v>
      </c>
      <c r="H554" s="382">
        <v>90</v>
      </c>
    </row>
    <row r="555" spans="1:8" x14ac:dyDescent="0.2">
      <c r="A555" s="572">
        <v>571</v>
      </c>
      <c r="B555" s="370"/>
      <c r="C555" s="573">
        <f t="shared" si="26"/>
        <v>69.989999999999995</v>
      </c>
      <c r="D555" s="574"/>
      <c r="E555" s="382">
        <v>17529</v>
      </c>
      <c r="F555" s="372">
        <f t="shared" si="25"/>
        <v>4177</v>
      </c>
      <c r="G555" s="575">
        <f t="shared" si="24"/>
        <v>3005</v>
      </c>
      <c r="H555" s="382">
        <v>90</v>
      </c>
    </row>
    <row r="556" spans="1:8" x14ac:dyDescent="0.2">
      <c r="A556" s="572">
        <v>572</v>
      </c>
      <c r="B556" s="370"/>
      <c r="C556" s="573">
        <f t="shared" si="26"/>
        <v>70.010000000000005</v>
      </c>
      <c r="D556" s="574"/>
      <c r="E556" s="382">
        <v>17529</v>
      </c>
      <c r="F556" s="372">
        <f t="shared" si="25"/>
        <v>4176</v>
      </c>
      <c r="G556" s="575">
        <f t="shared" si="24"/>
        <v>3005</v>
      </c>
      <c r="H556" s="382">
        <v>90</v>
      </c>
    </row>
    <row r="557" spans="1:8" x14ac:dyDescent="0.2">
      <c r="A557" s="572">
        <v>573</v>
      </c>
      <c r="B557" s="370"/>
      <c r="C557" s="573">
        <f t="shared" si="26"/>
        <v>70.040000000000006</v>
      </c>
      <c r="D557" s="574"/>
      <c r="E557" s="382">
        <v>17529</v>
      </c>
      <c r="F557" s="372">
        <f t="shared" si="25"/>
        <v>4174</v>
      </c>
      <c r="G557" s="575">
        <f t="shared" si="24"/>
        <v>3003</v>
      </c>
      <c r="H557" s="382">
        <v>90</v>
      </c>
    </row>
    <row r="558" spans="1:8" x14ac:dyDescent="0.2">
      <c r="A558" s="572">
        <v>574</v>
      </c>
      <c r="B558" s="370"/>
      <c r="C558" s="573">
        <f t="shared" si="26"/>
        <v>70.06</v>
      </c>
      <c r="D558" s="574"/>
      <c r="E558" s="382">
        <v>17529</v>
      </c>
      <c r="F558" s="372">
        <f t="shared" si="25"/>
        <v>4173</v>
      </c>
      <c r="G558" s="575">
        <f t="shared" si="24"/>
        <v>3002</v>
      </c>
      <c r="H558" s="382">
        <v>90</v>
      </c>
    </row>
    <row r="559" spans="1:8" x14ac:dyDescent="0.2">
      <c r="A559" s="572">
        <v>575</v>
      </c>
      <c r="B559" s="370"/>
      <c r="C559" s="573">
        <f t="shared" si="26"/>
        <v>70.09</v>
      </c>
      <c r="D559" s="574"/>
      <c r="E559" s="382">
        <v>17529</v>
      </c>
      <c r="F559" s="372">
        <f t="shared" si="25"/>
        <v>4172</v>
      </c>
      <c r="G559" s="575">
        <f t="shared" si="24"/>
        <v>3001</v>
      </c>
      <c r="H559" s="382">
        <v>90</v>
      </c>
    </row>
    <row r="560" spans="1:8" x14ac:dyDescent="0.2">
      <c r="A560" s="572">
        <v>576</v>
      </c>
      <c r="B560" s="370"/>
      <c r="C560" s="573">
        <f t="shared" si="26"/>
        <v>70.12</v>
      </c>
      <c r="D560" s="574"/>
      <c r="E560" s="382">
        <v>17529</v>
      </c>
      <c r="F560" s="372">
        <f t="shared" si="25"/>
        <v>4170</v>
      </c>
      <c r="G560" s="575">
        <f t="shared" si="24"/>
        <v>3000</v>
      </c>
      <c r="H560" s="382">
        <v>90</v>
      </c>
    </row>
    <row r="561" spans="1:8" x14ac:dyDescent="0.2">
      <c r="A561" s="572">
        <v>577</v>
      </c>
      <c r="B561" s="370"/>
      <c r="C561" s="573">
        <f t="shared" si="26"/>
        <v>70.14</v>
      </c>
      <c r="D561" s="574"/>
      <c r="E561" s="382">
        <v>17529</v>
      </c>
      <c r="F561" s="372">
        <f t="shared" si="25"/>
        <v>4169</v>
      </c>
      <c r="G561" s="575">
        <f t="shared" si="24"/>
        <v>2999</v>
      </c>
      <c r="H561" s="382">
        <v>90</v>
      </c>
    </row>
    <row r="562" spans="1:8" x14ac:dyDescent="0.2">
      <c r="A562" s="572">
        <v>578</v>
      </c>
      <c r="B562" s="370"/>
      <c r="C562" s="573">
        <f t="shared" si="26"/>
        <v>70.17</v>
      </c>
      <c r="D562" s="574"/>
      <c r="E562" s="382">
        <v>17529</v>
      </c>
      <c r="F562" s="372">
        <f t="shared" si="25"/>
        <v>4167</v>
      </c>
      <c r="G562" s="575">
        <f t="shared" si="24"/>
        <v>2998</v>
      </c>
      <c r="H562" s="382">
        <v>90</v>
      </c>
    </row>
    <row r="563" spans="1:8" x14ac:dyDescent="0.2">
      <c r="A563" s="572">
        <v>579</v>
      </c>
      <c r="B563" s="370"/>
      <c r="C563" s="573">
        <f t="shared" si="26"/>
        <v>70.19</v>
      </c>
      <c r="D563" s="574"/>
      <c r="E563" s="382">
        <v>17529</v>
      </c>
      <c r="F563" s="372">
        <f t="shared" si="25"/>
        <v>4166</v>
      </c>
      <c r="G563" s="575">
        <f t="shared" si="24"/>
        <v>2997</v>
      </c>
      <c r="H563" s="382">
        <v>90</v>
      </c>
    </row>
    <row r="564" spans="1:8" x14ac:dyDescent="0.2">
      <c r="A564" s="572">
        <v>580</v>
      </c>
      <c r="B564" s="370"/>
      <c r="C564" s="573">
        <f t="shared" si="26"/>
        <v>70.22</v>
      </c>
      <c r="D564" s="574"/>
      <c r="E564" s="382">
        <v>17529</v>
      </c>
      <c r="F564" s="372">
        <f t="shared" si="25"/>
        <v>4164</v>
      </c>
      <c r="G564" s="575">
        <f t="shared" si="24"/>
        <v>2996</v>
      </c>
      <c r="H564" s="382">
        <v>90</v>
      </c>
    </row>
    <row r="565" spans="1:8" x14ac:dyDescent="0.2">
      <c r="A565" s="572">
        <v>581</v>
      </c>
      <c r="B565" s="370"/>
      <c r="C565" s="573">
        <f t="shared" si="26"/>
        <v>70.239999999999995</v>
      </c>
      <c r="D565" s="574"/>
      <c r="E565" s="382">
        <v>17529</v>
      </c>
      <c r="F565" s="372">
        <f t="shared" si="25"/>
        <v>4163</v>
      </c>
      <c r="G565" s="575">
        <f t="shared" si="24"/>
        <v>2995</v>
      </c>
      <c r="H565" s="382">
        <v>90</v>
      </c>
    </row>
    <row r="566" spans="1:8" x14ac:dyDescent="0.2">
      <c r="A566" s="572">
        <v>582</v>
      </c>
      <c r="B566" s="370"/>
      <c r="C566" s="573">
        <f t="shared" si="26"/>
        <v>70.27</v>
      </c>
      <c r="D566" s="574"/>
      <c r="E566" s="382">
        <v>17529</v>
      </c>
      <c r="F566" s="372">
        <f t="shared" si="25"/>
        <v>4161</v>
      </c>
      <c r="G566" s="575">
        <f t="shared" si="24"/>
        <v>2993</v>
      </c>
      <c r="H566" s="382">
        <v>90</v>
      </c>
    </row>
    <row r="567" spans="1:8" x14ac:dyDescent="0.2">
      <c r="A567" s="572">
        <v>583</v>
      </c>
      <c r="B567" s="370"/>
      <c r="C567" s="573">
        <f t="shared" si="26"/>
        <v>70.290000000000006</v>
      </c>
      <c r="D567" s="574"/>
      <c r="E567" s="382">
        <v>17529</v>
      </c>
      <c r="F567" s="372">
        <f t="shared" si="25"/>
        <v>4160</v>
      </c>
      <c r="G567" s="575">
        <f t="shared" si="24"/>
        <v>2993</v>
      </c>
      <c r="H567" s="382">
        <v>90</v>
      </c>
    </row>
    <row r="568" spans="1:8" x14ac:dyDescent="0.2">
      <c r="A568" s="572">
        <v>584</v>
      </c>
      <c r="B568" s="370"/>
      <c r="C568" s="573">
        <f t="shared" si="26"/>
        <v>70.319999999999993</v>
      </c>
      <c r="D568" s="574"/>
      <c r="E568" s="382">
        <v>17529</v>
      </c>
      <c r="F568" s="372">
        <f t="shared" si="25"/>
        <v>4158</v>
      </c>
      <c r="G568" s="575">
        <f t="shared" si="24"/>
        <v>2991</v>
      </c>
      <c r="H568" s="382">
        <v>90</v>
      </c>
    </row>
    <row r="569" spans="1:8" x14ac:dyDescent="0.2">
      <c r="A569" s="572">
        <v>585</v>
      </c>
      <c r="B569" s="370"/>
      <c r="C569" s="573">
        <f t="shared" si="26"/>
        <v>70.34</v>
      </c>
      <c r="D569" s="574"/>
      <c r="E569" s="382">
        <v>17529</v>
      </c>
      <c r="F569" s="372">
        <f t="shared" si="25"/>
        <v>4157</v>
      </c>
      <c r="G569" s="575">
        <f t="shared" si="24"/>
        <v>2990</v>
      </c>
      <c r="H569" s="382">
        <v>90</v>
      </c>
    </row>
    <row r="570" spans="1:8" x14ac:dyDescent="0.2">
      <c r="A570" s="572">
        <v>586</v>
      </c>
      <c r="B570" s="370"/>
      <c r="C570" s="573">
        <f t="shared" si="26"/>
        <v>70.37</v>
      </c>
      <c r="D570" s="574"/>
      <c r="E570" s="382">
        <v>17529</v>
      </c>
      <c r="F570" s="372">
        <f t="shared" si="25"/>
        <v>4155</v>
      </c>
      <c r="G570" s="575">
        <f t="shared" si="24"/>
        <v>2989</v>
      </c>
      <c r="H570" s="382">
        <v>90</v>
      </c>
    </row>
    <row r="571" spans="1:8" x14ac:dyDescent="0.2">
      <c r="A571" s="572">
        <v>587</v>
      </c>
      <c r="B571" s="370"/>
      <c r="C571" s="573">
        <f t="shared" si="26"/>
        <v>70.39</v>
      </c>
      <c r="D571" s="574"/>
      <c r="E571" s="382">
        <v>17529</v>
      </c>
      <c r="F571" s="372">
        <f t="shared" si="25"/>
        <v>4154</v>
      </c>
      <c r="G571" s="575">
        <f t="shared" si="24"/>
        <v>2988</v>
      </c>
      <c r="H571" s="382">
        <v>90</v>
      </c>
    </row>
    <row r="572" spans="1:8" x14ac:dyDescent="0.2">
      <c r="A572" s="572">
        <v>588</v>
      </c>
      <c r="B572" s="370"/>
      <c r="C572" s="573">
        <f t="shared" si="26"/>
        <v>70.42</v>
      </c>
      <c r="D572" s="574"/>
      <c r="E572" s="382">
        <v>17529</v>
      </c>
      <c r="F572" s="372">
        <f t="shared" si="25"/>
        <v>4152</v>
      </c>
      <c r="G572" s="575">
        <f t="shared" si="24"/>
        <v>2987</v>
      </c>
      <c r="H572" s="382">
        <v>90</v>
      </c>
    </row>
    <row r="573" spans="1:8" x14ac:dyDescent="0.2">
      <c r="A573" s="572">
        <v>589</v>
      </c>
      <c r="B573" s="370"/>
      <c r="C573" s="573">
        <f t="shared" si="26"/>
        <v>70.45</v>
      </c>
      <c r="D573" s="574"/>
      <c r="E573" s="382">
        <v>17529</v>
      </c>
      <c r="F573" s="372">
        <f t="shared" si="25"/>
        <v>4151</v>
      </c>
      <c r="G573" s="575">
        <f t="shared" si="24"/>
        <v>2986</v>
      </c>
      <c r="H573" s="382">
        <v>90</v>
      </c>
    </row>
    <row r="574" spans="1:8" x14ac:dyDescent="0.2">
      <c r="A574" s="572">
        <v>590</v>
      </c>
      <c r="B574" s="370"/>
      <c r="C574" s="573">
        <f t="shared" si="26"/>
        <v>70.47</v>
      </c>
      <c r="D574" s="574"/>
      <c r="E574" s="382">
        <v>17529</v>
      </c>
      <c r="F574" s="372">
        <f t="shared" si="25"/>
        <v>4150</v>
      </c>
      <c r="G574" s="575">
        <f t="shared" si="24"/>
        <v>2985</v>
      </c>
      <c r="H574" s="382">
        <v>90</v>
      </c>
    </row>
    <row r="575" spans="1:8" x14ac:dyDescent="0.2">
      <c r="A575" s="572">
        <v>591</v>
      </c>
      <c r="B575" s="370"/>
      <c r="C575" s="573">
        <f t="shared" si="26"/>
        <v>70.5</v>
      </c>
      <c r="D575" s="574"/>
      <c r="E575" s="382">
        <v>17529</v>
      </c>
      <c r="F575" s="372">
        <f t="shared" si="25"/>
        <v>4148</v>
      </c>
      <c r="G575" s="575">
        <f t="shared" si="24"/>
        <v>2984</v>
      </c>
      <c r="H575" s="382">
        <v>90</v>
      </c>
    </row>
    <row r="576" spans="1:8" x14ac:dyDescent="0.2">
      <c r="A576" s="572">
        <v>592</v>
      </c>
      <c r="B576" s="370"/>
      <c r="C576" s="573">
        <f t="shared" si="26"/>
        <v>70.52</v>
      </c>
      <c r="D576" s="574"/>
      <c r="E576" s="382">
        <v>17529</v>
      </c>
      <c r="F576" s="372">
        <f t="shared" si="25"/>
        <v>4147</v>
      </c>
      <c r="G576" s="575">
        <f t="shared" si="24"/>
        <v>2983</v>
      </c>
      <c r="H576" s="382">
        <v>90</v>
      </c>
    </row>
    <row r="577" spans="1:8" x14ac:dyDescent="0.2">
      <c r="A577" s="572">
        <v>593</v>
      </c>
      <c r="B577" s="370"/>
      <c r="C577" s="573">
        <f t="shared" si="26"/>
        <v>70.55</v>
      </c>
      <c r="D577" s="574"/>
      <c r="E577" s="382">
        <v>17529</v>
      </c>
      <c r="F577" s="372">
        <f t="shared" si="25"/>
        <v>4145</v>
      </c>
      <c r="G577" s="575">
        <f t="shared" si="24"/>
        <v>2982</v>
      </c>
      <c r="H577" s="382">
        <v>90</v>
      </c>
    </row>
    <row r="578" spans="1:8" x14ac:dyDescent="0.2">
      <c r="A578" s="572">
        <v>594</v>
      </c>
      <c r="B578" s="370"/>
      <c r="C578" s="573">
        <f t="shared" si="26"/>
        <v>70.569999999999993</v>
      </c>
      <c r="D578" s="574"/>
      <c r="E578" s="382">
        <v>17529</v>
      </c>
      <c r="F578" s="372">
        <f t="shared" si="25"/>
        <v>4144</v>
      </c>
      <c r="G578" s="575">
        <f t="shared" si="24"/>
        <v>2981</v>
      </c>
      <c r="H578" s="382">
        <v>90</v>
      </c>
    </row>
    <row r="579" spans="1:8" x14ac:dyDescent="0.2">
      <c r="A579" s="572">
        <v>595</v>
      </c>
      <c r="B579" s="370"/>
      <c r="C579" s="573">
        <f t="shared" si="26"/>
        <v>70.599999999999994</v>
      </c>
      <c r="D579" s="574"/>
      <c r="E579" s="382">
        <v>17529</v>
      </c>
      <c r="F579" s="372">
        <f t="shared" si="25"/>
        <v>4142</v>
      </c>
      <c r="G579" s="575">
        <f t="shared" si="24"/>
        <v>2979</v>
      </c>
      <c r="H579" s="382">
        <v>90</v>
      </c>
    </row>
    <row r="580" spans="1:8" x14ac:dyDescent="0.2">
      <c r="A580" s="572">
        <v>596</v>
      </c>
      <c r="B580" s="370"/>
      <c r="C580" s="573">
        <f t="shared" si="26"/>
        <v>70.62</v>
      </c>
      <c r="D580" s="574"/>
      <c r="E580" s="382">
        <v>17529</v>
      </c>
      <c r="F580" s="372">
        <f t="shared" si="25"/>
        <v>4141</v>
      </c>
      <c r="G580" s="575">
        <f t="shared" si="24"/>
        <v>2979</v>
      </c>
      <c r="H580" s="382">
        <v>90</v>
      </c>
    </row>
    <row r="581" spans="1:8" x14ac:dyDescent="0.2">
      <c r="A581" s="572">
        <v>597</v>
      </c>
      <c r="B581" s="370"/>
      <c r="C581" s="573">
        <f t="shared" si="26"/>
        <v>70.650000000000006</v>
      </c>
      <c r="D581" s="574"/>
      <c r="E581" s="382">
        <v>17529</v>
      </c>
      <c r="F581" s="372">
        <f t="shared" si="25"/>
        <v>4139</v>
      </c>
      <c r="G581" s="575">
        <f t="shared" si="24"/>
        <v>2977</v>
      </c>
      <c r="H581" s="382">
        <v>90</v>
      </c>
    </row>
    <row r="582" spans="1:8" x14ac:dyDescent="0.2">
      <c r="A582" s="572">
        <v>598</v>
      </c>
      <c r="B582" s="370"/>
      <c r="C582" s="573">
        <f t="shared" si="26"/>
        <v>70.67</v>
      </c>
      <c r="D582" s="574"/>
      <c r="E582" s="382">
        <v>17529</v>
      </c>
      <c r="F582" s="372">
        <f t="shared" si="25"/>
        <v>4138</v>
      </c>
      <c r="G582" s="575">
        <f t="shared" si="24"/>
        <v>2976</v>
      </c>
      <c r="H582" s="382">
        <v>90</v>
      </c>
    </row>
    <row r="583" spans="1:8" x14ac:dyDescent="0.2">
      <c r="A583" s="572">
        <v>599</v>
      </c>
      <c r="B583" s="370"/>
      <c r="C583" s="573">
        <f t="shared" si="26"/>
        <v>70.7</v>
      </c>
      <c r="D583" s="574"/>
      <c r="E583" s="382">
        <v>17529</v>
      </c>
      <c r="F583" s="372">
        <f t="shared" si="25"/>
        <v>4136</v>
      </c>
      <c r="G583" s="575">
        <f t="shared" si="24"/>
        <v>2975</v>
      </c>
      <c r="H583" s="382">
        <v>90</v>
      </c>
    </row>
    <row r="584" spans="1:8" x14ac:dyDescent="0.2">
      <c r="A584" s="572">
        <v>600</v>
      </c>
      <c r="B584" s="370"/>
      <c r="C584" s="573">
        <f t="shared" si="26"/>
        <v>70.72</v>
      </c>
      <c r="D584" s="574"/>
      <c r="E584" s="382">
        <v>17529</v>
      </c>
      <c r="F584" s="372">
        <f t="shared" si="25"/>
        <v>4135</v>
      </c>
      <c r="G584" s="575">
        <f t="shared" si="24"/>
        <v>2974</v>
      </c>
      <c r="H584" s="382">
        <v>90</v>
      </c>
    </row>
    <row r="585" spans="1:8" x14ac:dyDescent="0.2">
      <c r="A585" s="572">
        <v>601</v>
      </c>
      <c r="B585" s="370"/>
      <c r="C585" s="573">
        <f t="shared" si="26"/>
        <v>70.739999999999995</v>
      </c>
      <c r="D585" s="574"/>
      <c r="E585" s="382">
        <v>17529</v>
      </c>
      <c r="F585" s="372">
        <f t="shared" si="25"/>
        <v>4134</v>
      </c>
      <c r="G585" s="575">
        <f t="shared" si="24"/>
        <v>2974</v>
      </c>
      <c r="H585" s="382">
        <v>90</v>
      </c>
    </row>
    <row r="586" spans="1:8" x14ac:dyDescent="0.2">
      <c r="A586" s="572">
        <v>602</v>
      </c>
      <c r="B586" s="370"/>
      <c r="C586" s="573">
        <f t="shared" si="26"/>
        <v>70.77</v>
      </c>
      <c r="D586" s="574"/>
      <c r="E586" s="382">
        <v>17529</v>
      </c>
      <c r="F586" s="372">
        <f t="shared" si="25"/>
        <v>4132</v>
      </c>
      <c r="G586" s="575">
        <f t="shared" si="24"/>
        <v>2972</v>
      </c>
      <c r="H586" s="382">
        <v>90</v>
      </c>
    </row>
    <row r="587" spans="1:8" x14ac:dyDescent="0.2">
      <c r="A587" s="572">
        <v>603</v>
      </c>
      <c r="B587" s="370"/>
      <c r="C587" s="573">
        <f t="shared" si="26"/>
        <v>70.790000000000006</v>
      </c>
      <c r="D587" s="574"/>
      <c r="E587" s="382">
        <v>17529</v>
      </c>
      <c r="F587" s="372">
        <f t="shared" si="25"/>
        <v>4131</v>
      </c>
      <c r="G587" s="575">
        <f t="shared" si="24"/>
        <v>2971</v>
      </c>
      <c r="H587" s="382">
        <v>90</v>
      </c>
    </row>
    <row r="588" spans="1:8" x14ac:dyDescent="0.2">
      <c r="A588" s="572">
        <v>604</v>
      </c>
      <c r="B588" s="370"/>
      <c r="C588" s="573">
        <f t="shared" si="26"/>
        <v>70.819999999999993</v>
      </c>
      <c r="D588" s="574"/>
      <c r="E588" s="382">
        <v>17529</v>
      </c>
      <c r="F588" s="372">
        <f t="shared" si="25"/>
        <v>4129</v>
      </c>
      <c r="G588" s="575">
        <f t="shared" si="24"/>
        <v>2970</v>
      </c>
      <c r="H588" s="382">
        <v>90</v>
      </c>
    </row>
    <row r="589" spans="1:8" x14ac:dyDescent="0.2">
      <c r="A589" s="572">
        <v>605</v>
      </c>
      <c r="B589" s="370"/>
      <c r="C589" s="573">
        <f t="shared" si="26"/>
        <v>70.84</v>
      </c>
      <c r="D589" s="574"/>
      <c r="E589" s="382">
        <v>17529</v>
      </c>
      <c r="F589" s="372">
        <f t="shared" si="25"/>
        <v>4128</v>
      </c>
      <c r="G589" s="575">
        <f t="shared" ref="G589:G652" si="27">ROUND(12*(1/C589*E589),0)</f>
        <v>2969</v>
      </c>
      <c r="H589" s="382">
        <v>90</v>
      </c>
    </row>
    <row r="590" spans="1:8" x14ac:dyDescent="0.2">
      <c r="A590" s="572">
        <v>606</v>
      </c>
      <c r="B590" s="370"/>
      <c r="C590" s="573">
        <f t="shared" si="26"/>
        <v>70.87</v>
      </c>
      <c r="D590" s="574"/>
      <c r="E590" s="382">
        <v>17529</v>
      </c>
      <c r="F590" s="372">
        <f t="shared" ref="F590:F653" si="28">ROUND(12*1.36*(1/C590*E590)+H590,0)</f>
        <v>4127</v>
      </c>
      <c r="G590" s="575">
        <f t="shared" si="27"/>
        <v>2968</v>
      </c>
      <c r="H590" s="382">
        <v>90</v>
      </c>
    </row>
    <row r="591" spans="1:8" x14ac:dyDescent="0.2">
      <c r="A591" s="572">
        <v>607</v>
      </c>
      <c r="B591" s="370"/>
      <c r="C591" s="573">
        <f t="shared" ref="C591:C654" si="29">ROUND(10.899*LN(A591)+A591/150-3,2)</f>
        <v>70.89</v>
      </c>
      <c r="D591" s="574"/>
      <c r="E591" s="382">
        <v>17529</v>
      </c>
      <c r="F591" s="372">
        <f t="shared" si="28"/>
        <v>4125</v>
      </c>
      <c r="G591" s="575">
        <f t="shared" si="27"/>
        <v>2967</v>
      </c>
      <c r="H591" s="382">
        <v>90</v>
      </c>
    </row>
    <row r="592" spans="1:8" x14ac:dyDescent="0.2">
      <c r="A592" s="572">
        <v>608</v>
      </c>
      <c r="B592" s="370"/>
      <c r="C592" s="573">
        <f t="shared" si="29"/>
        <v>70.92</v>
      </c>
      <c r="D592" s="574"/>
      <c r="E592" s="382">
        <v>17529</v>
      </c>
      <c r="F592" s="372">
        <f t="shared" si="28"/>
        <v>4124</v>
      </c>
      <c r="G592" s="575">
        <f t="shared" si="27"/>
        <v>2966</v>
      </c>
      <c r="H592" s="382">
        <v>90</v>
      </c>
    </row>
    <row r="593" spans="1:8" x14ac:dyDescent="0.2">
      <c r="A593" s="572">
        <v>609</v>
      </c>
      <c r="B593" s="370"/>
      <c r="C593" s="573">
        <f t="shared" si="29"/>
        <v>70.94</v>
      </c>
      <c r="D593" s="574"/>
      <c r="E593" s="382">
        <v>17529</v>
      </c>
      <c r="F593" s="372">
        <f t="shared" si="28"/>
        <v>4123</v>
      </c>
      <c r="G593" s="575">
        <f t="shared" si="27"/>
        <v>2965</v>
      </c>
      <c r="H593" s="382">
        <v>90</v>
      </c>
    </row>
    <row r="594" spans="1:8" x14ac:dyDescent="0.2">
      <c r="A594" s="572">
        <v>610</v>
      </c>
      <c r="B594" s="370"/>
      <c r="C594" s="573">
        <f t="shared" si="29"/>
        <v>70.97</v>
      </c>
      <c r="D594" s="574"/>
      <c r="E594" s="382">
        <v>17529</v>
      </c>
      <c r="F594" s="372">
        <f t="shared" si="28"/>
        <v>4121</v>
      </c>
      <c r="G594" s="575">
        <f t="shared" si="27"/>
        <v>2964</v>
      </c>
      <c r="H594" s="382">
        <v>90</v>
      </c>
    </row>
    <row r="595" spans="1:8" x14ac:dyDescent="0.2">
      <c r="A595" s="572">
        <v>611</v>
      </c>
      <c r="B595" s="370"/>
      <c r="C595" s="573">
        <f t="shared" si="29"/>
        <v>70.989999999999995</v>
      </c>
      <c r="D595" s="574"/>
      <c r="E595" s="382">
        <v>17529</v>
      </c>
      <c r="F595" s="372">
        <f t="shared" si="28"/>
        <v>4120</v>
      </c>
      <c r="G595" s="575">
        <f t="shared" si="27"/>
        <v>2963</v>
      </c>
      <c r="H595" s="382">
        <v>90</v>
      </c>
    </row>
    <row r="596" spans="1:8" x14ac:dyDescent="0.2">
      <c r="A596" s="572">
        <v>612</v>
      </c>
      <c r="B596" s="370"/>
      <c r="C596" s="573">
        <f t="shared" si="29"/>
        <v>71.02</v>
      </c>
      <c r="D596" s="574"/>
      <c r="E596" s="382">
        <v>17529</v>
      </c>
      <c r="F596" s="372">
        <f t="shared" si="28"/>
        <v>4118</v>
      </c>
      <c r="G596" s="575">
        <f t="shared" si="27"/>
        <v>2962</v>
      </c>
      <c r="H596" s="382">
        <v>90</v>
      </c>
    </row>
    <row r="597" spans="1:8" x14ac:dyDescent="0.2">
      <c r="A597" s="572">
        <v>613</v>
      </c>
      <c r="B597" s="370"/>
      <c r="C597" s="573">
        <f t="shared" si="29"/>
        <v>71.040000000000006</v>
      </c>
      <c r="D597" s="574"/>
      <c r="E597" s="382">
        <v>17529</v>
      </c>
      <c r="F597" s="372">
        <f t="shared" si="28"/>
        <v>4117</v>
      </c>
      <c r="G597" s="575">
        <f t="shared" si="27"/>
        <v>2961</v>
      </c>
      <c r="H597" s="382">
        <v>90</v>
      </c>
    </row>
    <row r="598" spans="1:8" x14ac:dyDescent="0.2">
      <c r="A598" s="572">
        <v>614</v>
      </c>
      <c r="B598" s="370"/>
      <c r="C598" s="573">
        <f t="shared" si="29"/>
        <v>71.06</v>
      </c>
      <c r="D598" s="574"/>
      <c r="E598" s="382">
        <v>17529</v>
      </c>
      <c r="F598" s="372">
        <f t="shared" si="28"/>
        <v>4116</v>
      </c>
      <c r="G598" s="575">
        <f t="shared" si="27"/>
        <v>2960</v>
      </c>
      <c r="H598" s="382">
        <v>90</v>
      </c>
    </row>
    <row r="599" spans="1:8" x14ac:dyDescent="0.2">
      <c r="A599" s="572">
        <v>615</v>
      </c>
      <c r="B599" s="370"/>
      <c r="C599" s="573">
        <f t="shared" si="29"/>
        <v>71.09</v>
      </c>
      <c r="D599" s="574"/>
      <c r="E599" s="382">
        <v>17529</v>
      </c>
      <c r="F599" s="372">
        <f t="shared" si="28"/>
        <v>4114</v>
      </c>
      <c r="G599" s="575">
        <f t="shared" si="27"/>
        <v>2959</v>
      </c>
      <c r="H599" s="382">
        <v>90</v>
      </c>
    </row>
    <row r="600" spans="1:8" x14ac:dyDescent="0.2">
      <c r="A600" s="572">
        <v>616</v>
      </c>
      <c r="B600" s="370"/>
      <c r="C600" s="573">
        <f t="shared" si="29"/>
        <v>71.11</v>
      </c>
      <c r="D600" s="574"/>
      <c r="E600" s="382">
        <v>17529</v>
      </c>
      <c r="F600" s="372">
        <f t="shared" si="28"/>
        <v>4113</v>
      </c>
      <c r="G600" s="575">
        <f t="shared" si="27"/>
        <v>2958</v>
      </c>
      <c r="H600" s="382">
        <v>90</v>
      </c>
    </row>
    <row r="601" spans="1:8" x14ac:dyDescent="0.2">
      <c r="A601" s="572">
        <v>617</v>
      </c>
      <c r="B601" s="370"/>
      <c r="C601" s="573">
        <f t="shared" si="29"/>
        <v>71.14</v>
      </c>
      <c r="D601" s="574"/>
      <c r="E601" s="382">
        <v>17529</v>
      </c>
      <c r="F601" s="372">
        <f t="shared" si="28"/>
        <v>4111</v>
      </c>
      <c r="G601" s="575">
        <f t="shared" si="27"/>
        <v>2957</v>
      </c>
      <c r="H601" s="382">
        <v>90</v>
      </c>
    </row>
    <row r="602" spans="1:8" x14ac:dyDescent="0.2">
      <c r="A602" s="572">
        <v>618</v>
      </c>
      <c r="B602" s="370"/>
      <c r="C602" s="573">
        <f t="shared" si="29"/>
        <v>71.16</v>
      </c>
      <c r="D602" s="574"/>
      <c r="E602" s="382">
        <v>17529</v>
      </c>
      <c r="F602" s="372">
        <f t="shared" si="28"/>
        <v>4110</v>
      </c>
      <c r="G602" s="575">
        <f t="shared" si="27"/>
        <v>2956</v>
      </c>
      <c r="H602" s="382">
        <v>90</v>
      </c>
    </row>
    <row r="603" spans="1:8" x14ac:dyDescent="0.2">
      <c r="A603" s="572">
        <v>619</v>
      </c>
      <c r="B603" s="370"/>
      <c r="C603" s="573">
        <f t="shared" si="29"/>
        <v>71.19</v>
      </c>
      <c r="D603" s="574"/>
      <c r="E603" s="382">
        <v>17529</v>
      </c>
      <c r="F603" s="372">
        <f t="shared" si="28"/>
        <v>4108</v>
      </c>
      <c r="G603" s="575">
        <f t="shared" si="27"/>
        <v>2955</v>
      </c>
      <c r="H603" s="382">
        <v>90</v>
      </c>
    </row>
    <row r="604" spans="1:8" x14ac:dyDescent="0.2">
      <c r="A604" s="572">
        <v>620</v>
      </c>
      <c r="B604" s="370"/>
      <c r="C604" s="573">
        <f t="shared" si="29"/>
        <v>71.209999999999994</v>
      </c>
      <c r="D604" s="574"/>
      <c r="E604" s="382">
        <v>17529</v>
      </c>
      <c r="F604" s="372">
        <f t="shared" si="28"/>
        <v>4107</v>
      </c>
      <c r="G604" s="575">
        <f t="shared" si="27"/>
        <v>2954</v>
      </c>
      <c r="H604" s="382">
        <v>90</v>
      </c>
    </row>
    <row r="605" spans="1:8" x14ac:dyDescent="0.2">
      <c r="A605" s="572">
        <v>621</v>
      </c>
      <c r="B605" s="370"/>
      <c r="C605" s="573">
        <f t="shared" si="29"/>
        <v>71.239999999999995</v>
      </c>
      <c r="D605" s="574"/>
      <c r="E605" s="382">
        <v>17529</v>
      </c>
      <c r="F605" s="372">
        <f t="shared" si="28"/>
        <v>4106</v>
      </c>
      <c r="G605" s="575">
        <f t="shared" si="27"/>
        <v>2953</v>
      </c>
      <c r="H605" s="382">
        <v>90</v>
      </c>
    </row>
    <row r="606" spans="1:8" x14ac:dyDescent="0.2">
      <c r="A606" s="572">
        <v>622</v>
      </c>
      <c r="B606" s="370"/>
      <c r="C606" s="573">
        <f t="shared" si="29"/>
        <v>71.260000000000005</v>
      </c>
      <c r="D606" s="574"/>
      <c r="E606" s="382">
        <v>17529</v>
      </c>
      <c r="F606" s="372">
        <f t="shared" si="28"/>
        <v>4105</v>
      </c>
      <c r="G606" s="575">
        <f t="shared" si="27"/>
        <v>2952</v>
      </c>
      <c r="H606" s="382">
        <v>90</v>
      </c>
    </row>
    <row r="607" spans="1:8" x14ac:dyDescent="0.2">
      <c r="A607" s="572">
        <v>623</v>
      </c>
      <c r="B607" s="370"/>
      <c r="C607" s="573">
        <f t="shared" si="29"/>
        <v>71.28</v>
      </c>
      <c r="D607" s="574"/>
      <c r="E607" s="382">
        <v>17529</v>
      </c>
      <c r="F607" s="372">
        <f t="shared" si="28"/>
        <v>4103</v>
      </c>
      <c r="G607" s="575">
        <f t="shared" si="27"/>
        <v>2951</v>
      </c>
      <c r="H607" s="382">
        <v>90</v>
      </c>
    </row>
    <row r="608" spans="1:8" x14ac:dyDescent="0.2">
      <c r="A608" s="572">
        <v>624</v>
      </c>
      <c r="B608" s="370"/>
      <c r="C608" s="573">
        <f t="shared" si="29"/>
        <v>71.31</v>
      </c>
      <c r="D608" s="574"/>
      <c r="E608" s="382">
        <v>17529</v>
      </c>
      <c r="F608" s="372">
        <f t="shared" si="28"/>
        <v>4102</v>
      </c>
      <c r="G608" s="575">
        <f t="shared" si="27"/>
        <v>2950</v>
      </c>
      <c r="H608" s="382">
        <v>90</v>
      </c>
    </row>
    <row r="609" spans="1:8" x14ac:dyDescent="0.2">
      <c r="A609" s="572">
        <v>625</v>
      </c>
      <c r="B609" s="370"/>
      <c r="C609" s="573">
        <f t="shared" si="29"/>
        <v>71.33</v>
      </c>
      <c r="D609" s="574"/>
      <c r="E609" s="382">
        <v>17529</v>
      </c>
      <c r="F609" s="372">
        <f t="shared" si="28"/>
        <v>4101</v>
      </c>
      <c r="G609" s="575">
        <f t="shared" si="27"/>
        <v>2949</v>
      </c>
      <c r="H609" s="382">
        <v>90</v>
      </c>
    </row>
    <row r="610" spans="1:8" x14ac:dyDescent="0.2">
      <c r="A610" s="572">
        <v>626</v>
      </c>
      <c r="B610" s="370"/>
      <c r="C610" s="573">
        <f t="shared" si="29"/>
        <v>71.36</v>
      </c>
      <c r="D610" s="574"/>
      <c r="E610" s="382">
        <v>17529</v>
      </c>
      <c r="F610" s="372">
        <f t="shared" si="28"/>
        <v>4099</v>
      </c>
      <c r="G610" s="575">
        <f t="shared" si="27"/>
        <v>2948</v>
      </c>
      <c r="H610" s="382">
        <v>90</v>
      </c>
    </row>
    <row r="611" spans="1:8" x14ac:dyDescent="0.2">
      <c r="A611" s="572">
        <v>627</v>
      </c>
      <c r="B611" s="370"/>
      <c r="C611" s="573">
        <f t="shared" si="29"/>
        <v>71.38</v>
      </c>
      <c r="D611" s="574"/>
      <c r="E611" s="382">
        <v>17529</v>
      </c>
      <c r="F611" s="372">
        <f t="shared" si="28"/>
        <v>4098</v>
      </c>
      <c r="G611" s="575">
        <f t="shared" si="27"/>
        <v>2947</v>
      </c>
      <c r="H611" s="382">
        <v>90</v>
      </c>
    </row>
    <row r="612" spans="1:8" x14ac:dyDescent="0.2">
      <c r="A612" s="572">
        <v>628</v>
      </c>
      <c r="B612" s="370"/>
      <c r="C612" s="573">
        <f t="shared" si="29"/>
        <v>71.400000000000006</v>
      </c>
      <c r="D612" s="574"/>
      <c r="E612" s="382">
        <v>17529</v>
      </c>
      <c r="F612" s="372">
        <f t="shared" si="28"/>
        <v>4097</v>
      </c>
      <c r="G612" s="575">
        <f t="shared" si="27"/>
        <v>2946</v>
      </c>
      <c r="H612" s="382">
        <v>90</v>
      </c>
    </row>
    <row r="613" spans="1:8" x14ac:dyDescent="0.2">
      <c r="A613" s="572">
        <v>629</v>
      </c>
      <c r="B613" s="370"/>
      <c r="C613" s="573">
        <f t="shared" si="29"/>
        <v>71.430000000000007</v>
      </c>
      <c r="D613" s="574"/>
      <c r="E613" s="382">
        <v>17529</v>
      </c>
      <c r="F613" s="372">
        <f t="shared" si="28"/>
        <v>4095</v>
      </c>
      <c r="G613" s="575">
        <f t="shared" si="27"/>
        <v>2945</v>
      </c>
      <c r="H613" s="382">
        <v>90</v>
      </c>
    </row>
    <row r="614" spans="1:8" x14ac:dyDescent="0.2">
      <c r="A614" s="572">
        <v>630</v>
      </c>
      <c r="B614" s="370"/>
      <c r="C614" s="573">
        <f t="shared" si="29"/>
        <v>71.45</v>
      </c>
      <c r="D614" s="574"/>
      <c r="E614" s="382">
        <v>17529</v>
      </c>
      <c r="F614" s="372">
        <f t="shared" si="28"/>
        <v>4094</v>
      </c>
      <c r="G614" s="575">
        <f t="shared" si="27"/>
        <v>2944</v>
      </c>
      <c r="H614" s="382">
        <v>90</v>
      </c>
    </row>
    <row r="615" spans="1:8" x14ac:dyDescent="0.2">
      <c r="A615" s="572">
        <v>631</v>
      </c>
      <c r="B615" s="370"/>
      <c r="C615" s="573">
        <f t="shared" si="29"/>
        <v>71.48</v>
      </c>
      <c r="D615" s="574"/>
      <c r="E615" s="382">
        <v>17529</v>
      </c>
      <c r="F615" s="372">
        <f t="shared" si="28"/>
        <v>4092</v>
      </c>
      <c r="G615" s="575">
        <f t="shared" si="27"/>
        <v>2943</v>
      </c>
      <c r="H615" s="382">
        <v>90</v>
      </c>
    </row>
    <row r="616" spans="1:8" x14ac:dyDescent="0.2">
      <c r="A616" s="572">
        <v>632</v>
      </c>
      <c r="B616" s="370"/>
      <c r="C616" s="573">
        <f t="shared" si="29"/>
        <v>71.5</v>
      </c>
      <c r="D616" s="574"/>
      <c r="E616" s="382">
        <v>17529</v>
      </c>
      <c r="F616" s="372">
        <f t="shared" si="28"/>
        <v>4091</v>
      </c>
      <c r="G616" s="575">
        <f t="shared" si="27"/>
        <v>2942</v>
      </c>
      <c r="H616" s="382">
        <v>90</v>
      </c>
    </row>
    <row r="617" spans="1:8" x14ac:dyDescent="0.2">
      <c r="A617" s="572">
        <v>633</v>
      </c>
      <c r="B617" s="370"/>
      <c r="C617" s="573">
        <f t="shared" si="29"/>
        <v>71.52</v>
      </c>
      <c r="D617" s="574"/>
      <c r="E617" s="382">
        <v>17529</v>
      </c>
      <c r="F617" s="372">
        <f t="shared" si="28"/>
        <v>4090</v>
      </c>
      <c r="G617" s="575">
        <f t="shared" si="27"/>
        <v>2941</v>
      </c>
      <c r="H617" s="382">
        <v>90</v>
      </c>
    </row>
    <row r="618" spans="1:8" x14ac:dyDescent="0.2">
      <c r="A618" s="572">
        <v>634</v>
      </c>
      <c r="B618" s="370"/>
      <c r="C618" s="573">
        <f t="shared" si="29"/>
        <v>71.55</v>
      </c>
      <c r="D618" s="574"/>
      <c r="E618" s="382">
        <v>17529</v>
      </c>
      <c r="F618" s="372">
        <f t="shared" si="28"/>
        <v>4088</v>
      </c>
      <c r="G618" s="575">
        <f t="shared" si="27"/>
        <v>2940</v>
      </c>
      <c r="H618" s="382">
        <v>90</v>
      </c>
    </row>
    <row r="619" spans="1:8" x14ac:dyDescent="0.2">
      <c r="A619" s="572">
        <v>635</v>
      </c>
      <c r="B619" s="370"/>
      <c r="C619" s="573">
        <f t="shared" si="29"/>
        <v>71.569999999999993</v>
      </c>
      <c r="D619" s="574"/>
      <c r="E619" s="382">
        <v>17529</v>
      </c>
      <c r="F619" s="372">
        <f t="shared" si="28"/>
        <v>4087</v>
      </c>
      <c r="G619" s="575">
        <f t="shared" si="27"/>
        <v>2939</v>
      </c>
      <c r="H619" s="382">
        <v>90</v>
      </c>
    </row>
    <row r="620" spans="1:8" x14ac:dyDescent="0.2">
      <c r="A620" s="572">
        <v>636</v>
      </c>
      <c r="B620" s="370"/>
      <c r="C620" s="573">
        <f t="shared" si="29"/>
        <v>71.599999999999994</v>
      </c>
      <c r="D620" s="574"/>
      <c r="E620" s="382">
        <v>17529</v>
      </c>
      <c r="F620" s="372">
        <f t="shared" si="28"/>
        <v>4085</v>
      </c>
      <c r="G620" s="575">
        <f t="shared" si="27"/>
        <v>2938</v>
      </c>
      <c r="H620" s="382">
        <v>90</v>
      </c>
    </row>
    <row r="621" spans="1:8" x14ac:dyDescent="0.2">
      <c r="A621" s="572">
        <v>637</v>
      </c>
      <c r="B621" s="370"/>
      <c r="C621" s="573">
        <f t="shared" si="29"/>
        <v>71.62</v>
      </c>
      <c r="D621" s="574"/>
      <c r="E621" s="382">
        <v>17529</v>
      </c>
      <c r="F621" s="372">
        <f t="shared" si="28"/>
        <v>4084</v>
      </c>
      <c r="G621" s="575">
        <f t="shared" si="27"/>
        <v>2937</v>
      </c>
      <c r="H621" s="382">
        <v>90</v>
      </c>
    </row>
    <row r="622" spans="1:8" x14ac:dyDescent="0.2">
      <c r="A622" s="572">
        <v>638</v>
      </c>
      <c r="B622" s="370"/>
      <c r="C622" s="573">
        <f t="shared" si="29"/>
        <v>71.64</v>
      </c>
      <c r="D622" s="574"/>
      <c r="E622" s="382">
        <v>17529</v>
      </c>
      <c r="F622" s="372">
        <f t="shared" si="28"/>
        <v>4083</v>
      </c>
      <c r="G622" s="575">
        <f t="shared" si="27"/>
        <v>2936</v>
      </c>
      <c r="H622" s="382">
        <v>90</v>
      </c>
    </row>
    <row r="623" spans="1:8" x14ac:dyDescent="0.2">
      <c r="A623" s="572">
        <v>639</v>
      </c>
      <c r="B623" s="370"/>
      <c r="C623" s="573">
        <f t="shared" si="29"/>
        <v>71.67</v>
      </c>
      <c r="D623" s="574"/>
      <c r="E623" s="382">
        <v>17529</v>
      </c>
      <c r="F623" s="372">
        <f t="shared" si="28"/>
        <v>4082</v>
      </c>
      <c r="G623" s="575">
        <f t="shared" si="27"/>
        <v>2935</v>
      </c>
      <c r="H623" s="382">
        <v>90</v>
      </c>
    </row>
    <row r="624" spans="1:8" x14ac:dyDescent="0.2">
      <c r="A624" s="572">
        <v>640</v>
      </c>
      <c r="B624" s="370"/>
      <c r="C624" s="573">
        <f t="shared" si="29"/>
        <v>71.69</v>
      </c>
      <c r="D624" s="574"/>
      <c r="E624" s="382">
        <v>17529</v>
      </c>
      <c r="F624" s="372">
        <f t="shared" si="28"/>
        <v>4080</v>
      </c>
      <c r="G624" s="575">
        <f t="shared" si="27"/>
        <v>2934</v>
      </c>
      <c r="H624" s="382">
        <v>90</v>
      </c>
    </row>
    <row r="625" spans="1:8" x14ac:dyDescent="0.2">
      <c r="A625" s="572">
        <v>641</v>
      </c>
      <c r="B625" s="370"/>
      <c r="C625" s="573">
        <f t="shared" si="29"/>
        <v>71.709999999999994</v>
      </c>
      <c r="D625" s="574"/>
      <c r="E625" s="382">
        <v>17529</v>
      </c>
      <c r="F625" s="372">
        <f t="shared" si="28"/>
        <v>4079</v>
      </c>
      <c r="G625" s="575">
        <f t="shared" si="27"/>
        <v>2933</v>
      </c>
      <c r="H625" s="382">
        <v>90</v>
      </c>
    </row>
    <row r="626" spans="1:8" x14ac:dyDescent="0.2">
      <c r="A626" s="572">
        <v>642</v>
      </c>
      <c r="B626" s="370"/>
      <c r="C626" s="573">
        <f t="shared" si="29"/>
        <v>71.739999999999995</v>
      </c>
      <c r="D626" s="574"/>
      <c r="E626" s="382">
        <v>17529</v>
      </c>
      <c r="F626" s="372">
        <f t="shared" si="28"/>
        <v>4078</v>
      </c>
      <c r="G626" s="575">
        <f t="shared" si="27"/>
        <v>2932</v>
      </c>
      <c r="H626" s="382">
        <v>90</v>
      </c>
    </row>
    <row r="627" spans="1:8" x14ac:dyDescent="0.2">
      <c r="A627" s="572">
        <v>643</v>
      </c>
      <c r="B627" s="370"/>
      <c r="C627" s="573">
        <f t="shared" si="29"/>
        <v>71.760000000000005</v>
      </c>
      <c r="D627" s="574"/>
      <c r="E627" s="382">
        <v>17529</v>
      </c>
      <c r="F627" s="372">
        <f t="shared" si="28"/>
        <v>4077</v>
      </c>
      <c r="G627" s="575">
        <f t="shared" si="27"/>
        <v>2931</v>
      </c>
      <c r="H627" s="382">
        <v>90</v>
      </c>
    </row>
    <row r="628" spans="1:8" x14ac:dyDescent="0.2">
      <c r="A628" s="572">
        <v>644</v>
      </c>
      <c r="B628" s="370"/>
      <c r="C628" s="573">
        <f t="shared" si="29"/>
        <v>71.78</v>
      </c>
      <c r="D628" s="574"/>
      <c r="E628" s="382">
        <v>17529</v>
      </c>
      <c r="F628" s="372">
        <f t="shared" si="28"/>
        <v>4075</v>
      </c>
      <c r="G628" s="575">
        <f t="shared" si="27"/>
        <v>2930</v>
      </c>
      <c r="H628" s="382">
        <v>90</v>
      </c>
    </row>
    <row r="629" spans="1:8" x14ac:dyDescent="0.2">
      <c r="A629" s="572">
        <v>645</v>
      </c>
      <c r="B629" s="370"/>
      <c r="C629" s="573">
        <f t="shared" si="29"/>
        <v>71.81</v>
      </c>
      <c r="D629" s="574"/>
      <c r="E629" s="382">
        <v>17529</v>
      </c>
      <c r="F629" s="372">
        <f t="shared" si="28"/>
        <v>4074</v>
      </c>
      <c r="G629" s="575">
        <f t="shared" si="27"/>
        <v>2929</v>
      </c>
      <c r="H629" s="382">
        <v>90</v>
      </c>
    </row>
    <row r="630" spans="1:8" x14ac:dyDescent="0.2">
      <c r="A630" s="572">
        <v>646</v>
      </c>
      <c r="B630" s="370"/>
      <c r="C630" s="573">
        <f t="shared" si="29"/>
        <v>71.83</v>
      </c>
      <c r="D630" s="574"/>
      <c r="E630" s="382">
        <v>17529</v>
      </c>
      <c r="F630" s="372">
        <f t="shared" si="28"/>
        <v>4073</v>
      </c>
      <c r="G630" s="575">
        <f t="shared" si="27"/>
        <v>2928</v>
      </c>
      <c r="H630" s="382">
        <v>90</v>
      </c>
    </row>
    <row r="631" spans="1:8" x14ac:dyDescent="0.2">
      <c r="A631" s="572">
        <v>647</v>
      </c>
      <c r="B631" s="370"/>
      <c r="C631" s="573">
        <f t="shared" si="29"/>
        <v>71.86</v>
      </c>
      <c r="D631" s="574"/>
      <c r="E631" s="382">
        <v>17529</v>
      </c>
      <c r="F631" s="372">
        <f t="shared" si="28"/>
        <v>4071</v>
      </c>
      <c r="G631" s="575">
        <f t="shared" si="27"/>
        <v>2927</v>
      </c>
      <c r="H631" s="382">
        <v>90</v>
      </c>
    </row>
    <row r="632" spans="1:8" x14ac:dyDescent="0.2">
      <c r="A632" s="572">
        <v>648</v>
      </c>
      <c r="B632" s="370"/>
      <c r="C632" s="573">
        <f t="shared" si="29"/>
        <v>71.88</v>
      </c>
      <c r="D632" s="574"/>
      <c r="E632" s="382">
        <v>17529</v>
      </c>
      <c r="F632" s="372">
        <f t="shared" si="28"/>
        <v>4070</v>
      </c>
      <c r="G632" s="575">
        <f t="shared" si="27"/>
        <v>2926</v>
      </c>
      <c r="H632" s="382">
        <v>90</v>
      </c>
    </row>
    <row r="633" spans="1:8" x14ac:dyDescent="0.2">
      <c r="A633" s="572">
        <v>649</v>
      </c>
      <c r="B633" s="370"/>
      <c r="C633" s="573">
        <f t="shared" si="29"/>
        <v>71.900000000000006</v>
      </c>
      <c r="D633" s="574"/>
      <c r="E633" s="382">
        <v>17529</v>
      </c>
      <c r="F633" s="372">
        <f t="shared" si="28"/>
        <v>4069</v>
      </c>
      <c r="G633" s="575">
        <f t="shared" si="27"/>
        <v>2926</v>
      </c>
      <c r="H633" s="382">
        <v>90</v>
      </c>
    </row>
    <row r="634" spans="1:8" x14ac:dyDescent="0.2">
      <c r="A634" s="572">
        <v>650</v>
      </c>
      <c r="B634" s="370"/>
      <c r="C634" s="573">
        <f t="shared" si="29"/>
        <v>71.930000000000007</v>
      </c>
      <c r="D634" s="574"/>
      <c r="E634" s="382">
        <v>17529</v>
      </c>
      <c r="F634" s="372">
        <f t="shared" si="28"/>
        <v>4067</v>
      </c>
      <c r="G634" s="575">
        <f t="shared" si="27"/>
        <v>2924</v>
      </c>
      <c r="H634" s="382">
        <v>90</v>
      </c>
    </row>
    <row r="635" spans="1:8" x14ac:dyDescent="0.2">
      <c r="A635" s="572">
        <v>651</v>
      </c>
      <c r="B635" s="370"/>
      <c r="C635" s="573">
        <f t="shared" si="29"/>
        <v>71.95</v>
      </c>
      <c r="D635" s="574"/>
      <c r="E635" s="382">
        <v>17529</v>
      </c>
      <c r="F635" s="372">
        <f t="shared" si="28"/>
        <v>4066</v>
      </c>
      <c r="G635" s="575">
        <f t="shared" si="27"/>
        <v>2924</v>
      </c>
      <c r="H635" s="382">
        <v>90</v>
      </c>
    </row>
    <row r="636" spans="1:8" x14ac:dyDescent="0.2">
      <c r="A636" s="572">
        <v>652</v>
      </c>
      <c r="B636" s="370"/>
      <c r="C636" s="573">
        <f t="shared" si="29"/>
        <v>71.97</v>
      </c>
      <c r="D636" s="574"/>
      <c r="E636" s="382">
        <v>17529</v>
      </c>
      <c r="F636" s="372">
        <f t="shared" si="28"/>
        <v>4065</v>
      </c>
      <c r="G636" s="575">
        <f t="shared" si="27"/>
        <v>2923</v>
      </c>
      <c r="H636" s="382">
        <v>90</v>
      </c>
    </row>
    <row r="637" spans="1:8" x14ac:dyDescent="0.2">
      <c r="A637" s="572">
        <v>653</v>
      </c>
      <c r="B637" s="370"/>
      <c r="C637" s="573">
        <f t="shared" si="29"/>
        <v>72</v>
      </c>
      <c r="D637" s="574"/>
      <c r="E637" s="382">
        <v>17529</v>
      </c>
      <c r="F637" s="372">
        <f t="shared" si="28"/>
        <v>4063</v>
      </c>
      <c r="G637" s="575">
        <f t="shared" si="27"/>
        <v>2922</v>
      </c>
      <c r="H637" s="382">
        <v>90</v>
      </c>
    </row>
    <row r="638" spans="1:8" x14ac:dyDescent="0.2">
      <c r="A638" s="572">
        <v>654</v>
      </c>
      <c r="B638" s="370"/>
      <c r="C638" s="573">
        <f t="shared" si="29"/>
        <v>72.02</v>
      </c>
      <c r="D638" s="574"/>
      <c r="E638" s="382">
        <v>17529</v>
      </c>
      <c r="F638" s="372">
        <f t="shared" si="28"/>
        <v>4062</v>
      </c>
      <c r="G638" s="575">
        <f t="shared" si="27"/>
        <v>2921</v>
      </c>
      <c r="H638" s="382">
        <v>90</v>
      </c>
    </row>
    <row r="639" spans="1:8" x14ac:dyDescent="0.2">
      <c r="A639" s="572">
        <v>655</v>
      </c>
      <c r="B639" s="370"/>
      <c r="C639" s="573">
        <f t="shared" si="29"/>
        <v>72.040000000000006</v>
      </c>
      <c r="D639" s="574"/>
      <c r="E639" s="382">
        <v>17529</v>
      </c>
      <c r="F639" s="372">
        <f t="shared" si="28"/>
        <v>4061</v>
      </c>
      <c r="G639" s="575">
        <f t="shared" si="27"/>
        <v>2920</v>
      </c>
      <c r="H639" s="382">
        <v>90</v>
      </c>
    </row>
    <row r="640" spans="1:8" x14ac:dyDescent="0.2">
      <c r="A640" s="572">
        <v>656</v>
      </c>
      <c r="B640" s="370"/>
      <c r="C640" s="573">
        <f t="shared" si="29"/>
        <v>72.069999999999993</v>
      </c>
      <c r="D640" s="574"/>
      <c r="E640" s="382">
        <v>17529</v>
      </c>
      <c r="F640" s="372">
        <f t="shared" si="28"/>
        <v>4059</v>
      </c>
      <c r="G640" s="575">
        <f t="shared" si="27"/>
        <v>2919</v>
      </c>
      <c r="H640" s="382">
        <v>90</v>
      </c>
    </row>
    <row r="641" spans="1:8" x14ac:dyDescent="0.2">
      <c r="A641" s="572">
        <v>657</v>
      </c>
      <c r="B641" s="370"/>
      <c r="C641" s="573">
        <f t="shared" si="29"/>
        <v>72.09</v>
      </c>
      <c r="D641" s="574"/>
      <c r="E641" s="382">
        <v>17529</v>
      </c>
      <c r="F641" s="372">
        <f t="shared" si="28"/>
        <v>4058</v>
      </c>
      <c r="G641" s="575">
        <f t="shared" si="27"/>
        <v>2918</v>
      </c>
      <c r="H641" s="382">
        <v>90</v>
      </c>
    </row>
    <row r="642" spans="1:8" x14ac:dyDescent="0.2">
      <c r="A642" s="572">
        <v>658</v>
      </c>
      <c r="B642" s="370"/>
      <c r="C642" s="573">
        <f t="shared" si="29"/>
        <v>72.11</v>
      </c>
      <c r="D642" s="574"/>
      <c r="E642" s="382">
        <v>17529</v>
      </c>
      <c r="F642" s="372">
        <f t="shared" si="28"/>
        <v>4057</v>
      </c>
      <c r="G642" s="575">
        <f t="shared" si="27"/>
        <v>2917</v>
      </c>
      <c r="H642" s="382">
        <v>90</v>
      </c>
    </row>
    <row r="643" spans="1:8" x14ac:dyDescent="0.2">
      <c r="A643" s="572">
        <v>659</v>
      </c>
      <c r="B643" s="370"/>
      <c r="C643" s="573">
        <f t="shared" si="29"/>
        <v>72.14</v>
      </c>
      <c r="D643" s="574"/>
      <c r="E643" s="382">
        <v>17529</v>
      </c>
      <c r="F643" s="372">
        <f t="shared" si="28"/>
        <v>4056</v>
      </c>
      <c r="G643" s="575">
        <f t="shared" si="27"/>
        <v>2916</v>
      </c>
      <c r="H643" s="382">
        <v>90</v>
      </c>
    </row>
    <row r="644" spans="1:8" x14ac:dyDescent="0.2">
      <c r="A644" s="572">
        <v>660</v>
      </c>
      <c r="B644" s="370"/>
      <c r="C644" s="573">
        <f t="shared" si="29"/>
        <v>72.16</v>
      </c>
      <c r="D644" s="574"/>
      <c r="E644" s="382">
        <v>17529</v>
      </c>
      <c r="F644" s="372">
        <f t="shared" si="28"/>
        <v>4054</v>
      </c>
      <c r="G644" s="575">
        <f t="shared" si="27"/>
        <v>2915</v>
      </c>
      <c r="H644" s="382">
        <v>90</v>
      </c>
    </row>
    <row r="645" spans="1:8" x14ac:dyDescent="0.2">
      <c r="A645" s="572">
        <v>661</v>
      </c>
      <c r="B645" s="370"/>
      <c r="C645" s="573">
        <f t="shared" si="29"/>
        <v>72.180000000000007</v>
      </c>
      <c r="D645" s="574"/>
      <c r="E645" s="382">
        <v>17529</v>
      </c>
      <c r="F645" s="372">
        <f t="shared" si="28"/>
        <v>4053</v>
      </c>
      <c r="G645" s="575">
        <f t="shared" si="27"/>
        <v>2914</v>
      </c>
      <c r="H645" s="382">
        <v>90</v>
      </c>
    </row>
    <row r="646" spans="1:8" x14ac:dyDescent="0.2">
      <c r="A646" s="572">
        <v>662</v>
      </c>
      <c r="B646" s="370"/>
      <c r="C646" s="573">
        <f t="shared" si="29"/>
        <v>72.209999999999994</v>
      </c>
      <c r="D646" s="574"/>
      <c r="E646" s="382">
        <v>17529</v>
      </c>
      <c r="F646" s="372">
        <f t="shared" si="28"/>
        <v>4052</v>
      </c>
      <c r="G646" s="575">
        <f t="shared" si="27"/>
        <v>2913</v>
      </c>
      <c r="H646" s="382">
        <v>90</v>
      </c>
    </row>
    <row r="647" spans="1:8" x14ac:dyDescent="0.2">
      <c r="A647" s="572">
        <v>663</v>
      </c>
      <c r="B647" s="370"/>
      <c r="C647" s="573">
        <f t="shared" si="29"/>
        <v>72.23</v>
      </c>
      <c r="D647" s="574"/>
      <c r="E647" s="382">
        <v>17529</v>
      </c>
      <c r="F647" s="372">
        <f t="shared" si="28"/>
        <v>4051</v>
      </c>
      <c r="G647" s="575">
        <f t="shared" si="27"/>
        <v>2912</v>
      </c>
      <c r="H647" s="382">
        <v>90</v>
      </c>
    </row>
    <row r="648" spans="1:8" x14ac:dyDescent="0.2">
      <c r="A648" s="572">
        <v>664</v>
      </c>
      <c r="B648" s="370"/>
      <c r="C648" s="573">
        <f t="shared" si="29"/>
        <v>72.25</v>
      </c>
      <c r="D648" s="574"/>
      <c r="E648" s="382">
        <v>17529</v>
      </c>
      <c r="F648" s="372">
        <f t="shared" si="28"/>
        <v>4049</v>
      </c>
      <c r="G648" s="575">
        <f t="shared" si="27"/>
        <v>2911</v>
      </c>
      <c r="H648" s="382">
        <v>90</v>
      </c>
    </row>
    <row r="649" spans="1:8" x14ac:dyDescent="0.2">
      <c r="A649" s="572">
        <v>665</v>
      </c>
      <c r="B649" s="370"/>
      <c r="C649" s="573">
        <f t="shared" si="29"/>
        <v>72.27</v>
      </c>
      <c r="D649" s="574"/>
      <c r="E649" s="382">
        <v>17529</v>
      </c>
      <c r="F649" s="372">
        <f t="shared" si="28"/>
        <v>4048</v>
      </c>
      <c r="G649" s="575">
        <f t="shared" si="27"/>
        <v>2911</v>
      </c>
      <c r="H649" s="382">
        <v>90</v>
      </c>
    </row>
    <row r="650" spans="1:8" x14ac:dyDescent="0.2">
      <c r="A650" s="572">
        <v>666</v>
      </c>
      <c r="B650" s="370"/>
      <c r="C650" s="573">
        <f t="shared" si="29"/>
        <v>72.3</v>
      </c>
      <c r="D650" s="574"/>
      <c r="E650" s="382">
        <v>17529</v>
      </c>
      <c r="F650" s="372">
        <f t="shared" si="28"/>
        <v>4047</v>
      </c>
      <c r="G650" s="575">
        <f t="shared" si="27"/>
        <v>2909</v>
      </c>
      <c r="H650" s="382">
        <v>90</v>
      </c>
    </row>
    <row r="651" spans="1:8" x14ac:dyDescent="0.2">
      <c r="A651" s="572">
        <v>667</v>
      </c>
      <c r="B651" s="370"/>
      <c r="C651" s="573">
        <f t="shared" si="29"/>
        <v>72.319999999999993</v>
      </c>
      <c r="D651" s="574"/>
      <c r="E651" s="382">
        <v>17529</v>
      </c>
      <c r="F651" s="372">
        <f t="shared" si="28"/>
        <v>4046</v>
      </c>
      <c r="G651" s="575">
        <f t="shared" si="27"/>
        <v>2909</v>
      </c>
      <c r="H651" s="382">
        <v>90</v>
      </c>
    </row>
    <row r="652" spans="1:8" x14ac:dyDescent="0.2">
      <c r="A652" s="572">
        <v>668</v>
      </c>
      <c r="B652" s="370"/>
      <c r="C652" s="573">
        <f t="shared" si="29"/>
        <v>72.34</v>
      </c>
      <c r="D652" s="574"/>
      <c r="E652" s="382">
        <v>17529</v>
      </c>
      <c r="F652" s="372">
        <f t="shared" si="28"/>
        <v>4045</v>
      </c>
      <c r="G652" s="575">
        <f t="shared" si="27"/>
        <v>2908</v>
      </c>
      <c r="H652" s="382">
        <v>90</v>
      </c>
    </row>
    <row r="653" spans="1:8" x14ac:dyDescent="0.2">
      <c r="A653" s="572">
        <v>669</v>
      </c>
      <c r="B653" s="370"/>
      <c r="C653" s="573">
        <f t="shared" si="29"/>
        <v>72.37</v>
      </c>
      <c r="D653" s="574"/>
      <c r="E653" s="382">
        <v>17529</v>
      </c>
      <c r="F653" s="372">
        <f t="shared" si="28"/>
        <v>4043</v>
      </c>
      <c r="G653" s="575">
        <f t="shared" ref="G653:G716" si="30">ROUND(12*(1/C653*E653),0)</f>
        <v>2907</v>
      </c>
      <c r="H653" s="382">
        <v>90</v>
      </c>
    </row>
    <row r="654" spans="1:8" x14ac:dyDescent="0.2">
      <c r="A654" s="572">
        <v>670</v>
      </c>
      <c r="B654" s="370"/>
      <c r="C654" s="573">
        <f t="shared" si="29"/>
        <v>72.39</v>
      </c>
      <c r="D654" s="574"/>
      <c r="E654" s="382">
        <v>17529</v>
      </c>
      <c r="F654" s="372">
        <f t="shared" ref="F654:F717" si="31">ROUND(12*1.36*(1/C654*E654)+H654,0)</f>
        <v>4042</v>
      </c>
      <c r="G654" s="575">
        <f t="shared" si="30"/>
        <v>2906</v>
      </c>
      <c r="H654" s="382">
        <v>90</v>
      </c>
    </row>
    <row r="655" spans="1:8" x14ac:dyDescent="0.2">
      <c r="A655" s="572">
        <v>671</v>
      </c>
      <c r="B655" s="370"/>
      <c r="C655" s="573">
        <f t="shared" ref="C655:C718" si="32">ROUND(10.899*LN(A655)+A655/150-3,2)</f>
        <v>72.41</v>
      </c>
      <c r="D655" s="574"/>
      <c r="E655" s="382">
        <v>17529</v>
      </c>
      <c r="F655" s="372">
        <f t="shared" si="31"/>
        <v>4041</v>
      </c>
      <c r="G655" s="575">
        <f t="shared" si="30"/>
        <v>2905</v>
      </c>
      <c r="H655" s="382">
        <v>90</v>
      </c>
    </row>
    <row r="656" spans="1:8" x14ac:dyDescent="0.2">
      <c r="A656" s="572">
        <v>672</v>
      </c>
      <c r="B656" s="370"/>
      <c r="C656" s="573">
        <f t="shared" si="32"/>
        <v>72.44</v>
      </c>
      <c r="D656" s="574"/>
      <c r="E656" s="382">
        <v>17529</v>
      </c>
      <c r="F656" s="372">
        <f t="shared" si="31"/>
        <v>4039</v>
      </c>
      <c r="G656" s="575">
        <f t="shared" si="30"/>
        <v>2904</v>
      </c>
      <c r="H656" s="382">
        <v>90</v>
      </c>
    </row>
    <row r="657" spans="1:8" x14ac:dyDescent="0.2">
      <c r="A657" s="572">
        <v>673</v>
      </c>
      <c r="B657" s="370"/>
      <c r="C657" s="573">
        <f t="shared" si="32"/>
        <v>72.459999999999994</v>
      </c>
      <c r="D657" s="574"/>
      <c r="E657" s="382">
        <v>17529</v>
      </c>
      <c r="F657" s="372">
        <f t="shared" si="31"/>
        <v>4038</v>
      </c>
      <c r="G657" s="575">
        <f t="shared" si="30"/>
        <v>2903</v>
      </c>
      <c r="H657" s="382">
        <v>90</v>
      </c>
    </row>
    <row r="658" spans="1:8" x14ac:dyDescent="0.2">
      <c r="A658" s="572">
        <v>674</v>
      </c>
      <c r="B658" s="370"/>
      <c r="C658" s="573">
        <f t="shared" si="32"/>
        <v>72.48</v>
      </c>
      <c r="D658" s="574"/>
      <c r="E658" s="382">
        <v>17529</v>
      </c>
      <c r="F658" s="372">
        <f t="shared" si="31"/>
        <v>4037</v>
      </c>
      <c r="G658" s="575">
        <f t="shared" si="30"/>
        <v>2902</v>
      </c>
      <c r="H658" s="382">
        <v>90</v>
      </c>
    </row>
    <row r="659" spans="1:8" x14ac:dyDescent="0.2">
      <c r="A659" s="572">
        <v>675</v>
      </c>
      <c r="B659" s="370"/>
      <c r="C659" s="573">
        <f t="shared" si="32"/>
        <v>72.5</v>
      </c>
      <c r="D659" s="574"/>
      <c r="E659" s="382">
        <v>17529</v>
      </c>
      <c r="F659" s="372">
        <f t="shared" si="31"/>
        <v>4036</v>
      </c>
      <c r="G659" s="575">
        <f t="shared" si="30"/>
        <v>2901</v>
      </c>
      <c r="H659" s="382">
        <v>90</v>
      </c>
    </row>
    <row r="660" spans="1:8" x14ac:dyDescent="0.2">
      <c r="A660" s="572">
        <v>676</v>
      </c>
      <c r="B660" s="370"/>
      <c r="C660" s="573">
        <f t="shared" si="32"/>
        <v>72.53</v>
      </c>
      <c r="D660" s="574"/>
      <c r="E660" s="382">
        <v>17529</v>
      </c>
      <c r="F660" s="372">
        <f t="shared" si="31"/>
        <v>4034</v>
      </c>
      <c r="G660" s="575">
        <f t="shared" si="30"/>
        <v>2900</v>
      </c>
      <c r="H660" s="382">
        <v>90</v>
      </c>
    </row>
    <row r="661" spans="1:8" x14ac:dyDescent="0.2">
      <c r="A661" s="572">
        <v>677</v>
      </c>
      <c r="B661" s="370"/>
      <c r="C661" s="573">
        <f t="shared" si="32"/>
        <v>72.55</v>
      </c>
      <c r="D661" s="574"/>
      <c r="E661" s="382">
        <v>17529</v>
      </c>
      <c r="F661" s="372">
        <f t="shared" si="31"/>
        <v>4033</v>
      </c>
      <c r="G661" s="575">
        <f t="shared" si="30"/>
        <v>2899</v>
      </c>
      <c r="H661" s="382">
        <v>90</v>
      </c>
    </row>
    <row r="662" spans="1:8" x14ac:dyDescent="0.2">
      <c r="A662" s="572">
        <v>678</v>
      </c>
      <c r="B662" s="370"/>
      <c r="C662" s="573">
        <f t="shared" si="32"/>
        <v>72.569999999999993</v>
      </c>
      <c r="D662" s="574"/>
      <c r="E662" s="382">
        <v>17529</v>
      </c>
      <c r="F662" s="372">
        <f t="shared" si="31"/>
        <v>4032</v>
      </c>
      <c r="G662" s="575">
        <f t="shared" si="30"/>
        <v>2899</v>
      </c>
      <c r="H662" s="382">
        <v>90</v>
      </c>
    </row>
    <row r="663" spans="1:8" x14ac:dyDescent="0.2">
      <c r="A663" s="572">
        <v>679</v>
      </c>
      <c r="B663" s="370"/>
      <c r="C663" s="573">
        <f t="shared" si="32"/>
        <v>72.59</v>
      </c>
      <c r="D663" s="574"/>
      <c r="E663" s="382">
        <v>17529</v>
      </c>
      <c r="F663" s="372">
        <f t="shared" si="31"/>
        <v>4031</v>
      </c>
      <c r="G663" s="575">
        <f t="shared" si="30"/>
        <v>2898</v>
      </c>
      <c r="H663" s="382">
        <v>90</v>
      </c>
    </row>
    <row r="664" spans="1:8" x14ac:dyDescent="0.2">
      <c r="A664" s="572">
        <v>680</v>
      </c>
      <c r="B664" s="370"/>
      <c r="C664" s="573">
        <f t="shared" si="32"/>
        <v>72.62</v>
      </c>
      <c r="D664" s="574"/>
      <c r="E664" s="382">
        <v>17529</v>
      </c>
      <c r="F664" s="372">
        <f t="shared" si="31"/>
        <v>4029</v>
      </c>
      <c r="G664" s="575">
        <f t="shared" si="30"/>
        <v>2897</v>
      </c>
      <c r="H664" s="382">
        <v>90</v>
      </c>
    </row>
    <row r="665" spans="1:8" x14ac:dyDescent="0.2">
      <c r="A665" s="572">
        <v>681</v>
      </c>
      <c r="B665" s="370"/>
      <c r="C665" s="573">
        <f t="shared" si="32"/>
        <v>72.64</v>
      </c>
      <c r="D665" s="574"/>
      <c r="E665" s="382">
        <v>17529</v>
      </c>
      <c r="F665" s="372">
        <f t="shared" si="31"/>
        <v>4028</v>
      </c>
      <c r="G665" s="575">
        <f t="shared" si="30"/>
        <v>2896</v>
      </c>
      <c r="H665" s="382">
        <v>90</v>
      </c>
    </row>
    <row r="666" spans="1:8" x14ac:dyDescent="0.2">
      <c r="A666" s="572">
        <v>682</v>
      </c>
      <c r="B666" s="370"/>
      <c r="C666" s="573">
        <f t="shared" si="32"/>
        <v>72.66</v>
      </c>
      <c r="D666" s="574"/>
      <c r="E666" s="382">
        <v>17529</v>
      </c>
      <c r="F666" s="372">
        <f t="shared" si="31"/>
        <v>4027</v>
      </c>
      <c r="G666" s="575">
        <f t="shared" si="30"/>
        <v>2895</v>
      </c>
      <c r="H666" s="382">
        <v>90</v>
      </c>
    </row>
    <row r="667" spans="1:8" x14ac:dyDescent="0.2">
      <c r="A667" s="572">
        <v>683</v>
      </c>
      <c r="B667" s="370"/>
      <c r="C667" s="573">
        <f t="shared" si="32"/>
        <v>72.69</v>
      </c>
      <c r="D667" s="574"/>
      <c r="E667" s="382">
        <v>17529</v>
      </c>
      <c r="F667" s="372">
        <f t="shared" si="31"/>
        <v>4026</v>
      </c>
      <c r="G667" s="575">
        <f t="shared" si="30"/>
        <v>2894</v>
      </c>
      <c r="H667" s="382">
        <v>90</v>
      </c>
    </row>
    <row r="668" spans="1:8" x14ac:dyDescent="0.2">
      <c r="A668" s="572">
        <v>684</v>
      </c>
      <c r="B668" s="370"/>
      <c r="C668" s="573">
        <f t="shared" si="32"/>
        <v>72.709999999999994</v>
      </c>
      <c r="D668" s="574"/>
      <c r="E668" s="382">
        <v>17529</v>
      </c>
      <c r="F668" s="372">
        <f t="shared" si="31"/>
        <v>4024</v>
      </c>
      <c r="G668" s="575">
        <f t="shared" si="30"/>
        <v>2893</v>
      </c>
      <c r="H668" s="382">
        <v>90</v>
      </c>
    </row>
    <row r="669" spans="1:8" x14ac:dyDescent="0.2">
      <c r="A669" s="572">
        <v>685</v>
      </c>
      <c r="B669" s="370"/>
      <c r="C669" s="573">
        <f t="shared" si="32"/>
        <v>72.73</v>
      </c>
      <c r="D669" s="574"/>
      <c r="E669" s="382">
        <v>17529</v>
      </c>
      <c r="F669" s="372">
        <f t="shared" si="31"/>
        <v>4023</v>
      </c>
      <c r="G669" s="575">
        <f t="shared" si="30"/>
        <v>2892</v>
      </c>
      <c r="H669" s="382">
        <v>90</v>
      </c>
    </row>
    <row r="670" spans="1:8" x14ac:dyDescent="0.2">
      <c r="A670" s="572">
        <v>686</v>
      </c>
      <c r="B670" s="370"/>
      <c r="C670" s="573">
        <f t="shared" si="32"/>
        <v>72.75</v>
      </c>
      <c r="D670" s="574"/>
      <c r="E670" s="382">
        <v>17529</v>
      </c>
      <c r="F670" s="372">
        <f t="shared" si="31"/>
        <v>4022</v>
      </c>
      <c r="G670" s="575">
        <f t="shared" si="30"/>
        <v>2891</v>
      </c>
      <c r="H670" s="382">
        <v>90</v>
      </c>
    </row>
    <row r="671" spans="1:8" x14ac:dyDescent="0.2">
      <c r="A671" s="572">
        <v>687</v>
      </c>
      <c r="B671" s="370"/>
      <c r="C671" s="573">
        <f t="shared" si="32"/>
        <v>72.78</v>
      </c>
      <c r="D671" s="574"/>
      <c r="E671" s="382">
        <v>17529</v>
      </c>
      <c r="F671" s="372">
        <f t="shared" si="31"/>
        <v>4021</v>
      </c>
      <c r="G671" s="575">
        <f t="shared" si="30"/>
        <v>2890</v>
      </c>
      <c r="H671" s="382">
        <v>90</v>
      </c>
    </row>
    <row r="672" spans="1:8" x14ac:dyDescent="0.2">
      <c r="A672" s="572">
        <v>688</v>
      </c>
      <c r="B672" s="370"/>
      <c r="C672" s="573">
        <f t="shared" si="32"/>
        <v>72.8</v>
      </c>
      <c r="D672" s="574"/>
      <c r="E672" s="382">
        <v>17529</v>
      </c>
      <c r="F672" s="372">
        <f t="shared" si="31"/>
        <v>4020</v>
      </c>
      <c r="G672" s="575">
        <f t="shared" si="30"/>
        <v>2889</v>
      </c>
      <c r="H672" s="382">
        <v>90</v>
      </c>
    </row>
    <row r="673" spans="1:8" x14ac:dyDescent="0.2">
      <c r="A673" s="572">
        <v>689</v>
      </c>
      <c r="B673" s="370"/>
      <c r="C673" s="573">
        <f t="shared" si="32"/>
        <v>72.819999999999993</v>
      </c>
      <c r="D673" s="574"/>
      <c r="E673" s="382">
        <v>17529</v>
      </c>
      <c r="F673" s="372">
        <f t="shared" si="31"/>
        <v>4018</v>
      </c>
      <c r="G673" s="575">
        <f t="shared" si="30"/>
        <v>2889</v>
      </c>
      <c r="H673" s="382">
        <v>90</v>
      </c>
    </row>
    <row r="674" spans="1:8" x14ac:dyDescent="0.2">
      <c r="A674" s="572">
        <v>690</v>
      </c>
      <c r="B674" s="370"/>
      <c r="C674" s="573">
        <f t="shared" si="32"/>
        <v>72.84</v>
      </c>
      <c r="D674" s="574"/>
      <c r="E674" s="382">
        <v>17529</v>
      </c>
      <c r="F674" s="372">
        <f t="shared" si="31"/>
        <v>4017</v>
      </c>
      <c r="G674" s="575">
        <f t="shared" si="30"/>
        <v>2888</v>
      </c>
      <c r="H674" s="382">
        <v>90</v>
      </c>
    </row>
    <row r="675" spans="1:8" x14ac:dyDescent="0.2">
      <c r="A675" s="572">
        <v>691</v>
      </c>
      <c r="B675" s="370"/>
      <c r="C675" s="573">
        <f t="shared" si="32"/>
        <v>72.87</v>
      </c>
      <c r="D675" s="574"/>
      <c r="E675" s="382">
        <v>17529</v>
      </c>
      <c r="F675" s="372">
        <f t="shared" si="31"/>
        <v>4016</v>
      </c>
      <c r="G675" s="575">
        <f t="shared" si="30"/>
        <v>2887</v>
      </c>
      <c r="H675" s="382">
        <v>90</v>
      </c>
    </row>
    <row r="676" spans="1:8" x14ac:dyDescent="0.2">
      <c r="A676" s="572">
        <v>692</v>
      </c>
      <c r="B676" s="370"/>
      <c r="C676" s="573">
        <f t="shared" si="32"/>
        <v>72.89</v>
      </c>
      <c r="D676" s="574"/>
      <c r="E676" s="382">
        <v>17529</v>
      </c>
      <c r="F676" s="372">
        <f t="shared" si="31"/>
        <v>4015</v>
      </c>
      <c r="G676" s="575">
        <f t="shared" si="30"/>
        <v>2886</v>
      </c>
      <c r="H676" s="382">
        <v>90</v>
      </c>
    </row>
    <row r="677" spans="1:8" x14ac:dyDescent="0.2">
      <c r="A677" s="572">
        <v>693</v>
      </c>
      <c r="B677" s="370"/>
      <c r="C677" s="573">
        <f t="shared" si="32"/>
        <v>72.91</v>
      </c>
      <c r="D677" s="574"/>
      <c r="E677" s="382">
        <v>17529</v>
      </c>
      <c r="F677" s="372">
        <f t="shared" si="31"/>
        <v>4014</v>
      </c>
      <c r="G677" s="575">
        <f t="shared" si="30"/>
        <v>2885</v>
      </c>
      <c r="H677" s="382">
        <v>90</v>
      </c>
    </row>
    <row r="678" spans="1:8" x14ac:dyDescent="0.2">
      <c r="A678" s="572">
        <v>694</v>
      </c>
      <c r="B678" s="370"/>
      <c r="C678" s="573">
        <f t="shared" si="32"/>
        <v>72.930000000000007</v>
      </c>
      <c r="D678" s="574"/>
      <c r="E678" s="382">
        <v>17529</v>
      </c>
      <c r="F678" s="372">
        <f t="shared" si="31"/>
        <v>4013</v>
      </c>
      <c r="G678" s="575">
        <f t="shared" si="30"/>
        <v>2884</v>
      </c>
      <c r="H678" s="382">
        <v>90</v>
      </c>
    </row>
    <row r="679" spans="1:8" x14ac:dyDescent="0.2">
      <c r="A679" s="572">
        <v>695</v>
      </c>
      <c r="B679" s="370"/>
      <c r="C679" s="573">
        <f t="shared" si="32"/>
        <v>72.959999999999994</v>
      </c>
      <c r="D679" s="574"/>
      <c r="E679" s="382">
        <v>17529</v>
      </c>
      <c r="F679" s="372">
        <f t="shared" si="31"/>
        <v>4011</v>
      </c>
      <c r="G679" s="575">
        <f t="shared" si="30"/>
        <v>2883</v>
      </c>
      <c r="H679" s="382">
        <v>90</v>
      </c>
    </row>
    <row r="680" spans="1:8" x14ac:dyDescent="0.2">
      <c r="A680" s="572">
        <v>696</v>
      </c>
      <c r="B680" s="370"/>
      <c r="C680" s="573">
        <f t="shared" si="32"/>
        <v>72.98</v>
      </c>
      <c r="D680" s="574"/>
      <c r="E680" s="382">
        <v>17529</v>
      </c>
      <c r="F680" s="372">
        <f t="shared" si="31"/>
        <v>4010</v>
      </c>
      <c r="G680" s="575">
        <f t="shared" si="30"/>
        <v>2882</v>
      </c>
      <c r="H680" s="382">
        <v>90</v>
      </c>
    </row>
    <row r="681" spans="1:8" x14ac:dyDescent="0.2">
      <c r="A681" s="572">
        <v>697</v>
      </c>
      <c r="B681" s="370"/>
      <c r="C681" s="573">
        <f t="shared" si="32"/>
        <v>73</v>
      </c>
      <c r="D681" s="574"/>
      <c r="E681" s="382">
        <v>17529</v>
      </c>
      <c r="F681" s="372">
        <f t="shared" si="31"/>
        <v>4009</v>
      </c>
      <c r="G681" s="575">
        <f t="shared" si="30"/>
        <v>2881</v>
      </c>
      <c r="H681" s="382">
        <v>90</v>
      </c>
    </row>
    <row r="682" spans="1:8" x14ac:dyDescent="0.2">
      <c r="A682" s="572">
        <v>698</v>
      </c>
      <c r="B682" s="370"/>
      <c r="C682" s="573">
        <f t="shared" si="32"/>
        <v>73.02</v>
      </c>
      <c r="D682" s="574"/>
      <c r="E682" s="382">
        <v>17529</v>
      </c>
      <c r="F682" s="372">
        <f t="shared" si="31"/>
        <v>4008</v>
      </c>
      <c r="G682" s="575">
        <f t="shared" si="30"/>
        <v>2881</v>
      </c>
      <c r="H682" s="382">
        <v>90</v>
      </c>
    </row>
    <row r="683" spans="1:8" x14ac:dyDescent="0.2">
      <c r="A683" s="572">
        <v>699</v>
      </c>
      <c r="B683" s="370"/>
      <c r="C683" s="573">
        <f t="shared" si="32"/>
        <v>73.040000000000006</v>
      </c>
      <c r="D683" s="574"/>
      <c r="E683" s="382">
        <v>17529</v>
      </c>
      <c r="F683" s="372">
        <f t="shared" si="31"/>
        <v>4007</v>
      </c>
      <c r="G683" s="575">
        <f t="shared" si="30"/>
        <v>2880</v>
      </c>
      <c r="H683" s="382">
        <v>90</v>
      </c>
    </row>
    <row r="684" spans="1:8" x14ac:dyDescent="0.2">
      <c r="A684" s="572">
        <v>700</v>
      </c>
      <c r="B684" s="370"/>
      <c r="C684" s="573">
        <f t="shared" si="32"/>
        <v>73.069999999999993</v>
      </c>
      <c r="D684" s="574"/>
      <c r="E684" s="382">
        <v>17529</v>
      </c>
      <c r="F684" s="372">
        <f t="shared" si="31"/>
        <v>4005</v>
      </c>
      <c r="G684" s="575">
        <f t="shared" si="30"/>
        <v>2879</v>
      </c>
      <c r="H684" s="382">
        <v>90</v>
      </c>
    </row>
    <row r="685" spans="1:8" x14ac:dyDescent="0.2">
      <c r="A685" s="572">
        <v>701</v>
      </c>
      <c r="B685" s="370"/>
      <c r="C685" s="573">
        <f t="shared" si="32"/>
        <v>73.09</v>
      </c>
      <c r="D685" s="574"/>
      <c r="E685" s="382">
        <v>17529</v>
      </c>
      <c r="F685" s="372">
        <f t="shared" si="31"/>
        <v>4004</v>
      </c>
      <c r="G685" s="575">
        <f t="shared" si="30"/>
        <v>2878</v>
      </c>
      <c r="H685" s="382">
        <v>90</v>
      </c>
    </row>
    <row r="686" spans="1:8" x14ac:dyDescent="0.2">
      <c r="A686" s="572">
        <v>702</v>
      </c>
      <c r="B686" s="370"/>
      <c r="C686" s="573">
        <f t="shared" si="32"/>
        <v>73.11</v>
      </c>
      <c r="D686" s="574"/>
      <c r="E686" s="382">
        <v>17529</v>
      </c>
      <c r="F686" s="372">
        <f t="shared" si="31"/>
        <v>4003</v>
      </c>
      <c r="G686" s="575">
        <f t="shared" si="30"/>
        <v>2877</v>
      </c>
      <c r="H686" s="382">
        <v>90</v>
      </c>
    </row>
    <row r="687" spans="1:8" x14ac:dyDescent="0.2">
      <c r="A687" s="572">
        <v>703</v>
      </c>
      <c r="B687" s="370"/>
      <c r="C687" s="573">
        <f t="shared" si="32"/>
        <v>73.13</v>
      </c>
      <c r="D687" s="574"/>
      <c r="E687" s="382">
        <v>17529</v>
      </c>
      <c r="F687" s="372">
        <f t="shared" si="31"/>
        <v>4002</v>
      </c>
      <c r="G687" s="575">
        <f t="shared" si="30"/>
        <v>2876</v>
      </c>
      <c r="H687" s="382">
        <v>90</v>
      </c>
    </row>
    <row r="688" spans="1:8" x14ac:dyDescent="0.2">
      <c r="A688" s="572">
        <v>704</v>
      </c>
      <c r="B688" s="370"/>
      <c r="C688" s="573">
        <f t="shared" si="32"/>
        <v>73.16</v>
      </c>
      <c r="D688" s="574"/>
      <c r="E688" s="382">
        <v>17529</v>
      </c>
      <c r="F688" s="372">
        <f t="shared" si="31"/>
        <v>4000</v>
      </c>
      <c r="G688" s="575">
        <f t="shared" si="30"/>
        <v>2875</v>
      </c>
      <c r="H688" s="382">
        <v>90</v>
      </c>
    </row>
    <row r="689" spans="1:8" x14ac:dyDescent="0.2">
      <c r="A689" s="572">
        <v>705</v>
      </c>
      <c r="B689" s="370"/>
      <c r="C689" s="573">
        <f t="shared" si="32"/>
        <v>73.180000000000007</v>
      </c>
      <c r="D689" s="574"/>
      <c r="E689" s="382">
        <v>17529</v>
      </c>
      <c r="F689" s="372">
        <f t="shared" si="31"/>
        <v>3999</v>
      </c>
      <c r="G689" s="575">
        <f t="shared" si="30"/>
        <v>2874</v>
      </c>
      <c r="H689" s="382">
        <v>90</v>
      </c>
    </row>
    <row r="690" spans="1:8" x14ac:dyDescent="0.2">
      <c r="A690" s="572">
        <v>706</v>
      </c>
      <c r="B690" s="370"/>
      <c r="C690" s="573">
        <f t="shared" si="32"/>
        <v>73.2</v>
      </c>
      <c r="D690" s="574"/>
      <c r="E690" s="382">
        <v>17529</v>
      </c>
      <c r="F690" s="372">
        <f t="shared" si="31"/>
        <v>3998</v>
      </c>
      <c r="G690" s="575">
        <f t="shared" si="30"/>
        <v>2874</v>
      </c>
      <c r="H690" s="382">
        <v>90</v>
      </c>
    </row>
    <row r="691" spans="1:8" x14ac:dyDescent="0.2">
      <c r="A691" s="572">
        <v>707</v>
      </c>
      <c r="B691" s="370"/>
      <c r="C691" s="573">
        <f t="shared" si="32"/>
        <v>73.22</v>
      </c>
      <c r="D691" s="574"/>
      <c r="E691" s="382">
        <v>17529</v>
      </c>
      <c r="F691" s="372">
        <f t="shared" si="31"/>
        <v>3997</v>
      </c>
      <c r="G691" s="575">
        <f t="shared" si="30"/>
        <v>2873</v>
      </c>
      <c r="H691" s="382">
        <v>90</v>
      </c>
    </row>
    <row r="692" spans="1:8" x14ac:dyDescent="0.2">
      <c r="A692" s="572">
        <v>708</v>
      </c>
      <c r="B692" s="370"/>
      <c r="C692" s="573">
        <f t="shared" si="32"/>
        <v>73.239999999999995</v>
      </c>
      <c r="D692" s="574"/>
      <c r="E692" s="382">
        <v>17529</v>
      </c>
      <c r="F692" s="372">
        <f t="shared" si="31"/>
        <v>3996</v>
      </c>
      <c r="G692" s="575">
        <f t="shared" si="30"/>
        <v>2872</v>
      </c>
      <c r="H692" s="382">
        <v>90</v>
      </c>
    </row>
    <row r="693" spans="1:8" x14ac:dyDescent="0.2">
      <c r="A693" s="572">
        <v>709</v>
      </c>
      <c r="B693" s="370"/>
      <c r="C693" s="573">
        <f t="shared" si="32"/>
        <v>73.27</v>
      </c>
      <c r="D693" s="574"/>
      <c r="E693" s="382">
        <v>17529</v>
      </c>
      <c r="F693" s="372">
        <f t="shared" si="31"/>
        <v>3994</v>
      </c>
      <c r="G693" s="575">
        <f t="shared" si="30"/>
        <v>2871</v>
      </c>
      <c r="H693" s="382">
        <v>90</v>
      </c>
    </row>
    <row r="694" spans="1:8" x14ac:dyDescent="0.2">
      <c r="A694" s="572">
        <v>710</v>
      </c>
      <c r="B694" s="370"/>
      <c r="C694" s="573">
        <f t="shared" si="32"/>
        <v>73.290000000000006</v>
      </c>
      <c r="D694" s="574"/>
      <c r="E694" s="382">
        <v>17529</v>
      </c>
      <c r="F694" s="372">
        <f t="shared" si="31"/>
        <v>3993</v>
      </c>
      <c r="G694" s="575">
        <f t="shared" si="30"/>
        <v>2870</v>
      </c>
      <c r="H694" s="382">
        <v>90</v>
      </c>
    </row>
    <row r="695" spans="1:8" x14ac:dyDescent="0.2">
      <c r="A695" s="572">
        <v>711</v>
      </c>
      <c r="B695" s="370"/>
      <c r="C695" s="573">
        <f t="shared" si="32"/>
        <v>73.31</v>
      </c>
      <c r="D695" s="574"/>
      <c r="E695" s="382">
        <v>17529</v>
      </c>
      <c r="F695" s="372">
        <f t="shared" si="31"/>
        <v>3992</v>
      </c>
      <c r="G695" s="575">
        <f t="shared" si="30"/>
        <v>2869</v>
      </c>
      <c r="H695" s="382">
        <v>90</v>
      </c>
    </row>
    <row r="696" spans="1:8" x14ac:dyDescent="0.2">
      <c r="A696" s="572">
        <v>712</v>
      </c>
      <c r="B696" s="370"/>
      <c r="C696" s="573">
        <f t="shared" si="32"/>
        <v>73.33</v>
      </c>
      <c r="D696" s="574"/>
      <c r="E696" s="382">
        <v>17529</v>
      </c>
      <c r="F696" s="372">
        <f t="shared" si="31"/>
        <v>3991</v>
      </c>
      <c r="G696" s="575">
        <f t="shared" si="30"/>
        <v>2869</v>
      </c>
      <c r="H696" s="382">
        <v>90</v>
      </c>
    </row>
    <row r="697" spans="1:8" x14ac:dyDescent="0.2">
      <c r="A697" s="572">
        <v>713</v>
      </c>
      <c r="B697" s="370"/>
      <c r="C697" s="573">
        <f t="shared" si="32"/>
        <v>73.349999999999994</v>
      </c>
      <c r="D697" s="574"/>
      <c r="E697" s="382">
        <v>17529</v>
      </c>
      <c r="F697" s="372">
        <f t="shared" si="31"/>
        <v>3990</v>
      </c>
      <c r="G697" s="575">
        <f t="shared" si="30"/>
        <v>2868</v>
      </c>
      <c r="H697" s="382">
        <v>90</v>
      </c>
    </row>
    <row r="698" spans="1:8" x14ac:dyDescent="0.2">
      <c r="A698" s="572">
        <v>714</v>
      </c>
      <c r="B698" s="370"/>
      <c r="C698" s="573">
        <f t="shared" si="32"/>
        <v>73.38</v>
      </c>
      <c r="D698" s="574"/>
      <c r="E698" s="382">
        <v>17529</v>
      </c>
      <c r="F698" s="372">
        <f t="shared" si="31"/>
        <v>3989</v>
      </c>
      <c r="G698" s="575">
        <f t="shared" si="30"/>
        <v>2867</v>
      </c>
      <c r="H698" s="382">
        <v>90</v>
      </c>
    </row>
    <row r="699" spans="1:8" x14ac:dyDescent="0.2">
      <c r="A699" s="572">
        <v>715</v>
      </c>
      <c r="B699" s="370"/>
      <c r="C699" s="573">
        <f t="shared" si="32"/>
        <v>73.400000000000006</v>
      </c>
      <c r="D699" s="574"/>
      <c r="E699" s="382">
        <v>17529</v>
      </c>
      <c r="F699" s="372">
        <f t="shared" si="31"/>
        <v>3987</v>
      </c>
      <c r="G699" s="575">
        <f t="shared" si="30"/>
        <v>2866</v>
      </c>
      <c r="H699" s="382">
        <v>90</v>
      </c>
    </row>
    <row r="700" spans="1:8" x14ac:dyDescent="0.2">
      <c r="A700" s="572">
        <v>716</v>
      </c>
      <c r="B700" s="370"/>
      <c r="C700" s="573">
        <f t="shared" si="32"/>
        <v>73.42</v>
      </c>
      <c r="D700" s="574"/>
      <c r="E700" s="382">
        <v>17529</v>
      </c>
      <c r="F700" s="372">
        <f t="shared" si="31"/>
        <v>3986</v>
      </c>
      <c r="G700" s="575">
        <f t="shared" si="30"/>
        <v>2865</v>
      </c>
      <c r="H700" s="382">
        <v>90</v>
      </c>
    </row>
    <row r="701" spans="1:8" x14ac:dyDescent="0.2">
      <c r="A701" s="572">
        <v>717</v>
      </c>
      <c r="B701" s="370"/>
      <c r="C701" s="573">
        <f t="shared" si="32"/>
        <v>73.44</v>
      </c>
      <c r="D701" s="574"/>
      <c r="E701" s="382">
        <v>17529</v>
      </c>
      <c r="F701" s="372">
        <f t="shared" si="31"/>
        <v>3985</v>
      </c>
      <c r="G701" s="575">
        <f t="shared" si="30"/>
        <v>2864</v>
      </c>
      <c r="H701" s="382">
        <v>90</v>
      </c>
    </row>
    <row r="702" spans="1:8" x14ac:dyDescent="0.2">
      <c r="A702" s="572">
        <v>718</v>
      </c>
      <c r="B702" s="370"/>
      <c r="C702" s="573">
        <f t="shared" si="32"/>
        <v>73.459999999999994</v>
      </c>
      <c r="D702" s="574"/>
      <c r="E702" s="382">
        <v>17529</v>
      </c>
      <c r="F702" s="372">
        <f t="shared" si="31"/>
        <v>3984</v>
      </c>
      <c r="G702" s="575">
        <f t="shared" si="30"/>
        <v>2863</v>
      </c>
      <c r="H702" s="382">
        <v>90</v>
      </c>
    </row>
    <row r="703" spans="1:8" x14ac:dyDescent="0.2">
      <c r="A703" s="572">
        <v>719</v>
      </c>
      <c r="B703" s="370"/>
      <c r="C703" s="573">
        <f t="shared" si="32"/>
        <v>73.489999999999995</v>
      </c>
      <c r="D703" s="574"/>
      <c r="E703" s="382">
        <v>17529</v>
      </c>
      <c r="F703" s="372">
        <f t="shared" si="31"/>
        <v>3983</v>
      </c>
      <c r="G703" s="575">
        <f t="shared" si="30"/>
        <v>2862</v>
      </c>
      <c r="H703" s="382">
        <v>90</v>
      </c>
    </row>
    <row r="704" spans="1:8" x14ac:dyDescent="0.2">
      <c r="A704" s="572">
        <v>720</v>
      </c>
      <c r="B704" s="370"/>
      <c r="C704" s="573">
        <f t="shared" si="32"/>
        <v>73.510000000000005</v>
      </c>
      <c r="D704" s="574"/>
      <c r="E704" s="382">
        <v>17529</v>
      </c>
      <c r="F704" s="372">
        <f t="shared" si="31"/>
        <v>3982</v>
      </c>
      <c r="G704" s="575">
        <f t="shared" si="30"/>
        <v>2861</v>
      </c>
      <c r="H704" s="382">
        <v>90</v>
      </c>
    </row>
    <row r="705" spans="1:8" x14ac:dyDescent="0.2">
      <c r="A705" s="572">
        <v>721</v>
      </c>
      <c r="B705" s="370"/>
      <c r="C705" s="573">
        <f t="shared" si="32"/>
        <v>73.53</v>
      </c>
      <c r="D705" s="574"/>
      <c r="E705" s="382">
        <v>17529</v>
      </c>
      <c r="F705" s="372">
        <f t="shared" si="31"/>
        <v>3981</v>
      </c>
      <c r="G705" s="575">
        <f t="shared" si="30"/>
        <v>2861</v>
      </c>
      <c r="H705" s="382">
        <v>90</v>
      </c>
    </row>
    <row r="706" spans="1:8" x14ac:dyDescent="0.2">
      <c r="A706" s="572">
        <v>722</v>
      </c>
      <c r="B706" s="370"/>
      <c r="C706" s="573">
        <f t="shared" si="32"/>
        <v>73.55</v>
      </c>
      <c r="D706" s="574"/>
      <c r="E706" s="382">
        <v>17529</v>
      </c>
      <c r="F706" s="372">
        <f t="shared" si="31"/>
        <v>3980</v>
      </c>
      <c r="G706" s="575">
        <f t="shared" si="30"/>
        <v>2860</v>
      </c>
      <c r="H706" s="382">
        <v>90</v>
      </c>
    </row>
    <row r="707" spans="1:8" x14ac:dyDescent="0.2">
      <c r="A707" s="572">
        <v>723</v>
      </c>
      <c r="B707" s="370"/>
      <c r="C707" s="573">
        <f t="shared" si="32"/>
        <v>73.569999999999993</v>
      </c>
      <c r="D707" s="574"/>
      <c r="E707" s="382">
        <v>17529</v>
      </c>
      <c r="F707" s="372">
        <f t="shared" si="31"/>
        <v>3978</v>
      </c>
      <c r="G707" s="575">
        <f t="shared" si="30"/>
        <v>2859</v>
      </c>
      <c r="H707" s="382">
        <v>90</v>
      </c>
    </row>
    <row r="708" spans="1:8" x14ac:dyDescent="0.2">
      <c r="A708" s="572">
        <v>724</v>
      </c>
      <c r="B708" s="370"/>
      <c r="C708" s="573">
        <f t="shared" si="32"/>
        <v>73.59</v>
      </c>
      <c r="D708" s="574"/>
      <c r="E708" s="382">
        <v>17529</v>
      </c>
      <c r="F708" s="372">
        <f t="shared" si="31"/>
        <v>3977</v>
      </c>
      <c r="G708" s="575">
        <f t="shared" si="30"/>
        <v>2858</v>
      </c>
      <c r="H708" s="382">
        <v>90</v>
      </c>
    </row>
    <row r="709" spans="1:8" x14ac:dyDescent="0.2">
      <c r="A709" s="572">
        <v>725</v>
      </c>
      <c r="B709" s="370"/>
      <c r="C709" s="573">
        <f t="shared" si="32"/>
        <v>73.62</v>
      </c>
      <c r="D709" s="574"/>
      <c r="E709" s="382">
        <v>17529</v>
      </c>
      <c r="F709" s="372">
        <f t="shared" si="31"/>
        <v>3976</v>
      </c>
      <c r="G709" s="575">
        <f t="shared" si="30"/>
        <v>2857</v>
      </c>
      <c r="H709" s="382">
        <v>90</v>
      </c>
    </row>
    <row r="710" spans="1:8" x14ac:dyDescent="0.2">
      <c r="A710" s="572">
        <v>726</v>
      </c>
      <c r="B710" s="370"/>
      <c r="C710" s="573">
        <f t="shared" si="32"/>
        <v>73.64</v>
      </c>
      <c r="D710" s="574"/>
      <c r="E710" s="382">
        <v>17529</v>
      </c>
      <c r="F710" s="372">
        <f t="shared" si="31"/>
        <v>3975</v>
      </c>
      <c r="G710" s="575">
        <f t="shared" si="30"/>
        <v>2856</v>
      </c>
      <c r="H710" s="382">
        <v>90</v>
      </c>
    </row>
    <row r="711" spans="1:8" x14ac:dyDescent="0.2">
      <c r="A711" s="572">
        <v>727</v>
      </c>
      <c r="B711" s="370"/>
      <c r="C711" s="573">
        <f t="shared" si="32"/>
        <v>73.66</v>
      </c>
      <c r="D711" s="574"/>
      <c r="E711" s="382">
        <v>17529</v>
      </c>
      <c r="F711" s="372">
        <f t="shared" si="31"/>
        <v>3974</v>
      </c>
      <c r="G711" s="575">
        <f t="shared" si="30"/>
        <v>2856</v>
      </c>
      <c r="H711" s="382">
        <v>90</v>
      </c>
    </row>
    <row r="712" spans="1:8" x14ac:dyDescent="0.2">
      <c r="A712" s="572">
        <v>728</v>
      </c>
      <c r="B712" s="370"/>
      <c r="C712" s="573">
        <f t="shared" si="32"/>
        <v>73.680000000000007</v>
      </c>
      <c r="D712" s="574"/>
      <c r="E712" s="382">
        <v>17529</v>
      </c>
      <c r="F712" s="372">
        <f t="shared" si="31"/>
        <v>3973</v>
      </c>
      <c r="G712" s="575">
        <f t="shared" si="30"/>
        <v>2855</v>
      </c>
      <c r="H712" s="382">
        <v>90</v>
      </c>
    </row>
    <row r="713" spans="1:8" x14ac:dyDescent="0.2">
      <c r="A713" s="572">
        <v>729</v>
      </c>
      <c r="B713" s="370"/>
      <c r="C713" s="573">
        <f t="shared" si="32"/>
        <v>73.7</v>
      </c>
      <c r="D713" s="574"/>
      <c r="E713" s="382">
        <v>17529</v>
      </c>
      <c r="F713" s="372">
        <f t="shared" si="31"/>
        <v>3972</v>
      </c>
      <c r="G713" s="575">
        <f t="shared" si="30"/>
        <v>2854</v>
      </c>
      <c r="H713" s="382">
        <v>90</v>
      </c>
    </row>
    <row r="714" spans="1:8" x14ac:dyDescent="0.2">
      <c r="A714" s="572">
        <v>730</v>
      </c>
      <c r="B714" s="370"/>
      <c r="C714" s="573">
        <f t="shared" si="32"/>
        <v>73.72</v>
      </c>
      <c r="D714" s="574"/>
      <c r="E714" s="382">
        <v>17529</v>
      </c>
      <c r="F714" s="372">
        <f t="shared" si="31"/>
        <v>3971</v>
      </c>
      <c r="G714" s="575">
        <f t="shared" si="30"/>
        <v>2853</v>
      </c>
      <c r="H714" s="382">
        <v>90</v>
      </c>
    </row>
    <row r="715" spans="1:8" x14ac:dyDescent="0.2">
      <c r="A715" s="572">
        <v>731</v>
      </c>
      <c r="B715" s="370"/>
      <c r="C715" s="573">
        <f t="shared" si="32"/>
        <v>73.75</v>
      </c>
      <c r="D715" s="574"/>
      <c r="E715" s="382">
        <v>17529</v>
      </c>
      <c r="F715" s="372">
        <f t="shared" si="31"/>
        <v>3969</v>
      </c>
      <c r="G715" s="575">
        <f t="shared" si="30"/>
        <v>2852</v>
      </c>
      <c r="H715" s="382">
        <v>90</v>
      </c>
    </row>
    <row r="716" spans="1:8" x14ac:dyDescent="0.2">
      <c r="A716" s="572">
        <v>732</v>
      </c>
      <c r="B716" s="370"/>
      <c r="C716" s="573">
        <f t="shared" si="32"/>
        <v>73.77</v>
      </c>
      <c r="D716" s="574"/>
      <c r="E716" s="382">
        <v>17529</v>
      </c>
      <c r="F716" s="372">
        <f t="shared" si="31"/>
        <v>3968</v>
      </c>
      <c r="G716" s="575">
        <f t="shared" si="30"/>
        <v>2851</v>
      </c>
      <c r="H716" s="382">
        <v>90</v>
      </c>
    </row>
    <row r="717" spans="1:8" x14ac:dyDescent="0.2">
      <c r="A717" s="572">
        <v>733</v>
      </c>
      <c r="B717" s="370"/>
      <c r="C717" s="573">
        <f t="shared" si="32"/>
        <v>73.790000000000006</v>
      </c>
      <c r="D717" s="574"/>
      <c r="E717" s="382">
        <v>17529</v>
      </c>
      <c r="F717" s="372">
        <f t="shared" si="31"/>
        <v>3967</v>
      </c>
      <c r="G717" s="575">
        <f t="shared" ref="G717:G780" si="33">ROUND(12*(1/C717*E717),0)</f>
        <v>2851</v>
      </c>
      <c r="H717" s="382">
        <v>90</v>
      </c>
    </row>
    <row r="718" spans="1:8" x14ac:dyDescent="0.2">
      <c r="A718" s="572">
        <v>734</v>
      </c>
      <c r="B718" s="370"/>
      <c r="C718" s="573">
        <f t="shared" si="32"/>
        <v>73.81</v>
      </c>
      <c r="D718" s="574"/>
      <c r="E718" s="382">
        <v>17529</v>
      </c>
      <c r="F718" s="372">
        <f t="shared" ref="F718:F781" si="34">ROUND(12*1.36*(1/C718*E718)+H718,0)</f>
        <v>3966</v>
      </c>
      <c r="G718" s="575">
        <f t="shared" si="33"/>
        <v>2850</v>
      </c>
      <c r="H718" s="382">
        <v>90</v>
      </c>
    </row>
    <row r="719" spans="1:8" x14ac:dyDescent="0.2">
      <c r="A719" s="572">
        <v>735</v>
      </c>
      <c r="B719" s="370"/>
      <c r="C719" s="573">
        <f t="shared" ref="C719:C782" si="35">ROUND(10.899*LN(A719)+A719/150-3,2)</f>
        <v>73.83</v>
      </c>
      <c r="D719" s="574"/>
      <c r="E719" s="382">
        <v>17529</v>
      </c>
      <c r="F719" s="372">
        <f t="shared" si="34"/>
        <v>3965</v>
      </c>
      <c r="G719" s="575">
        <f t="shared" si="33"/>
        <v>2849</v>
      </c>
      <c r="H719" s="382">
        <v>90</v>
      </c>
    </row>
    <row r="720" spans="1:8" x14ac:dyDescent="0.2">
      <c r="A720" s="572">
        <v>736</v>
      </c>
      <c r="B720" s="370"/>
      <c r="C720" s="573">
        <f t="shared" si="35"/>
        <v>73.849999999999994</v>
      </c>
      <c r="D720" s="574"/>
      <c r="E720" s="382">
        <v>17529</v>
      </c>
      <c r="F720" s="372">
        <f t="shared" si="34"/>
        <v>3964</v>
      </c>
      <c r="G720" s="575">
        <f t="shared" si="33"/>
        <v>2848</v>
      </c>
      <c r="H720" s="382">
        <v>90</v>
      </c>
    </row>
    <row r="721" spans="1:8" x14ac:dyDescent="0.2">
      <c r="A721" s="572">
        <v>737</v>
      </c>
      <c r="B721" s="370"/>
      <c r="C721" s="573">
        <f t="shared" si="35"/>
        <v>73.87</v>
      </c>
      <c r="D721" s="574"/>
      <c r="E721" s="382">
        <v>17529</v>
      </c>
      <c r="F721" s="372">
        <f t="shared" si="34"/>
        <v>3963</v>
      </c>
      <c r="G721" s="575">
        <f t="shared" si="33"/>
        <v>2848</v>
      </c>
      <c r="H721" s="382">
        <v>90</v>
      </c>
    </row>
    <row r="722" spans="1:8" x14ac:dyDescent="0.2">
      <c r="A722" s="572">
        <v>738</v>
      </c>
      <c r="B722" s="370"/>
      <c r="C722" s="573">
        <f t="shared" si="35"/>
        <v>73.900000000000006</v>
      </c>
      <c r="D722" s="574"/>
      <c r="E722" s="382">
        <v>17529</v>
      </c>
      <c r="F722" s="372">
        <f t="shared" si="34"/>
        <v>3961</v>
      </c>
      <c r="G722" s="575">
        <f t="shared" si="33"/>
        <v>2846</v>
      </c>
      <c r="H722" s="382">
        <v>90</v>
      </c>
    </row>
    <row r="723" spans="1:8" x14ac:dyDescent="0.2">
      <c r="A723" s="572">
        <v>739</v>
      </c>
      <c r="B723" s="370"/>
      <c r="C723" s="573">
        <f t="shared" si="35"/>
        <v>73.92</v>
      </c>
      <c r="D723" s="574"/>
      <c r="E723" s="382">
        <v>17529</v>
      </c>
      <c r="F723" s="372">
        <f t="shared" si="34"/>
        <v>3960</v>
      </c>
      <c r="G723" s="575">
        <f t="shared" si="33"/>
        <v>2846</v>
      </c>
      <c r="H723" s="382">
        <v>90</v>
      </c>
    </row>
    <row r="724" spans="1:8" x14ac:dyDescent="0.2">
      <c r="A724" s="572">
        <v>740</v>
      </c>
      <c r="B724" s="370"/>
      <c r="C724" s="573">
        <f t="shared" si="35"/>
        <v>73.94</v>
      </c>
      <c r="D724" s="574"/>
      <c r="E724" s="382">
        <v>17529</v>
      </c>
      <c r="F724" s="372">
        <f t="shared" si="34"/>
        <v>3959</v>
      </c>
      <c r="G724" s="575">
        <f t="shared" si="33"/>
        <v>2845</v>
      </c>
      <c r="H724" s="382">
        <v>90</v>
      </c>
    </row>
    <row r="725" spans="1:8" x14ac:dyDescent="0.2">
      <c r="A725" s="572">
        <v>741</v>
      </c>
      <c r="B725" s="370"/>
      <c r="C725" s="573">
        <f t="shared" si="35"/>
        <v>73.959999999999994</v>
      </c>
      <c r="D725" s="574"/>
      <c r="E725" s="382">
        <v>17529</v>
      </c>
      <c r="F725" s="372">
        <f t="shared" si="34"/>
        <v>3958</v>
      </c>
      <c r="G725" s="575">
        <f t="shared" si="33"/>
        <v>2844</v>
      </c>
      <c r="H725" s="382">
        <v>90</v>
      </c>
    </row>
    <row r="726" spans="1:8" x14ac:dyDescent="0.2">
      <c r="A726" s="572">
        <v>742</v>
      </c>
      <c r="B726" s="370"/>
      <c r="C726" s="573">
        <f t="shared" si="35"/>
        <v>73.98</v>
      </c>
      <c r="D726" s="574"/>
      <c r="E726" s="382">
        <v>17529</v>
      </c>
      <c r="F726" s="372">
        <f t="shared" si="34"/>
        <v>3957</v>
      </c>
      <c r="G726" s="575">
        <f t="shared" si="33"/>
        <v>2843</v>
      </c>
      <c r="H726" s="382">
        <v>90</v>
      </c>
    </row>
    <row r="727" spans="1:8" x14ac:dyDescent="0.2">
      <c r="A727" s="572">
        <v>743</v>
      </c>
      <c r="B727" s="370"/>
      <c r="C727" s="573">
        <f t="shared" si="35"/>
        <v>74</v>
      </c>
      <c r="D727" s="574"/>
      <c r="E727" s="382">
        <v>17529</v>
      </c>
      <c r="F727" s="372">
        <f t="shared" si="34"/>
        <v>3956</v>
      </c>
      <c r="G727" s="575">
        <f t="shared" si="33"/>
        <v>2843</v>
      </c>
      <c r="H727" s="382">
        <v>90</v>
      </c>
    </row>
    <row r="728" spans="1:8" x14ac:dyDescent="0.2">
      <c r="A728" s="572">
        <v>744</v>
      </c>
      <c r="B728" s="370"/>
      <c r="C728" s="573">
        <f t="shared" si="35"/>
        <v>74.02</v>
      </c>
      <c r="D728" s="574"/>
      <c r="E728" s="382">
        <v>17529</v>
      </c>
      <c r="F728" s="372">
        <f t="shared" si="34"/>
        <v>3955</v>
      </c>
      <c r="G728" s="575">
        <f t="shared" si="33"/>
        <v>2842</v>
      </c>
      <c r="H728" s="382">
        <v>90</v>
      </c>
    </row>
    <row r="729" spans="1:8" x14ac:dyDescent="0.2">
      <c r="A729" s="572">
        <v>745</v>
      </c>
      <c r="B729" s="370"/>
      <c r="C729" s="573">
        <f t="shared" si="35"/>
        <v>74.05</v>
      </c>
      <c r="D729" s="574"/>
      <c r="E729" s="382">
        <v>17529</v>
      </c>
      <c r="F729" s="372">
        <f t="shared" si="34"/>
        <v>3953</v>
      </c>
      <c r="G729" s="575">
        <f t="shared" si="33"/>
        <v>2841</v>
      </c>
      <c r="H729" s="382">
        <v>90</v>
      </c>
    </row>
    <row r="730" spans="1:8" x14ac:dyDescent="0.2">
      <c r="A730" s="572">
        <v>746</v>
      </c>
      <c r="B730" s="370"/>
      <c r="C730" s="573">
        <f t="shared" si="35"/>
        <v>74.069999999999993</v>
      </c>
      <c r="D730" s="574"/>
      <c r="E730" s="382">
        <v>17529</v>
      </c>
      <c r="F730" s="372">
        <f t="shared" si="34"/>
        <v>3952</v>
      </c>
      <c r="G730" s="575">
        <f t="shared" si="33"/>
        <v>2840</v>
      </c>
      <c r="H730" s="382">
        <v>90</v>
      </c>
    </row>
    <row r="731" spans="1:8" x14ac:dyDescent="0.2">
      <c r="A731" s="572">
        <v>747</v>
      </c>
      <c r="B731" s="370"/>
      <c r="C731" s="573">
        <f t="shared" si="35"/>
        <v>74.09</v>
      </c>
      <c r="D731" s="574"/>
      <c r="E731" s="382">
        <v>17529</v>
      </c>
      <c r="F731" s="372">
        <f t="shared" si="34"/>
        <v>3951</v>
      </c>
      <c r="G731" s="575">
        <f t="shared" si="33"/>
        <v>2839</v>
      </c>
      <c r="H731" s="382">
        <v>90</v>
      </c>
    </row>
    <row r="732" spans="1:8" x14ac:dyDescent="0.2">
      <c r="A732" s="572">
        <v>748</v>
      </c>
      <c r="B732" s="370"/>
      <c r="C732" s="573">
        <f t="shared" si="35"/>
        <v>74.11</v>
      </c>
      <c r="D732" s="574"/>
      <c r="E732" s="382">
        <v>17529</v>
      </c>
      <c r="F732" s="372">
        <f t="shared" si="34"/>
        <v>3950</v>
      </c>
      <c r="G732" s="575">
        <f t="shared" si="33"/>
        <v>2838</v>
      </c>
      <c r="H732" s="382">
        <v>90</v>
      </c>
    </row>
    <row r="733" spans="1:8" x14ac:dyDescent="0.2">
      <c r="A733" s="572">
        <v>749</v>
      </c>
      <c r="B733" s="370"/>
      <c r="C733" s="573">
        <f t="shared" si="35"/>
        <v>74.13</v>
      </c>
      <c r="D733" s="574"/>
      <c r="E733" s="382">
        <v>17529</v>
      </c>
      <c r="F733" s="372">
        <f t="shared" si="34"/>
        <v>3949</v>
      </c>
      <c r="G733" s="575">
        <f t="shared" si="33"/>
        <v>2838</v>
      </c>
      <c r="H733" s="382">
        <v>90</v>
      </c>
    </row>
    <row r="734" spans="1:8" x14ac:dyDescent="0.2">
      <c r="A734" s="572">
        <v>750</v>
      </c>
      <c r="B734" s="370"/>
      <c r="C734" s="573">
        <f t="shared" si="35"/>
        <v>74.150000000000006</v>
      </c>
      <c r="D734" s="574"/>
      <c r="E734" s="382">
        <v>17529</v>
      </c>
      <c r="F734" s="372">
        <f t="shared" si="34"/>
        <v>3948</v>
      </c>
      <c r="G734" s="575">
        <f t="shared" si="33"/>
        <v>2837</v>
      </c>
      <c r="H734" s="382">
        <v>90</v>
      </c>
    </row>
    <row r="735" spans="1:8" x14ac:dyDescent="0.2">
      <c r="A735" s="572">
        <v>751</v>
      </c>
      <c r="B735" s="370"/>
      <c r="C735" s="573">
        <f t="shared" si="35"/>
        <v>74.17</v>
      </c>
      <c r="D735" s="574"/>
      <c r="E735" s="382">
        <v>17529</v>
      </c>
      <c r="F735" s="372">
        <f t="shared" si="34"/>
        <v>3947</v>
      </c>
      <c r="G735" s="575">
        <f t="shared" si="33"/>
        <v>2836</v>
      </c>
      <c r="H735" s="382">
        <v>90</v>
      </c>
    </row>
    <row r="736" spans="1:8" x14ac:dyDescent="0.2">
      <c r="A736" s="572">
        <v>752</v>
      </c>
      <c r="B736" s="370"/>
      <c r="C736" s="573">
        <f t="shared" si="35"/>
        <v>74.19</v>
      </c>
      <c r="D736" s="574"/>
      <c r="E736" s="382">
        <v>17529</v>
      </c>
      <c r="F736" s="372">
        <f t="shared" si="34"/>
        <v>3946</v>
      </c>
      <c r="G736" s="575">
        <f t="shared" si="33"/>
        <v>2835</v>
      </c>
      <c r="H736" s="382">
        <v>90</v>
      </c>
    </row>
    <row r="737" spans="1:8" x14ac:dyDescent="0.2">
      <c r="A737" s="572">
        <v>753</v>
      </c>
      <c r="B737" s="370"/>
      <c r="C737" s="573">
        <f t="shared" si="35"/>
        <v>74.22</v>
      </c>
      <c r="D737" s="574"/>
      <c r="E737" s="382">
        <v>17529</v>
      </c>
      <c r="F737" s="372">
        <f t="shared" si="34"/>
        <v>3944</v>
      </c>
      <c r="G737" s="575">
        <f t="shared" si="33"/>
        <v>2834</v>
      </c>
      <c r="H737" s="382">
        <v>90</v>
      </c>
    </row>
    <row r="738" spans="1:8" x14ac:dyDescent="0.2">
      <c r="A738" s="572">
        <v>754</v>
      </c>
      <c r="B738" s="370"/>
      <c r="C738" s="573">
        <f t="shared" si="35"/>
        <v>74.239999999999995</v>
      </c>
      <c r="D738" s="574"/>
      <c r="E738" s="382">
        <v>17529</v>
      </c>
      <c r="F738" s="372">
        <f t="shared" si="34"/>
        <v>3943</v>
      </c>
      <c r="G738" s="575">
        <f t="shared" si="33"/>
        <v>2833</v>
      </c>
      <c r="H738" s="382">
        <v>90</v>
      </c>
    </row>
    <row r="739" spans="1:8" x14ac:dyDescent="0.2">
      <c r="A739" s="572">
        <v>755</v>
      </c>
      <c r="B739" s="370"/>
      <c r="C739" s="573">
        <f t="shared" si="35"/>
        <v>74.260000000000005</v>
      </c>
      <c r="D739" s="574"/>
      <c r="E739" s="382">
        <v>17529</v>
      </c>
      <c r="F739" s="372">
        <f t="shared" si="34"/>
        <v>3942</v>
      </c>
      <c r="G739" s="575">
        <f t="shared" si="33"/>
        <v>2833</v>
      </c>
      <c r="H739" s="382">
        <v>90</v>
      </c>
    </row>
    <row r="740" spans="1:8" x14ac:dyDescent="0.2">
      <c r="A740" s="572">
        <v>756</v>
      </c>
      <c r="B740" s="370"/>
      <c r="C740" s="573">
        <f t="shared" si="35"/>
        <v>74.28</v>
      </c>
      <c r="D740" s="574"/>
      <c r="E740" s="382">
        <v>17529</v>
      </c>
      <c r="F740" s="372">
        <f t="shared" si="34"/>
        <v>3941</v>
      </c>
      <c r="G740" s="575">
        <f t="shared" si="33"/>
        <v>2832</v>
      </c>
      <c r="H740" s="382">
        <v>90</v>
      </c>
    </row>
    <row r="741" spans="1:8" x14ac:dyDescent="0.2">
      <c r="A741" s="572">
        <v>757</v>
      </c>
      <c r="B741" s="370"/>
      <c r="C741" s="573">
        <f t="shared" si="35"/>
        <v>74.3</v>
      </c>
      <c r="D741" s="574"/>
      <c r="E741" s="382">
        <v>17529</v>
      </c>
      <c r="F741" s="372">
        <f t="shared" si="34"/>
        <v>3940</v>
      </c>
      <c r="G741" s="575">
        <f t="shared" si="33"/>
        <v>2831</v>
      </c>
      <c r="H741" s="382">
        <v>90</v>
      </c>
    </row>
    <row r="742" spans="1:8" x14ac:dyDescent="0.2">
      <c r="A742" s="572">
        <v>758</v>
      </c>
      <c r="B742" s="370"/>
      <c r="C742" s="573">
        <f t="shared" si="35"/>
        <v>74.319999999999993</v>
      </c>
      <c r="D742" s="574"/>
      <c r="E742" s="382">
        <v>17529</v>
      </c>
      <c r="F742" s="372">
        <f t="shared" si="34"/>
        <v>3939</v>
      </c>
      <c r="G742" s="575">
        <f t="shared" si="33"/>
        <v>2830</v>
      </c>
      <c r="H742" s="382">
        <v>90</v>
      </c>
    </row>
    <row r="743" spans="1:8" x14ac:dyDescent="0.2">
      <c r="A743" s="572">
        <v>759</v>
      </c>
      <c r="B743" s="370"/>
      <c r="C743" s="573">
        <f t="shared" si="35"/>
        <v>74.34</v>
      </c>
      <c r="D743" s="574"/>
      <c r="E743" s="382">
        <v>17529</v>
      </c>
      <c r="F743" s="372">
        <f t="shared" si="34"/>
        <v>3938</v>
      </c>
      <c r="G743" s="575">
        <f t="shared" si="33"/>
        <v>2830</v>
      </c>
      <c r="H743" s="382">
        <v>90</v>
      </c>
    </row>
    <row r="744" spans="1:8" x14ac:dyDescent="0.2">
      <c r="A744" s="572">
        <v>760</v>
      </c>
      <c r="B744" s="370"/>
      <c r="C744" s="573">
        <f t="shared" si="35"/>
        <v>74.36</v>
      </c>
      <c r="D744" s="574"/>
      <c r="E744" s="382">
        <v>17529</v>
      </c>
      <c r="F744" s="372">
        <f t="shared" si="34"/>
        <v>3937</v>
      </c>
      <c r="G744" s="575">
        <f t="shared" si="33"/>
        <v>2829</v>
      </c>
      <c r="H744" s="382">
        <v>90</v>
      </c>
    </row>
    <row r="745" spans="1:8" x14ac:dyDescent="0.2">
      <c r="A745" s="572">
        <v>761</v>
      </c>
      <c r="B745" s="370"/>
      <c r="C745" s="573">
        <f t="shared" si="35"/>
        <v>74.38</v>
      </c>
      <c r="D745" s="574"/>
      <c r="E745" s="382">
        <v>17529</v>
      </c>
      <c r="F745" s="372">
        <f t="shared" si="34"/>
        <v>3936</v>
      </c>
      <c r="G745" s="575">
        <f t="shared" si="33"/>
        <v>2828</v>
      </c>
      <c r="H745" s="382">
        <v>90</v>
      </c>
    </row>
    <row r="746" spans="1:8" x14ac:dyDescent="0.2">
      <c r="A746" s="572">
        <v>762</v>
      </c>
      <c r="B746" s="370"/>
      <c r="C746" s="573">
        <f t="shared" si="35"/>
        <v>74.41</v>
      </c>
      <c r="D746" s="574"/>
      <c r="E746" s="382">
        <v>17529</v>
      </c>
      <c r="F746" s="372">
        <f t="shared" si="34"/>
        <v>3935</v>
      </c>
      <c r="G746" s="575">
        <f t="shared" si="33"/>
        <v>2827</v>
      </c>
      <c r="H746" s="382">
        <v>90</v>
      </c>
    </row>
    <row r="747" spans="1:8" x14ac:dyDescent="0.2">
      <c r="A747" s="572">
        <v>763</v>
      </c>
      <c r="B747" s="370"/>
      <c r="C747" s="573">
        <f t="shared" si="35"/>
        <v>74.430000000000007</v>
      </c>
      <c r="D747" s="574"/>
      <c r="E747" s="382">
        <v>17529</v>
      </c>
      <c r="F747" s="372">
        <f t="shared" si="34"/>
        <v>3934</v>
      </c>
      <c r="G747" s="575">
        <f t="shared" si="33"/>
        <v>2826</v>
      </c>
      <c r="H747" s="382">
        <v>90</v>
      </c>
    </row>
    <row r="748" spans="1:8" x14ac:dyDescent="0.2">
      <c r="A748" s="572">
        <v>764</v>
      </c>
      <c r="B748" s="370"/>
      <c r="C748" s="573">
        <f t="shared" si="35"/>
        <v>74.45</v>
      </c>
      <c r="D748" s="574"/>
      <c r="E748" s="382">
        <v>17529</v>
      </c>
      <c r="F748" s="372">
        <f t="shared" si="34"/>
        <v>3932</v>
      </c>
      <c r="G748" s="575">
        <f t="shared" si="33"/>
        <v>2825</v>
      </c>
      <c r="H748" s="382">
        <v>90</v>
      </c>
    </row>
    <row r="749" spans="1:8" x14ac:dyDescent="0.2">
      <c r="A749" s="572">
        <v>765</v>
      </c>
      <c r="B749" s="370"/>
      <c r="C749" s="573">
        <f t="shared" si="35"/>
        <v>74.47</v>
      </c>
      <c r="D749" s="574"/>
      <c r="E749" s="382">
        <v>17529</v>
      </c>
      <c r="F749" s="372">
        <f t="shared" si="34"/>
        <v>3931</v>
      </c>
      <c r="G749" s="575">
        <f t="shared" si="33"/>
        <v>2825</v>
      </c>
      <c r="H749" s="382">
        <v>90</v>
      </c>
    </row>
    <row r="750" spans="1:8" x14ac:dyDescent="0.2">
      <c r="A750" s="572">
        <v>766</v>
      </c>
      <c r="B750" s="370"/>
      <c r="C750" s="573">
        <f t="shared" si="35"/>
        <v>74.489999999999995</v>
      </c>
      <c r="D750" s="574"/>
      <c r="E750" s="382">
        <v>17529</v>
      </c>
      <c r="F750" s="372">
        <f t="shared" si="34"/>
        <v>3930</v>
      </c>
      <c r="G750" s="575">
        <f t="shared" si="33"/>
        <v>2824</v>
      </c>
      <c r="H750" s="382">
        <v>90</v>
      </c>
    </row>
    <row r="751" spans="1:8" x14ac:dyDescent="0.2">
      <c r="A751" s="572">
        <v>767</v>
      </c>
      <c r="B751" s="370"/>
      <c r="C751" s="573">
        <f t="shared" si="35"/>
        <v>74.510000000000005</v>
      </c>
      <c r="D751" s="574"/>
      <c r="E751" s="382">
        <v>17529</v>
      </c>
      <c r="F751" s="372">
        <f t="shared" si="34"/>
        <v>3929</v>
      </c>
      <c r="G751" s="575">
        <f t="shared" si="33"/>
        <v>2823</v>
      </c>
      <c r="H751" s="382">
        <v>90</v>
      </c>
    </row>
    <row r="752" spans="1:8" x14ac:dyDescent="0.2">
      <c r="A752" s="572">
        <v>768</v>
      </c>
      <c r="B752" s="370"/>
      <c r="C752" s="573">
        <f t="shared" si="35"/>
        <v>74.53</v>
      </c>
      <c r="D752" s="574"/>
      <c r="E752" s="382">
        <v>17529</v>
      </c>
      <c r="F752" s="372">
        <f t="shared" si="34"/>
        <v>3928</v>
      </c>
      <c r="G752" s="575">
        <f t="shared" si="33"/>
        <v>2822</v>
      </c>
      <c r="H752" s="382">
        <v>90</v>
      </c>
    </row>
    <row r="753" spans="1:8" x14ac:dyDescent="0.2">
      <c r="A753" s="572">
        <v>769</v>
      </c>
      <c r="B753" s="370"/>
      <c r="C753" s="573">
        <f t="shared" si="35"/>
        <v>74.55</v>
      </c>
      <c r="D753" s="574"/>
      <c r="E753" s="382">
        <v>17529</v>
      </c>
      <c r="F753" s="372">
        <f t="shared" si="34"/>
        <v>3927</v>
      </c>
      <c r="G753" s="575">
        <f t="shared" si="33"/>
        <v>2822</v>
      </c>
      <c r="H753" s="382">
        <v>90</v>
      </c>
    </row>
    <row r="754" spans="1:8" x14ac:dyDescent="0.2">
      <c r="A754" s="572">
        <v>770</v>
      </c>
      <c r="B754" s="370"/>
      <c r="C754" s="573">
        <f t="shared" si="35"/>
        <v>74.569999999999993</v>
      </c>
      <c r="D754" s="574"/>
      <c r="E754" s="382">
        <v>17529</v>
      </c>
      <c r="F754" s="372">
        <f t="shared" si="34"/>
        <v>3926</v>
      </c>
      <c r="G754" s="575">
        <f t="shared" si="33"/>
        <v>2821</v>
      </c>
      <c r="H754" s="382">
        <v>90</v>
      </c>
    </row>
    <row r="755" spans="1:8" x14ac:dyDescent="0.2">
      <c r="A755" s="572">
        <v>771</v>
      </c>
      <c r="B755" s="370"/>
      <c r="C755" s="573">
        <f t="shared" si="35"/>
        <v>74.59</v>
      </c>
      <c r="D755" s="574"/>
      <c r="E755" s="382">
        <v>17529</v>
      </c>
      <c r="F755" s="372">
        <f t="shared" si="34"/>
        <v>3925</v>
      </c>
      <c r="G755" s="575">
        <f t="shared" si="33"/>
        <v>2820</v>
      </c>
      <c r="H755" s="382">
        <v>90</v>
      </c>
    </row>
    <row r="756" spans="1:8" x14ac:dyDescent="0.2">
      <c r="A756" s="572">
        <v>772</v>
      </c>
      <c r="B756" s="370"/>
      <c r="C756" s="573">
        <f t="shared" si="35"/>
        <v>74.61</v>
      </c>
      <c r="D756" s="574"/>
      <c r="E756" s="382">
        <v>17529</v>
      </c>
      <c r="F756" s="372">
        <f t="shared" si="34"/>
        <v>3924</v>
      </c>
      <c r="G756" s="575">
        <f t="shared" si="33"/>
        <v>2819</v>
      </c>
      <c r="H756" s="382">
        <v>90</v>
      </c>
    </row>
    <row r="757" spans="1:8" x14ac:dyDescent="0.2">
      <c r="A757" s="572">
        <v>773</v>
      </c>
      <c r="B757" s="370"/>
      <c r="C757" s="573">
        <f t="shared" si="35"/>
        <v>74.63</v>
      </c>
      <c r="D757" s="574"/>
      <c r="E757" s="382">
        <v>17529</v>
      </c>
      <c r="F757" s="372">
        <f t="shared" si="34"/>
        <v>3923</v>
      </c>
      <c r="G757" s="575">
        <f t="shared" si="33"/>
        <v>2819</v>
      </c>
      <c r="H757" s="382">
        <v>90</v>
      </c>
    </row>
    <row r="758" spans="1:8" x14ac:dyDescent="0.2">
      <c r="A758" s="572">
        <v>774</v>
      </c>
      <c r="B758" s="370"/>
      <c r="C758" s="573">
        <f t="shared" si="35"/>
        <v>74.66</v>
      </c>
      <c r="D758" s="574"/>
      <c r="E758" s="382">
        <v>17529</v>
      </c>
      <c r="F758" s="372">
        <f t="shared" si="34"/>
        <v>3922</v>
      </c>
      <c r="G758" s="575">
        <f t="shared" si="33"/>
        <v>2817</v>
      </c>
      <c r="H758" s="382">
        <v>90</v>
      </c>
    </row>
    <row r="759" spans="1:8" x14ac:dyDescent="0.2">
      <c r="A759" s="572">
        <v>775</v>
      </c>
      <c r="B759" s="370"/>
      <c r="C759" s="573">
        <f t="shared" si="35"/>
        <v>74.680000000000007</v>
      </c>
      <c r="D759" s="574"/>
      <c r="E759" s="382">
        <v>17529</v>
      </c>
      <c r="F759" s="372">
        <f t="shared" si="34"/>
        <v>3921</v>
      </c>
      <c r="G759" s="575">
        <f t="shared" si="33"/>
        <v>2817</v>
      </c>
      <c r="H759" s="382">
        <v>90</v>
      </c>
    </row>
    <row r="760" spans="1:8" x14ac:dyDescent="0.2">
      <c r="A760" s="572">
        <v>776</v>
      </c>
      <c r="B760" s="370"/>
      <c r="C760" s="573">
        <f t="shared" si="35"/>
        <v>74.7</v>
      </c>
      <c r="D760" s="574"/>
      <c r="E760" s="382">
        <v>17529</v>
      </c>
      <c r="F760" s="372">
        <f t="shared" si="34"/>
        <v>3920</v>
      </c>
      <c r="G760" s="575">
        <f t="shared" si="33"/>
        <v>2816</v>
      </c>
      <c r="H760" s="382">
        <v>90</v>
      </c>
    </row>
    <row r="761" spans="1:8" x14ac:dyDescent="0.2">
      <c r="A761" s="572">
        <v>777</v>
      </c>
      <c r="B761" s="370"/>
      <c r="C761" s="573">
        <f t="shared" si="35"/>
        <v>74.72</v>
      </c>
      <c r="D761" s="574"/>
      <c r="E761" s="382">
        <v>17529</v>
      </c>
      <c r="F761" s="372">
        <f t="shared" si="34"/>
        <v>3919</v>
      </c>
      <c r="G761" s="575">
        <f t="shared" si="33"/>
        <v>2815</v>
      </c>
      <c r="H761" s="382">
        <v>90</v>
      </c>
    </row>
    <row r="762" spans="1:8" x14ac:dyDescent="0.2">
      <c r="A762" s="572">
        <v>778</v>
      </c>
      <c r="B762" s="370"/>
      <c r="C762" s="573">
        <f t="shared" si="35"/>
        <v>74.739999999999995</v>
      </c>
      <c r="D762" s="574"/>
      <c r="E762" s="382">
        <v>17529</v>
      </c>
      <c r="F762" s="372">
        <f t="shared" si="34"/>
        <v>3918</v>
      </c>
      <c r="G762" s="575">
        <f t="shared" si="33"/>
        <v>2814</v>
      </c>
      <c r="H762" s="382">
        <v>90</v>
      </c>
    </row>
    <row r="763" spans="1:8" x14ac:dyDescent="0.2">
      <c r="A763" s="572">
        <v>779</v>
      </c>
      <c r="B763" s="370"/>
      <c r="C763" s="573">
        <f t="shared" si="35"/>
        <v>74.760000000000005</v>
      </c>
      <c r="D763" s="574"/>
      <c r="E763" s="382">
        <v>17529</v>
      </c>
      <c r="F763" s="372">
        <f t="shared" si="34"/>
        <v>3917</v>
      </c>
      <c r="G763" s="575">
        <f t="shared" si="33"/>
        <v>2814</v>
      </c>
      <c r="H763" s="382">
        <v>90</v>
      </c>
    </row>
    <row r="764" spans="1:8" x14ac:dyDescent="0.2">
      <c r="A764" s="572">
        <v>780</v>
      </c>
      <c r="B764" s="370"/>
      <c r="C764" s="573">
        <f t="shared" si="35"/>
        <v>74.78</v>
      </c>
      <c r="D764" s="574"/>
      <c r="E764" s="382">
        <v>17529</v>
      </c>
      <c r="F764" s="372">
        <f t="shared" si="34"/>
        <v>3916</v>
      </c>
      <c r="G764" s="575">
        <f t="shared" si="33"/>
        <v>2813</v>
      </c>
      <c r="H764" s="382">
        <v>90</v>
      </c>
    </row>
    <row r="765" spans="1:8" x14ac:dyDescent="0.2">
      <c r="A765" s="572">
        <v>781</v>
      </c>
      <c r="B765" s="370"/>
      <c r="C765" s="573">
        <f t="shared" si="35"/>
        <v>74.8</v>
      </c>
      <c r="D765" s="574"/>
      <c r="E765" s="382">
        <v>17529</v>
      </c>
      <c r="F765" s="372">
        <f t="shared" si="34"/>
        <v>3915</v>
      </c>
      <c r="G765" s="575">
        <f t="shared" si="33"/>
        <v>2812</v>
      </c>
      <c r="H765" s="382">
        <v>90</v>
      </c>
    </row>
    <row r="766" spans="1:8" x14ac:dyDescent="0.2">
      <c r="A766" s="572">
        <v>782</v>
      </c>
      <c r="B766" s="370"/>
      <c r="C766" s="573">
        <f t="shared" si="35"/>
        <v>74.819999999999993</v>
      </c>
      <c r="D766" s="574"/>
      <c r="E766" s="382">
        <v>17529</v>
      </c>
      <c r="F766" s="372">
        <f t="shared" si="34"/>
        <v>3913</v>
      </c>
      <c r="G766" s="575">
        <f t="shared" si="33"/>
        <v>2811</v>
      </c>
      <c r="H766" s="382">
        <v>90</v>
      </c>
    </row>
    <row r="767" spans="1:8" x14ac:dyDescent="0.2">
      <c r="A767" s="572">
        <v>783</v>
      </c>
      <c r="B767" s="370"/>
      <c r="C767" s="573">
        <f t="shared" si="35"/>
        <v>74.84</v>
      </c>
      <c r="D767" s="574"/>
      <c r="E767" s="382">
        <v>17529</v>
      </c>
      <c r="F767" s="372">
        <f t="shared" si="34"/>
        <v>3912</v>
      </c>
      <c r="G767" s="575">
        <f t="shared" si="33"/>
        <v>2811</v>
      </c>
      <c r="H767" s="382">
        <v>90</v>
      </c>
    </row>
    <row r="768" spans="1:8" x14ac:dyDescent="0.2">
      <c r="A768" s="572">
        <v>784</v>
      </c>
      <c r="B768" s="370"/>
      <c r="C768" s="573">
        <f t="shared" si="35"/>
        <v>74.86</v>
      </c>
      <c r="D768" s="574"/>
      <c r="E768" s="382">
        <v>17529</v>
      </c>
      <c r="F768" s="372">
        <f t="shared" si="34"/>
        <v>3911</v>
      </c>
      <c r="G768" s="575">
        <f t="shared" si="33"/>
        <v>2810</v>
      </c>
      <c r="H768" s="382">
        <v>90</v>
      </c>
    </row>
    <row r="769" spans="1:8" x14ac:dyDescent="0.2">
      <c r="A769" s="572">
        <v>785</v>
      </c>
      <c r="B769" s="370"/>
      <c r="C769" s="573">
        <f t="shared" si="35"/>
        <v>74.88</v>
      </c>
      <c r="D769" s="574"/>
      <c r="E769" s="382">
        <v>17529</v>
      </c>
      <c r="F769" s="372">
        <f t="shared" si="34"/>
        <v>3910</v>
      </c>
      <c r="G769" s="575">
        <f t="shared" si="33"/>
        <v>2809</v>
      </c>
      <c r="H769" s="382">
        <v>90</v>
      </c>
    </row>
    <row r="770" spans="1:8" x14ac:dyDescent="0.2">
      <c r="A770" s="572">
        <v>786</v>
      </c>
      <c r="B770" s="370"/>
      <c r="C770" s="573">
        <f t="shared" si="35"/>
        <v>74.900000000000006</v>
      </c>
      <c r="D770" s="574"/>
      <c r="E770" s="382">
        <v>17529</v>
      </c>
      <c r="F770" s="372">
        <f t="shared" si="34"/>
        <v>3909</v>
      </c>
      <c r="G770" s="575">
        <f t="shared" si="33"/>
        <v>2808</v>
      </c>
      <c r="H770" s="382">
        <v>90</v>
      </c>
    </row>
    <row r="771" spans="1:8" x14ac:dyDescent="0.2">
      <c r="A771" s="572">
        <v>787</v>
      </c>
      <c r="B771" s="370"/>
      <c r="C771" s="573">
        <f t="shared" si="35"/>
        <v>74.92</v>
      </c>
      <c r="D771" s="574"/>
      <c r="E771" s="382">
        <v>17529</v>
      </c>
      <c r="F771" s="372">
        <f t="shared" si="34"/>
        <v>3908</v>
      </c>
      <c r="G771" s="575">
        <f t="shared" si="33"/>
        <v>2808</v>
      </c>
      <c r="H771" s="382">
        <v>90</v>
      </c>
    </row>
    <row r="772" spans="1:8" x14ac:dyDescent="0.2">
      <c r="A772" s="572">
        <v>788</v>
      </c>
      <c r="B772" s="370"/>
      <c r="C772" s="573">
        <f t="shared" si="35"/>
        <v>74.94</v>
      </c>
      <c r="D772" s="574"/>
      <c r="E772" s="382">
        <v>17529</v>
      </c>
      <c r="F772" s="372">
        <f t="shared" si="34"/>
        <v>3907</v>
      </c>
      <c r="G772" s="575">
        <f t="shared" si="33"/>
        <v>2807</v>
      </c>
      <c r="H772" s="382">
        <v>90</v>
      </c>
    </row>
    <row r="773" spans="1:8" x14ac:dyDescent="0.2">
      <c r="A773" s="572">
        <v>789</v>
      </c>
      <c r="B773" s="370"/>
      <c r="C773" s="573">
        <f t="shared" si="35"/>
        <v>74.959999999999994</v>
      </c>
      <c r="D773" s="574"/>
      <c r="E773" s="382">
        <v>17529</v>
      </c>
      <c r="F773" s="372">
        <f t="shared" si="34"/>
        <v>3906</v>
      </c>
      <c r="G773" s="575">
        <f t="shared" si="33"/>
        <v>2806</v>
      </c>
      <c r="H773" s="382">
        <v>90</v>
      </c>
    </row>
    <row r="774" spans="1:8" x14ac:dyDescent="0.2">
      <c r="A774" s="572">
        <v>790</v>
      </c>
      <c r="B774" s="370"/>
      <c r="C774" s="573">
        <f t="shared" si="35"/>
        <v>74.989999999999995</v>
      </c>
      <c r="D774" s="574"/>
      <c r="E774" s="382">
        <v>17529</v>
      </c>
      <c r="F774" s="372">
        <f t="shared" si="34"/>
        <v>3905</v>
      </c>
      <c r="G774" s="575">
        <f t="shared" si="33"/>
        <v>2805</v>
      </c>
      <c r="H774" s="382">
        <v>90</v>
      </c>
    </row>
    <row r="775" spans="1:8" x14ac:dyDescent="0.2">
      <c r="A775" s="572">
        <v>791</v>
      </c>
      <c r="B775" s="370"/>
      <c r="C775" s="573">
        <f t="shared" si="35"/>
        <v>75.010000000000005</v>
      </c>
      <c r="D775" s="574"/>
      <c r="E775" s="382">
        <v>17529</v>
      </c>
      <c r="F775" s="372">
        <f t="shared" si="34"/>
        <v>3904</v>
      </c>
      <c r="G775" s="575">
        <f t="shared" si="33"/>
        <v>2804</v>
      </c>
      <c r="H775" s="382">
        <v>90</v>
      </c>
    </row>
    <row r="776" spans="1:8" x14ac:dyDescent="0.2">
      <c r="A776" s="572">
        <v>792</v>
      </c>
      <c r="B776" s="370"/>
      <c r="C776" s="573">
        <f t="shared" si="35"/>
        <v>75.03</v>
      </c>
      <c r="D776" s="574"/>
      <c r="E776" s="382">
        <v>17529</v>
      </c>
      <c r="F776" s="372">
        <f t="shared" si="34"/>
        <v>3903</v>
      </c>
      <c r="G776" s="575">
        <f t="shared" si="33"/>
        <v>2804</v>
      </c>
      <c r="H776" s="382">
        <v>90</v>
      </c>
    </row>
    <row r="777" spans="1:8" x14ac:dyDescent="0.2">
      <c r="A777" s="572">
        <v>793</v>
      </c>
      <c r="B777" s="370"/>
      <c r="C777" s="573">
        <f t="shared" si="35"/>
        <v>75.05</v>
      </c>
      <c r="D777" s="574"/>
      <c r="E777" s="382">
        <v>17529</v>
      </c>
      <c r="F777" s="372">
        <f t="shared" si="34"/>
        <v>3902</v>
      </c>
      <c r="G777" s="575">
        <f t="shared" si="33"/>
        <v>2803</v>
      </c>
      <c r="H777" s="382">
        <v>90</v>
      </c>
    </row>
    <row r="778" spans="1:8" x14ac:dyDescent="0.2">
      <c r="A778" s="572">
        <v>794</v>
      </c>
      <c r="B778" s="370"/>
      <c r="C778" s="573">
        <f t="shared" si="35"/>
        <v>75.069999999999993</v>
      </c>
      <c r="D778" s="574"/>
      <c r="E778" s="382">
        <v>17529</v>
      </c>
      <c r="F778" s="372">
        <f t="shared" si="34"/>
        <v>3901</v>
      </c>
      <c r="G778" s="575">
        <f t="shared" si="33"/>
        <v>2802</v>
      </c>
      <c r="H778" s="382">
        <v>90</v>
      </c>
    </row>
    <row r="779" spans="1:8" x14ac:dyDescent="0.2">
      <c r="A779" s="572">
        <v>795</v>
      </c>
      <c r="B779" s="370"/>
      <c r="C779" s="573">
        <f t="shared" si="35"/>
        <v>75.09</v>
      </c>
      <c r="D779" s="574"/>
      <c r="E779" s="382">
        <v>17529</v>
      </c>
      <c r="F779" s="372">
        <f t="shared" si="34"/>
        <v>3900</v>
      </c>
      <c r="G779" s="575">
        <f t="shared" si="33"/>
        <v>2801</v>
      </c>
      <c r="H779" s="382">
        <v>90</v>
      </c>
    </row>
    <row r="780" spans="1:8" x14ac:dyDescent="0.2">
      <c r="A780" s="572">
        <v>796</v>
      </c>
      <c r="B780" s="370"/>
      <c r="C780" s="573">
        <f t="shared" si="35"/>
        <v>75.11</v>
      </c>
      <c r="D780" s="574"/>
      <c r="E780" s="382">
        <v>17529</v>
      </c>
      <c r="F780" s="372">
        <f t="shared" si="34"/>
        <v>3899</v>
      </c>
      <c r="G780" s="575">
        <f t="shared" si="33"/>
        <v>2801</v>
      </c>
      <c r="H780" s="382">
        <v>90</v>
      </c>
    </row>
    <row r="781" spans="1:8" x14ac:dyDescent="0.2">
      <c r="A781" s="572">
        <v>797</v>
      </c>
      <c r="B781" s="370"/>
      <c r="C781" s="573">
        <f t="shared" si="35"/>
        <v>75.13</v>
      </c>
      <c r="D781" s="574"/>
      <c r="E781" s="382">
        <v>17529</v>
      </c>
      <c r="F781" s="372">
        <f t="shared" si="34"/>
        <v>3898</v>
      </c>
      <c r="G781" s="575">
        <f t="shared" ref="G781:G844" si="36">ROUND(12*(1/C781*E781),0)</f>
        <v>2800</v>
      </c>
      <c r="H781" s="382">
        <v>90</v>
      </c>
    </row>
    <row r="782" spans="1:8" x14ac:dyDescent="0.2">
      <c r="A782" s="572">
        <v>798</v>
      </c>
      <c r="B782" s="370"/>
      <c r="C782" s="573">
        <f t="shared" si="35"/>
        <v>75.150000000000006</v>
      </c>
      <c r="D782" s="574"/>
      <c r="E782" s="382">
        <v>17529</v>
      </c>
      <c r="F782" s="372">
        <f t="shared" ref="F782:F845" si="37">ROUND(12*1.36*(1/C782*E782)+H782,0)</f>
        <v>3897</v>
      </c>
      <c r="G782" s="575">
        <f t="shared" si="36"/>
        <v>2799</v>
      </c>
      <c r="H782" s="382">
        <v>90</v>
      </c>
    </row>
    <row r="783" spans="1:8" x14ac:dyDescent="0.2">
      <c r="A783" s="572">
        <v>799</v>
      </c>
      <c r="B783" s="370"/>
      <c r="C783" s="573">
        <f t="shared" ref="C783:C846" si="38">ROUND(10.899*LN(A783)+A783/150-3,2)</f>
        <v>75.17</v>
      </c>
      <c r="D783" s="574"/>
      <c r="E783" s="382">
        <v>17529</v>
      </c>
      <c r="F783" s="372">
        <f t="shared" si="37"/>
        <v>3896</v>
      </c>
      <c r="G783" s="575">
        <f t="shared" si="36"/>
        <v>2798</v>
      </c>
      <c r="H783" s="382">
        <v>90</v>
      </c>
    </row>
    <row r="784" spans="1:8" x14ac:dyDescent="0.2">
      <c r="A784" s="572">
        <v>800</v>
      </c>
      <c r="B784" s="370"/>
      <c r="C784" s="573">
        <f t="shared" si="38"/>
        <v>75.19</v>
      </c>
      <c r="D784" s="574"/>
      <c r="E784" s="382">
        <v>17529</v>
      </c>
      <c r="F784" s="372">
        <f t="shared" si="37"/>
        <v>3895</v>
      </c>
      <c r="G784" s="575">
        <f t="shared" si="36"/>
        <v>2798</v>
      </c>
      <c r="H784" s="382">
        <v>90</v>
      </c>
    </row>
    <row r="785" spans="1:8" x14ac:dyDescent="0.2">
      <c r="A785" s="572">
        <v>801</v>
      </c>
      <c r="B785" s="370"/>
      <c r="C785" s="573">
        <f t="shared" si="38"/>
        <v>75.209999999999994</v>
      </c>
      <c r="D785" s="574"/>
      <c r="E785" s="382">
        <v>17529</v>
      </c>
      <c r="F785" s="372">
        <f t="shared" si="37"/>
        <v>3894</v>
      </c>
      <c r="G785" s="575">
        <f t="shared" si="36"/>
        <v>2797</v>
      </c>
      <c r="H785" s="382">
        <v>90</v>
      </c>
    </row>
    <row r="786" spans="1:8" x14ac:dyDescent="0.2">
      <c r="A786" s="572">
        <v>802</v>
      </c>
      <c r="B786" s="370"/>
      <c r="C786" s="573">
        <f t="shared" si="38"/>
        <v>75.23</v>
      </c>
      <c r="D786" s="574"/>
      <c r="E786" s="382">
        <v>17529</v>
      </c>
      <c r="F786" s="372">
        <f t="shared" si="37"/>
        <v>3893</v>
      </c>
      <c r="G786" s="575">
        <f t="shared" si="36"/>
        <v>2796</v>
      </c>
      <c r="H786" s="382">
        <v>90</v>
      </c>
    </row>
    <row r="787" spans="1:8" x14ac:dyDescent="0.2">
      <c r="A787" s="572">
        <v>803</v>
      </c>
      <c r="B787" s="370"/>
      <c r="C787" s="573">
        <f t="shared" si="38"/>
        <v>75.25</v>
      </c>
      <c r="D787" s="574"/>
      <c r="E787" s="382">
        <v>17529</v>
      </c>
      <c r="F787" s="372">
        <f t="shared" si="37"/>
        <v>3892</v>
      </c>
      <c r="G787" s="575">
        <f t="shared" si="36"/>
        <v>2795</v>
      </c>
      <c r="H787" s="382">
        <v>90</v>
      </c>
    </row>
    <row r="788" spans="1:8" x14ac:dyDescent="0.2">
      <c r="A788" s="572">
        <v>804</v>
      </c>
      <c r="B788" s="370"/>
      <c r="C788" s="573">
        <f t="shared" si="38"/>
        <v>75.27</v>
      </c>
      <c r="D788" s="574"/>
      <c r="E788" s="382">
        <v>17529</v>
      </c>
      <c r="F788" s="372">
        <f t="shared" si="37"/>
        <v>3891</v>
      </c>
      <c r="G788" s="575">
        <f t="shared" si="36"/>
        <v>2795</v>
      </c>
      <c r="H788" s="382">
        <v>90</v>
      </c>
    </row>
    <row r="789" spans="1:8" x14ac:dyDescent="0.2">
      <c r="A789" s="572">
        <v>805</v>
      </c>
      <c r="B789" s="370"/>
      <c r="C789" s="573">
        <f t="shared" si="38"/>
        <v>75.290000000000006</v>
      </c>
      <c r="D789" s="574"/>
      <c r="E789" s="382">
        <v>17529</v>
      </c>
      <c r="F789" s="372">
        <f t="shared" si="37"/>
        <v>3890</v>
      </c>
      <c r="G789" s="575">
        <f t="shared" si="36"/>
        <v>2794</v>
      </c>
      <c r="H789" s="382">
        <v>90</v>
      </c>
    </row>
    <row r="790" spans="1:8" x14ac:dyDescent="0.2">
      <c r="A790" s="572">
        <v>806</v>
      </c>
      <c r="B790" s="370"/>
      <c r="C790" s="573">
        <f t="shared" si="38"/>
        <v>75.31</v>
      </c>
      <c r="D790" s="574"/>
      <c r="E790" s="382">
        <v>17529</v>
      </c>
      <c r="F790" s="372">
        <f t="shared" si="37"/>
        <v>3889</v>
      </c>
      <c r="G790" s="575">
        <f t="shared" si="36"/>
        <v>2793</v>
      </c>
      <c r="H790" s="382">
        <v>90</v>
      </c>
    </row>
    <row r="791" spans="1:8" x14ac:dyDescent="0.2">
      <c r="A791" s="572">
        <v>807</v>
      </c>
      <c r="B791" s="370"/>
      <c r="C791" s="573">
        <f t="shared" si="38"/>
        <v>75.33</v>
      </c>
      <c r="D791" s="574"/>
      <c r="E791" s="382">
        <v>17529</v>
      </c>
      <c r="F791" s="372">
        <f t="shared" si="37"/>
        <v>3888</v>
      </c>
      <c r="G791" s="575">
        <f t="shared" si="36"/>
        <v>2792</v>
      </c>
      <c r="H791" s="382">
        <v>90</v>
      </c>
    </row>
    <row r="792" spans="1:8" x14ac:dyDescent="0.2">
      <c r="A792" s="572">
        <v>808</v>
      </c>
      <c r="B792" s="370"/>
      <c r="C792" s="573">
        <f t="shared" si="38"/>
        <v>75.349999999999994</v>
      </c>
      <c r="D792" s="574"/>
      <c r="E792" s="382">
        <v>17529</v>
      </c>
      <c r="F792" s="372">
        <f t="shared" si="37"/>
        <v>3887</v>
      </c>
      <c r="G792" s="575">
        <f t="shared" si="36"/>
        <v>2792</v>
      </c>
      <c r="H792" s="382">
        <v>90</v>
      </c>
    </row>
    <row r="793" spans="1:8" x14ac:dyDescent="0.2">
      <c r="A793" s="572">
        <v>809</v>
      </c>
      <c r="B793" s="370"/>
      <c r="C793" s="573">
        <f t="shared" si="38"/>
        <v>75.37</v>
      </c>
      <c r="D793" s="574"/>
      <c r="E793" s="382">
        <v>17529</v>
      </c>
      <c r="F793" s="372">
        <f t="shared" si="37"/>
        <v>3886</v>
      </c>
      <c r="G793" s="575">
        <f t="shared" si="36"/>
        <v>2791</v>
      </c>
      <c r="H793" s="382">
        <v>90</v>
      </c>
    </row>
    <row r="794" spans="1:8" x14ac:dyDescent="0.2">
      <c r="A794" s="572">
        <v>810</v>
      </c>
      <c r="B794" s="370"/>
      <c r="C794" s="573">
        <f t="shared" si="38"/>
        <v>75.39</v>
      </c>
      <c r="D794" s="574"/>
      <c r="E794" s="382">
        <v>17529</v>
      </c>
      <c r="F794" s="372">
        <f t="shared" si="37"/>
        <v>3885</v>
      </c>
      <c r="G794" s="575">
        <f t="shared" si="36"/>
        <v>2790</v>
      </c>
      <c r="H794" s="382">
        <v>90</v>
      </c>
    </row>
    <row r="795" spans="1:8" x14ac:dyDescent="0.2">
      <c r="A795" s="572">
        <v>811</v>
      </c>
      <c r="B795" s="370"/>
      <c r="C795" s="573">
        <f t="shared" si="38"/>
        <v>75.41</v>
      </c>
      <c r="D795" s="574"/>
      <c r="E795" s="382">
        <v>17529</v>
      </c>
      <c r="F795" s="372">
        <f t="shared" si="37"/>
        <v>3884</v>
      </c>
      <c r="G795" s="575">
        <f t="shared" si="36"/>
        <v>2789</v>
      </c>
      <c r="H795" s="382">
        <v>90</v>
      </c>
    </row>
    <row r="796" spans="1:8" x14ac:dyDescent="0.2">
      <c r="A796" s="572">
        <v>812</v>
      </c>
      <c r="B796" s="370"/>
      <c r="C796" s="573">
        <f t="shared" si="38"/>
        <v>75.430000000000007</v>
      </c>
      <c r="D796" s="574"/>
      <c r="E796" s="382">
        <v>17529</v>
      </c>
      <c r="F796" s="372">
        <f t="shared" si="37"/>
        <v>3883</v>
      </c>
      <c r="G796" s="575">
        <f t="shared" si="36"/>
        <v>2789</v>
      </c>
      <c r="H796" s="382">
        <v>90</v>
      </c>
    </row>
    <row r="797" spans="1:8" x14ac:dyDescent="0.2">
      <c r="A797" s="572">
        <v>813</v>
      </c>
      <c r="B797" s="370"/>
      <c r="C797" s="573">
        <f t="shared" si="38"/>
        <v>75.45</v>
      </c>
      <c r="D797" s="574"/>
      <c r="E797" s="382">
        <v>17529</v>
      </c>
      <c r="F797" s="372">
        <f t="shared" si="37"/>
        <v>3882</v>
      </c>
      <c r="G797" s="575">
        <f t="shared" si="36"/>
        <v>2788</v>
      </c>
      <c r="H797" s="382">
        <v>90</v>
      </c>
    </row>
    <row r="798" spans="1:8" x14ac:dyDescent="0.2">
      <c r="A798" s="572">
        <v>814</v>
      </c>
      <c r="B798" s="370"/>
      <c r="C798" s="573">
        <f t="shared" si="38"/>
        <v>75.47</v>
      </c>
      <c r="D798" s="574"/>
      <c r="E798" s="382">
        <v>17529</v>
      </c>
      <c r="F798" s="372">
        <f t="shared" si="37"/>
        <v>3881</v>
      </c>
      <c r="G798" s="575">
        <f t="shared" si="36"/>
        <v>2787</v>
      </c>
      <c r="H798" s="382">
        <v>90</v>
      </c>
    </row>
    <row r="799" spans="1:8" x14ac:dyDescent="0.2">
      <c r="A799" s="572">
        <v>815</v>
      </c>
      <c r="B799" s="370"/>
      <c r="C799" s="573">
        <f t="shared" si="38"/>
        <v>75.489999999999995</v>
      </c>
      <c r="D799" s="574"/>
      <c r="E799" s="382">
        <v>17529</v>
      </c>
      <c r="F799" s="372">
        <f t="shared" si="37"/>
        <v>3880</v>
      </c>
      <c r="G799" s="575">
        <f t="shared" si="36"/>
        <v>2786</v>
      </c>
      <c r="H799" s="382">
        <v>90</v>
      </c>
    </row>
    <row r="800" spans="1:8" x14ac:dyDescent="0.2">
      <c r="A800" s="572">
        <v>816</v>
      </c>
      <c r="B800" s="370"/>
      <c r="C800" s="573">
        <f t="shared" si="38"/>
        <v>75.510000000000005</v>
      </c>
      <c r="D800" s="574"/>
      <c r="E800" s="382">
        <v>17529</v>
      </c>
      <c r="F800" s="372">
        <f t="shared" si="37"/>
        <v>3879</v>
      </c>
      <c r="G800" s="575">
        <f t="shared" si="36"/>
        <v>2786</v>
      </c>
      <c r="H800" s="382">
        <v>90</v>
      </c>
    </row>
    <row r="801" spans="1:8" x14ac:dyDescent="0.2">
      <c r="A801" s="572">
        <v>817</v>
      </c>
      <c r="B801" s="370"/>
      <c r="C801" s="573">
        <f t="shared" si="38"/>
        <v>75.53</v>
      </c>
      <c r="D801" s="574"/>
      <c r="E801" s="382">
        <v>17529</v>
      </c>
      <c r="F801" s="372">
        <f t="shared" si="37"/>
        <v>3878</v>
      </c>
      <c r="G801" s="575">
        <f t="shared" si="36"/>
        <v>2785</v>
      </c>
      <c r="H801" s="382">
        <v>90</v>
      </c>
    </row>
    <row r="802" spans="1:8" x14ac:dyDescent="0.2">
      <c r="A802" s="572">
        <v>818</v>
      </c>
      <c r="B802" s="370"/>
      <c r="C802" s="573">
        <f t="shared" si="38"/>
        <v>75.55</v>
      </c>
      <c r="D802" s="574"/>
      <c r="E802" s="382">
        <v>17529</v>
      </c>
      <c r="F802" s="372">
        <f t="shared" si="37"/>
        <v>3877</v>
      </c>
      <c r="G802" s="575">
        <f t="shared" si="36"/>
        <v>2784</v>
      </c>
      <c r="H802" s="382">
        <v>90</v>
      </c>
    </row>
    <row r="803" spans="1:8" x14ac:dyDescent="0.2">
      <c r="A803" s="572">
        <v>819</v>
      </c>
      <c r="B803" s="370"/>
      <c r="C803" s="573">
        <f t="shared" si="38"/>
        <v>75.569999999999993</v>
      </c>
      <c r="D803" s="574"/>
      <c r="E803" s="382">
        <v>17529</v>
      </c>
      <c r="F803" s="372">
        <f t="shared" si="37"/>
        <v>3876</v>
      </c>
      <c r="G803" s="575">
        <f t="shared" si="36"/>
        <v>2783</v>
      </c>
      <c r="H803" s="382">
        <v>90</v>
      </c>
    </row>
    <row r="804" spans="1:8" x14ac:dyDescent="0.2">
      <c r="A804" s="572">
        <v>820</v>
      </c>
      <c r="B804" s="370"/>
      <c r="C804" s="573">
        <f t="shared" si="38"/>
        <v>75.59</v>
      </c>
      <c r="D804" s="574"/>
      <c r="E804" s="382">
        <v>17529</v>
      </c>
      <c r="F804" s="372">
        <f t="shared" si="37"/>
        <v>3875</v>
      </c>
      <c r="G804" s="575">
        <f t="shared" si="36"/>
        <v>2783</v>
      </c>
      <c r="H804" s="382">
        <v>90</v>
      </c>
    </row>
    <row r="805" spans="1:8" x14ac:dyDescent="0.2">
      <c r="A805" s="572">
        <v>821</v>
      </c>
      <c r="B805" s="370"/>
      <c r="C805" s="573">
        <f t="shared" si="38"/>
        <v>75.61</v>
      </c>
      <c r="D805" s="574"/>
      <c r="E805" s="382">
        <v>17529</v>
      </c>
      <c r="F805" s="372">
        <f t="shared" si="37"/>
        <v>3874</v>
      </c>
      <c r="G805" s="575">
        <f t="shared" si="36"/>
        <v>2782</v>
      </c>
      <c r="H805" s="382">
        <v>90</v>
      </c>
    </row>
    <row r="806" spans="1:8" x14ac:dyDescent="0.2">
      <c r="A806" s="572">
        <v>822</v>
      </c>
      <c r="B806" s="370"/>
      <c r="C806" s="573">
        <f t="shared" si="38"/>
        <v>75.63</v>
      </c>
      <c r="D806" s="574"/>
      <c r="E806" s="382">
        <v>17529</v>
      </c>
      <c r="F806" s="372">
        <f t="shared" si="37"/>
        <v>3873</v>
      </c>
      <c r="G806" s="575">
        <f t="shared" si="36"/>
        <v>2781</v>
      </c>
      <c r="H806" s="382">
        <v>90</v>
      </c>
    </row>
    <row r="807" spans="1:8" x14ac:dyDescent="0.2">
      <c r="A807" s="572">
        <v>823</v>
      </c>
      <c r="B807" s="370"/>
      <c r="C807" s="573">
        <f t="shared" si="38"/>
        <v>75.650000000000006</v>
      </c>
      <c r="D807" s="574"/>
      <c r="E807" s="382">
        <v>17529</v>
      </c>
      <c r="F807" s="372">
        <f t="shared" si="37"/>
        <v>3872</v>
      </c>
      <c r="G807" s="575">
        <f t="shared" si="36"/>
        <v>2781</v>
      </c>
      <c r="H807" s="382">
        <v>90</v>
      </c>
    </row>
    <row r="808" spans="1:8" x14ac:dyDescent="0.2">
      <c r="A808" s="572">
        <v>824</v>
      </c>
      <c r="B808" s="370"/>
      <c r="C808" s="573">
        <f t="shared" si="38"/>
        <v>75.67</v>
      </c>
      <c r="D808" s="574"/>
      <c r="E808" s="382">
        <v>17529</v>
      </c>
      <c r="F808" s="372">
        <f t="shared" si="37"/>
        <v>3871</v>
      </c>
      <c r="G808" s="575">
        <f t="shared" si="36"/>
        <v>2780</v>
      </c>
      <c r="H808" s="382">
        <v>90</v>
      </c>
    </row>
    <row r="809" spans="1:8" x14ac:dyDescent="0.2">
      <c r="A809" s="572">
        <v>825</v>
      </c>
      <c r="B809" s="370"/>
      <c r="C809" s="573">
        <f t="shared" si="38"/>
        <v>75.69</v>
      </c>
      <c r="D809" s="574"/>
      <c r="E809" s="382">
        <v>17529</v>
      </c>
      <c r="F809" s="372">
        <f t="shared" si="37"/>
        <v>3870</v>
      </c>
      <c r="G809" s="575">
        <f t="shared" si="36"/>
        <v>2779</v>
      </c>
      <c r="H809" s="382">
        <v>90</v>
      </c>
    </row>
    <row r="810" spans="1:8" x14ac:dyDescent="0.2">
      <c r="A810" s="572">
        <v>826</v>
      </c>
      <c r="B810" s="370"/>
      <c r="C810" s="573">
        <f t="shared" si="38"/>
        <v>75.709999999999994</v>
      </c>
      <c r="D810" s="574"/>
      <c r="E810" s="382">
        <v>17529</v>
      </c>
      <c r="F810" s="372">
        <f t="shared" si="37"/>
        <v>3869</v>
      </c>
      <c r="G810" s="575">
        <f t="shared" si="36"/>
        <v>2778</v>
      </c>
      <c r="H810" s="382">
        <v>90</v>
      </c>
    </row>
    <row r="811" spans="1:8" x14ac:dyDescent="0.2">
      <c r="A811" s="572">
        <v>827</v>
      </c>
      <c r="B811" s="370"/>
      <c r="C811" s="573">
        <f t="shared" si="38"/>
        <v>75.73</v>
      </c>
      <c r="D811" s="574"/>
      <c r="E811" s="382">
        <v>17529</v>
      </c>
      <c r="F811" s="372">
        <f t="shared" si="37"/>
        <v>3868</v>
      </c>
      <c r="G811" s="575">
        <f t="shared" si="36"/>
        <v>2778</v>
      </c>
      <c r="H811" s="382">
        <v>90</v>
      </c>
    </row>
    <row r="812" spans="1:8" x14ac:dyDescent="0.2">
      <c r="A812" s="572">
        <v>828</v>
      </c>
      <c r="B812" s="370"/>
      <c r="C812" s="573">
        <f t="shared" si="38"/>
        <v>75.75</v>
      </c>
      <c r="D812" s="574"/>
      <c r="E812" s="382">
        <v>17529</v>
      </c>
      <c r="F812" s="372">
        <f t="shared" si="37"/>
        <v>3867</v>
      </c>
      <c r="G812" s="575">
        <f t="shared" si="36"/>
        <v>2777</v>
      </c>
      <c r="H812" s="382">
        <v>90</v>
      </c>
    </row>
    <row r="813" spans="1:8" x14ac:dyDescent="0.2">
      <c r="A813" s="572">
        <v>829</v>
      </c>
      <c r="B813" s="370"/>
      <c r="C813" s="573">
        <f t="shared" si="38"/>
        <v>75.77</v>
      </c>
      <c r="D813" s="574"/>
      <c r="E813" s="382">
        <v>17529</v>
      </c>
      <c r="F813" s="372">
        <f t="shared" si="37"/>
        <v>3866</v>
      </c>
      <c r="G813" s="575">
        <f t="shared" si="36"/>
        <v>2776</v>
      </c>
      <c r="H813" s="382">
        <v>90</v>
      </c>
    </row>
    <row r="814" spans="1:8" x14ac:dyDescent="0.2">
      <c r="A814" s="572">
        <v>830</v>
      </c>
      <c r="B814" s="370"/>
      <c r="C814" s="573">
        <f t="shared" si="38"/>
        <v>75.790000000000006</v>
      </c>
      <c r="D814" s="574"/>
      <c r="E814" s="382">
        <v>17529</v>
      </c>
      <c r="F814" s="372">
        <f t="shared" si="37"/>
        <v>3865</v>
      </c>
      <c r="G814" s="575">
        <f t="shared" si="36"/>
        <v>2775</v>
      </c>
      <c r="H814" s="382">
        <v>90</v>
      </c>
    </row>
    <row r="815" spans="1:8" x14ac:dyDescent="0.2">
      <c r="A815" s="572">
        <v>831</v>
      </c>
      <c r="B815" s="370"/>
      <c r="C815" s="573">
        <f t="shared" si="38"/>
        <v>75.81</v>
      </c>
      <c r="D815" s="574"/>
      <c r="E815" s="382">
        <v>17529</v>
      </c>
      <c r="F815" s="372">
        <f t="shared" si="37"/>
        <v>3864</v>
      </c>
      <c r="G815" s="575">
        <f t="shared" si="36"/>
        <v>2775</v>
      </c>
      <c r="H815" s="382">
        <v>90</v>
      </c>
    </row>
    <row r="816" spans="1:8" x14ac:dyDescent="0.2">
      <c r="A816" s="572">
        <v>832</v>
      </c>
      <c r="B816" s="370"/>
      <c r="C816" s="573">
        <f t="shared" si="38"/>
        <v>75.83</v>
      </c>
      <c r="D816" s="574"/>
      <c r="E816" s="382">
        <v>17529</v>
      </c>
      <c r="F816" s="372">
        <f t="shared" si="37"/>
        <v>3863</v>
      </c>
      <c r="G816" s="575">
        <f t="shared" si="36"/>
        <v>2774</v>
      </c>
      <c r="H816" s="382">
        <v>90</v>
      </c>
    </row>
    <row r="817" spans="1:8" x14ac:dyDescent="0.2">
      <c r="A817" s="572">
        <v>833</v>
      </c>
      <c r="B817" s="370"/>
      <c r="C817" s="573">
        <f t="shared" si="38"/>
        <v>75.849999999999994</v>
      </c>
      <c r="D817" s="574"/>
      <c r="E817" s="382">
        <v>17529</v>
      </c>
      <c r="F817" s="372">
        <f t="shared" si="37"/>
        <v>3862</v>
      </c>
      <c r="G817" s="575">
        <f t="shared" si="36"/>
        <v>2773</v>
      </c>
      <c r="H817" s="382">
        <v>90</v>
      </c>
    </row>
    <row r="818" spans="1:8" x14ac:dyDescent="0.2">
      <c r="A818" s="572">
        <v>834</v>
      </c>
      <c r="B818" s="370"/>
      <c r="C818" s="573">
        <f t="shared" si="38"/>
        <v>75.87</v>
      </c>
      <c r="D818" s="574"/>
      <c r="E818" s="382">
        <v>17529</v>
      </c>
      <c r="F818" s="372">
        <f t="shared" si="37"/>
        <v>3861</v>
      </c>
      <c r="G818" s="575">
        <f t="shared" si="36"/>
        <v>2772</v>
      </c>
      <c r="H818" s="382">
        <v>90</v>
      </c>
    </row>
    <row r="819" spans="1:8" x14ac:dyDescent="0.2">
      <c r="A819" s="572">
        <v>835</v>
      </c>
      <c r="B819" s="370"/>
      <c r="C819" s="573">
        <f t="shared" si="38"/>
        <v>75.89</v>
      </c>
      <c r="D819" s="574"/>
      <c r="E819" s="382">
        <v>17529</v>
      </c>
      <c r="F819" s="372">
        <f t="shared" si="37"/>
        <v>3860</v>
      </c>
      <c r="G819" s="575">
        <f t="shared" si="36"/>
        <v>2772</v>
      </c>
      <c r="H819" s="382">
        <v>90</v>
      </c>
    </row>
    <row r="820" spans="1:8" x14ac:dyDescent="0.2">
      <c r="A820" s="572">
        <v>836</v>
      </c>
      <c r="B820" s="370"/>
      <c r="C820" s="573">
        <f t="shared" si="38"/>
        <v>75.91</v>
      </c>
      <c r="D820" s="574"/>
      <c r="E820" s="382">
        <v>17529</v>
      </c>
      <c r="F820" s="372">
        <f t="shared" si="37"/>
        <v>3859</v>
      </c>
      <c r="G820" s="575">
        <f t="shared" si="36"/>
        <v>2771</v>
      </c>
      <c r="H820" s="382">
        <v>90</v>
      </c>
    </row>
    <row r="821" spans="1:8" x14ac:dyDescent="0.2">
      <c r="A821" s="572">
        <v>837</v>
      </c>
      <c r="B821" s="370"/>
      <c r="C821" s="573">
        <f t="shared" si="38"/>
        <v>75.930000000000007</v>
      </c>
      <c r="D821" s="574"/>
      <c r="E821" s="382">
        <v>17529</v>
      </c>
      <c r="F821" s="372">
        <f t="shared" si="37"/>
        <v>3858</v>
      </c>
      <c r="G821" s="575">
        <f t="shared" si="36"/>
        <v>2770</v>
      </c>
      <c r="H821" s="382">
        <v>90</v>
      </c>
    </row>
    <row r="822" spans="1:8" x14ac:dyDescent="0.2">
      <c r="A822" s="572">
        <v>838</v>
      </c>
      <c r="B822" s="370"/>
      <c r="C822" s="573">
        <f t="shared" si="38"/>
        <v>75.95</v>
      </c>
      <c r="D822" s="574"/>
      <c r="E822" s="382">
        <v>17529</v>
      </c>
      <c r="F822" s="372">
        <f t="shared" si="37"/>
        <v>3857</v>
      </c>
      <c r="G822" s="575">
        <f t="shared" si="36"/>
        <v>2770</v>
      </c>
      <c r="H822" s="382">
        <v>90</v>
      </c>
    </row>
    <row r="823" spans="1:8" x14ac:dyDescent="0.2">
      <c r="A823" s="572">
        <v>839</v>
      </c>
      <c r="B823" s="370"/>
      <c r="C823" s="573">
        <f t="shared" si="38"/>
        <v>75.97</v>
      </c>
      <c r="D823" s="574"/>
      <c r="E823" s="382">
        <v>17529</v>
      </c>
      <c r="F823" s="372">
        <f t="shared" si="37"/>
        <v>3856</v>
      </c>
      <c r="G823" s="575">
        <f t="shared" si="36"/>
        <v>2769</v>
      </c>
      <c r="H823" s="382">
        <v>90</v>
      </c>
    </row>
    <row r="824" spans="1:8" x14ac:dyDescent="0.2">
      <c r="A824" s="572">
        <v>840</v>
      </c>
      <c r="B824" s="370"/>
      <c r="C824" s="573">
        <f t="shared" si="38"/>
        <v>75.989999999999995</v>
      </c>
      <c r="D824" s="574"/>
      <c r="E824" s="382">
        <v>17529</v>
      </c>
      <c r="F824" s="372">
        <f t="shared" si="37"/>
        <v>3855</v>
      </c>
      <c r="G824" s="575">
        <f t="shared" si="36"/>
        <v>2768</v>
      </c>
      <c r="H824" s="382">
        <v>90</v>
      </c>
    </row>
    <row r="825" spans="1:8" x14ac:dyDescent="0.2">
      <c r="A825" s="572">
        <v>841</v>
      </c>
      <c r="B825" s="370"/>
      <c r="C825" s="573">
        <f t="shared" si="38"/>
        <v>76.010000000000005</v>
      </c>
      <c r="D825" s="574"/>
      <c r="E825" s="382">
        <v>17529</v>
      </c>
      <c r="F825" s="372">
        <f t="shared" si="37"/>
        <v>3854</v>
      </c>
      <c r="G825" s="575">
        <f t="shared" si="36"/>
        <v>2767</v>
      </c>
      <c r="H825" s="382">
        <v>90</v>
      </c>
    </row>
    <row r="826" spans="1:8" x14ac:dyDescent="0.2">
      <c r="A826" s="572">
        <v>842</v>
      </c>
      <c r="B826" s="370"/>
      <c r="C826" s="573">
        <f t="shared" si="38"/>
        <v>76.03</v>
      </c>
      <c r="D826" s="574"/>
      <c r="E826" s="382">
        <v>17529</v>
      </c>
      <c r="F826" s="372">
        <f t="shared" si="37"/>
        <v>3853</v>
      </c>
      <c r="G826" s="575">
        <f t="shared" si="36"/>
        <v>2767</v>
      </c>
      <c r="H826" s="382">
        <v>90</v>
      </c>
    </row>
    <row r="827" spans="1:8" x14ac:dyDescent="0.2">
      <c r="A827" s="572">
        <v>843</v>
      </c>
      <c r="B827" s="370"/>
      <c r="C827" s="573">
        <f t="shared" si="38"/>
        <v>76.05</v>
      </c>
      <c r="D827" s="574"/>
      <c r="E827" s="382">
        <v>17529</v>
      </c>
      <c r="F827" s="372">
        <f t="shared" si="37"/>
        <v>3852</v>
      </c>
      <c r="G827" s="575">
        <f t="shared" si="36"/>
        <v>2766</v>
      </c>
      <c r="H827" s="382">
        <v>90</v>
      </c>
    </row>
    <row r="828" spans="1:8" x14ac:dyDescent="0.2">
      <c r="A828" s="572">
        <v>844</v>
      </c>
      <c r="B828" s="370"/>
      <c r="C828" s="573">
        <f t="shared" si="38"/>
        <v>76.069999999999993</v>
      </c>
      <c r="D828" s="574"/>
      <c r="E828" s="382">
        <v>17529</v>
      </c>
      <c r="F828" s="372">
        <f t="shared" si="37"/>
        <v>3851</v>
      </c>
      <c r="G828" s="575">
        <f t="shared" si="36"/>
        <v>2765</v>
      </c>
      <c r="H828" s="382">
        <v>90</v>
      </c>
    </row>
    <row r="829" spans="1:8" x14ac:dyDescent="0.2">
      <c r="A829" s="572">
        <v>845</v>
      </c>
      <c r="B829" s="370"/>
      <c r="C829" s="573">
        <f t="shared" si="38"/>
        <v>76.09</v>
      </c>
      <c r="D829" s="574"/>
      <c r="E829" s="382">
        <v>17529</v>
      </c>
      <c r="F829" s="372">
        <f t="shared" si="37"/>
        <v>3850</v>
      </c>
      <c r="G829" s="575">
        <f t="shared" si="36"/>
        <v>2764</v>
      </c>
      <c r="H829" s="382">
        <v>90</v>
      </c>
    </row>
    <row r="830" spans="1:8" x14ac:dyDescent="0.2">
      <c r="A830" s="572">
        <v>846</v>
      </c>
      <c r="B830" s="370"/>
      <c r="C830" s="573">
        <f t="shared" si="38"/>
        <v>76.099999999999994</v>
      </c>
      <c r="D830" s="574"/>
      <c r="E830" s="382">
        <v>17529</v>
      </c>
      <c r="F830" s="372">
        <f t="shared" si="37"/>
        <v>3849</v>
      </c>
      <c r="G830" s="575">
        <f t="shared" si="36"/>
        <v>2764</v>
      </c>
      <c r="H830" s="382">
        <v>90</v>
      </c>
    </row>
    <row r="831" spans="1:8" x14ac:dyDescent="0.2">
      <c r="A831" s="572">
        <v>847</v>
      </c>
      <c r="B831" s="370"/>
      <c r="C831" s="573">
        <f t="shared" si="38"/>
        <v>76.12</v>
      </c>
      <c r="D831" s="574"/>
      <c r="E831" s="382">
        <v>17529</v>
      </c>
      <c r="F831" s="372">
        <f t="shared" si="37"/>
        <v>3848</v>
      </c>
      <c r="G831" s="575">
        <f t="shared" si="36"/>
        <v>2763</v>
      </c>
      <c r="H831" s="382">
        <v>90</v>
      </c>
    </row>
    <row r="832" spans="1:8" x14ac:dyDescent="0.2">
      <c r="A832" s="572">
        <v>848</v>
      </c>
      <c r="B832" s="370"/>
      <c r="C832" s="573">
        <f t="shared" si="38"/>
        <v>76.14</v>
      </c>
      <c r="D832" s="574"/>
      <c r="E832" s="382">
        <v>17529</v>
      </c>
      <c r="F832" s="372">
        <f t="shared" si="37"/>
        <v>3847</v>
      </c>
      <c r="G832" s="575">
        <f t="shared" si="36"/>
        <v>2763</v>
      </c>
      <c r="H832" s="382">
        <v>90</v>
      </c>
    </row>
    <row r="833" spans="1:8" x14ac:dyDescent="0.2">
      <c r="A833" s="572">
        <v>849</v>
      </c>
      <c r="B833" s="370"/>
      <c r="C833" s="573">
        <f t="shared" si="38"/>
        <v>76.16</v>
      </c>
      <c r="D833" s="574"/>
      <c r="E833" s="382">
        <v>17529</v>
      </c>
      <c r="F833" s="372">
        <f t="shared" si="37"/>
        <v>3846</v>
      </c>
      <c r="G833" s="575">
        <f t="shared" si="36"/>
        <v>2762</v>
      </c>
      <c r="H833" s="382">
        <v>90</v>
      </c>
    </row>
    <row r="834" spans="1:8" x14ac:dyDescent="0.2">
      <c r="A834" s="572">
        <v>850</v>
      </c>
      <c r="B834" s="370"/>
      <c r="C834" s="573">
        <f t="shared" si="38"/>
        <v>76.180000000000007</v>
      </c>
      <c r="D834" s="574"/>
      <c r="E834" s="382">
        <v>17529</v>
      </c>
      <c r="F834" s="372">
        <f t="shared" si="37"/>
        <v>3845</v>
      </c>
      <c r="G834" s="575">
        <f t="shared" si="36"/>
        <v>2761</v>
      </c>
      <c r="H834" s="382">
        <v>90</v>
      </c>
    </row>
    <row r="835" spans="1:8" x14ac:dyDescent="0.2">
      <c r="A835" s="572">
        <v>851</v>
      </c>
      <c r="B835" s="370"/>
      <c r="C835" s="573">
        <f t="shared" si="38"/>
        <v>76.2</v>
      </c>
      <c r="D835" s="574"/>
      <c r="E835" s="382">
        <v>17529</v>
      </c>
      <c r="F835" s="372">
        <f t="shared" si="37"/>
        <v>3844</v>
      </c>
      <c r="G835" s="575">
        <f t="shared" si="36"/>
        <v>2760</v>
      </c>
      <c r="H835" s="382">
        <v>90</v>
      </c>
    </row>
    <row r="836" spans="1:8" x14ac:dyDescent="0.2">
      <c r="A836" s="572">
        <v>852</v>
      </c>
      <c r="B836" s="370"/>
      <c r="C836" s="573">
        <f t="shared" si="38"/>
        <v>76.22</v>
      </c>
      <c r="D836" s="574"/>
      <c r="E836" s="382">
        <v>17529</v>
      </c>
      <c r="F836" s="372">
        <f t="shared" si="37"/>
        <v>3843</v>
      </c>
      <c r="G836" s="575">
        <f t="shared" si="36"/>
        <v>2760</v>
      </c>
      <c r="H836" s="382">
        <v>90</v>
      </c>
    </row>
    <row r="837" spans="1:8" x14ac:dyDescent="0.2">
      <c r="A837" s="572">
        <v>853</v>
      </c>
      <c r="B837" s="370"/>
      <c r="C837" s="573">
        <f t="shared" si="38"/>
        <v>76.239999999999995</v>
      </c>
      <c r="D837" s="574"/>
      <c r="E837" s="382">
        <v>17529</v>
      </c>
      <c r="F837" s="372">
        <f t="shared" si="37"/>
        <v>3842</v>
      </c>
      <c r="G837" s="575">
        <f t="shared" si="36"/>
        <v>2759</v>
      </c>
      <c r="H837" s="382">
        <v>90</v>
      </c>
    </row>
    <row r="838" spans="1:8" x14ac:dyDescent="0.2">
      <c r="A838" s="572">
        <v>854</v>
      </c>
      <c r="B838" s="370"/>
      <c r="C838" s="573">
        <f t="shared" si="38"/>
        <v>76.260000000000005</v>
      </c>
      <c r="D838" s="574"/>
      <c r="E838" s="382">
        <v>17529</v>
      </c>
      <c r="F838" s="372">
        <f t="shared" si="37"/>
        <v>3841</v>
      </c>
      <c r="G838" s="575">
        <f t="shared" si="36"/>
        <v>2758</v>
      </c>
      <c r="H838" s="382">
        <v>90</v>
      </c>
    </row>
    <row r="839" spans="1:8" x14ac:dyDescent="0.2">
      <c r="A839" s="572">
        <v>855</v>
      </c>
      <c r="B839" s="370"/>
      <c r="C839" s="573">
        <f t="shared" si="38"/>
        <v>76.28</v>
      </c>
      <c r="D839" s="574"/>
      <c r="E839" s="382">
        <v>17529</v>
      </c>
      <c r="F839" s="372">
        <f t="shared" si="37"/>
        <v>3840</v>
      </c>
      <c r="G839" s="575">
        <f t="shared" si="36"/>
        <v>2758</v>
      </c>
      <c r="H839" s="382">
        <v>90</v>
      </c>
    </row>
    <row r="840" spans="1:8" x14ac:dyDescent="0.2">
      <c r="A840" s="572">
        <v>856</v>
      </c>
      <c r="B840" s="370"/>
      <c r="C840" s="573">
        <f t="shared" si="38"/>
        <v>76.3</v>
      </c>
      <c r="D840" s="574"/>
      <c r="E840" s="382">
        <v>17529</v>
      </c>
      <c r="F840" s="372">
        <f t="shared" si="37"/>
        <v>3839</v>
      </c>
      <c r="G840" s="575">
        <f t="shared" si="36"/>
        <v>2757</v>
      </c>
      <c r="H840" s="382">
        <v>90</v>
      </c>
    </row>
    <row r="841" spans="1:8" x14ac:dyDescent="0.2">
      <c r="A841" s="572">
        <v>857</v>
      </c>
      <c r="B841" s="370"/>
      <c r="C841" s="573">
        <f t="shared" si="38"/>
        <v>76.319999999999993</v>
      </c>
      <c r="D841" s="574"/>
      <c r="E841" s="382">
        <v>17529</v>
      </c>
      <c r="F841" s="372">
        <f t="shared" si="37"/>
        <v>3838</v>
      </c>
      <c r="G841" s="575">
        <f t="shared" si="36"/>
        <v>2756</v>
      </c>
      <c r="H841" s="382">
        <v>90</v>
      </c>
    </row>
    <row r="842" spans="1:8" x14ac:dyDescent="0.2">
      <c r="A842" s="572">
        <v>858</v>
      </c>
      <c r="B842" s="370"/>
      <c r="C842" s="573">
        <f t="shared" si="38"/>
        <v>76.34</v>
      </c>
      <c r="D842" s="574"/>
      <c r="E842" s="382">
        <v>17529</v>
      </c>
      <c r="F842" s="372">
        <f t="shared" si="37"/>
        <v>3837</v>
      </c>
      <c r="G842" s="575">
        <f t="shared" si="36"/>
        <v>2755</v>
      </c>
      <c r="H842" s="382">
        <v>90</v>
      </c>
    </row>
    <row r="843" spans="1:8" x14ac:dyDescent="0.2">
      <c r="A843" s="572">
        <v>859</v>
      </c>
      <c r="B843" s="370"/>
      <c r="C843" s="573">
        <f t="shared" si="38"/>
        <v>76.36</v>
      </c>
      <c r="D843" s="574"/>
      <c r="E843" s="382">
        <v>17529</v>
      </c>
      <c r="F843" s="372">
        <f t="shared" si="37"/>
        <v>3836</v>
      </c>
      <c r="G843" s="575">
        <f t="shared" si="36"/>
        <v>2755</v>
      </c>
      <c r="H843" s="382">
        <v>90</v>
      </c>
    </row>
    <row r="844" spans="1:8" x14ac:dyDescent="0.2">
      <c r="A844" s="572">
        <v>860</v>
      </c>
      <c r="B844" s="370"/>
      <c r="C844" s="573">
        <f t="shared" si="38"/>
        <v>76.38</v>
      </c>
      <c r="D844" s="574"/>
      <c r="E844" s="382">
        <v>17529</v>
      </c>
      <c r="F844" s="372">
        <f t="shared" si="37"/>
        <v>3835</v>
      </c>
      <c r="G844" s="575">
        <f t="shared" si="36"/>
        <v>2754</v>
      </c>
      <c r="H844" s="382">
        <v>90</v>
      </c>
    </row>
    <row r="845" spans="1:8" x14ac:dyDescent="0.2">
      <c r="A845" s="572">
        <v>861</v>
      </c>
      <c r="B845" s="370"/>
      <c r="C845" s="573">
        <f t="shared" si="38"/>
        <v>76.400000000000006</v>
      </c>
      <c r="D845" s="574"/>
      <c r="E845" s="382">
        <v>17529</v>
      </c>
      <c r="F845" s="372">
        <f t="shared" si="37"/>
        <v>3834</v>
      </c>
      <c r="G845" s="575">
        <f t="shared" ref="G845:G908" si="39">ROUND(12*(1/C845*E845),0)</f>
        <v>2753</v>
      </c>
      <c r="H845" s="382">
        <v>90</v>
      </c>
    </row>
    <row r="846" spans="1:8" x14ac:dyDescent="0.2">
      <c r="A846" s="572">
        <v>862</v>
      </c>
      <c r="B846" s="370"/>
      <c r="C846" s="573">
        <f t="shared" si="38"/>
        <v>76.42</v>
      </c>
      <c r="D846" s="574"/>
      <c r="E846" s="382">
        <v>17529</v>
      </c>
      <c r="F846" s="372">
        <f t="shared" ref="F846:F909" si="40">ROUND(12*1.36*(1/C846*E846)+H846,0)</f>
        <v>3833</v>
      </c>
      <c r="G846" s="575">
        <f t="shared" si="39"/>
        <v>2753</v>
      </c>
      <c r="H846" s="382">
        <v>90</v>
      </c>
    </row>
    <row r="847" spans="1:8" x14ac:dyDescent="0.2">
      <c r="A847" s="572">
        <v>863</v>
      </c>
      <c r="B847" s="370"/>
      <c r="C847" s="573">
        <f t="shared" ref="C847:C910" si="41">ROUND(10.899*LN(A847)+A847/150-3,2)</f>
        <v>76.44</v>
      </c>
      <c r="D847" s="574"/>
      <c r="E847" s="382">
        <v>17529</v>
      </c>
      <c r="F847" s="372">
        <f t="shared" si="40"/>
        <v>3832</v>
      </c>
      <c r="G847" s="575">
        <f t="shared" si="39"/>
        <v>2752</v>
      </c>
      <c r="H847" s="382">
        <v>90</v>
      </c>
    </row>
    <row r="848" spans="1:8" x14ac:dyDescent="0.2">
      <c r="A848" s="572">
        <v>864</v>
      </c>
      <c r="B848" s="370"/>
      <c r="C848" s="573">
        <f t="shared" si="41"/>
        <v>76.45</v>
      </c>
      <c r="D848" s="574"/>
      <c r="E848" s="382">
        <v>17529</v>
      </c>
      <c r="F848" s="372">
        <f t="shared" si="40"/>
        <v>3832</v>
      </c>
      <c r="G848" s="575">
        <f t="shared" si="39"/>
        <v>2751</v>
      </c>
      <c r="H848" s="382">
        <v>90</v>
      </c>
    </row>
    <row r="849" spans="1:8" x14ac:dyDescent="0.2">
      <c r="A849" s="572">
        <v>865</v>
      </c>
      <c r="B849" s="370"/>
      <c r="C849" s="573">
        <f t="shared" si="41"/>
        <v>76.47</v>
      </c>
      <c r="D849" s="574"/>
      <c r="E849" s="382">
        <v>17529</v>
      </c>
      <c r="F849" s="372">
        <f t="shared" si="40"/>
        <v>3831</v>
      </c>
      <c r="G849" s="575">
        <f t="shared" si="39"/>
        <v>2751</v>
      </c>
      <c r="H849" s="382">
        <v>90</v>
      </c>
    </row>
    <row r="850" spans="1:8" x14ac:dyDescent="0.2">
      <c r="A850" s="572">
        <v>866</v>
      </c>
      <c r="B850" s="370"/>
      <c r="C850" s="573">
        <f t="shared" si="41"/>
        <v>76.489999999999995</v>
      </c>
      <c r="D850" s="574"/>
      <c r="E850" s="382">
        <v>17529</v>
      </c>
      <c r="F850" s="372">
        <f t="shared" si="40"/>
        <v>3830</v>
      </c>
      <c r="G850" s="575">
        <f t="shared" si="39"/>
        <v>2750</v>
      </c>
      <c r="H850" s="382">
        <v>90</v>
      </c>
    </row>
    <row r="851" spans="1:8" x14ac:dyDescent="0.2">
      <c r="A851" s="572">
        <v>867</v>
      </c>
      <c r="B851" s="370"/>
      <c r="C851" s="573">
        <f t="shared" si="41"/>
        <v>76.510000000000005</v>
      </c>
      <c r="D851" s="574"/>
      <c r="E851" s="382">
        <v>17529</v>
      </c>
      <c r="F851" s="372">
        <f t="shared" si="40"/>
        <v>3829</v>
      </c>
      <c r="G851" s="575">
        <f t="shared" si="39"/>
        <v>2749</v>
      </c>
      <c r="H851" s="382">
        <v>90</v>
      </c>
    </row>
    <row r="852" spans="1:8" x14ac:dyDescent="0.2">
      <c r="A852" s="572">
        <v>868</v>
      </c>
      <c r="B852" s="370"/>
      <c r="C852" s="573">
        <f t="shared" si="41"/>
        <v>76.53</v>
      </c>
      <c r="D852" s="574"/>
      <c r="E852" s="382">
        <v>17529</v>
      </c>
      <c r="F852" s="372">
        <f t="shared" si="40"/>
        <v>3828</v>
      </c>
      <c r="G852" s="575">
        <f t="shared" si="39"/>
        <v>2749</v>
      </c>
      <c r="H852" s="382">
        <v>90</v>
      </c>
    </row>
    <row r="853" spans="1:8" x14ac:dyDescent="0.2">
      <c r="A853" s="572">
        <v>869</v>
      </c>
      <c r="B853" s="370"/>
      <c r="C853" s="573">
        <f t="shared" si="41"/>
        <v>76.55</v>
      </c>
      <c r="D853" s="574"/>
      <c r="E853" s="382">
        <v>17529</v>
      </c>
      <c r="F853" s="372">
        <f t="shared" si="40"/>
        <v>3827</v>
      </c>
      <c r="G853" s="575">
        <f t="shared" si="39"/>
        <v>2748</v>
      </c>
      <c r="H853" s="382">
        <v>90</v>
      </c>
    </row>
    <row r="854" spans="1:8" x14ac:dyDescent="0.2">
      <c r="A854" s="572">
        <v>870</v>
      </c>
      <c r="B854" s="370"/>
      <c r="C854" s="573">
        <f t="shared" si="41"/>
        <v>76.569999999999993</v>
      </c>
      <c r="D854" s="574"/>
      <c r="E854" s="382">
        <v>17529</v>
      </c>
      <c r="F854" s="372">
        <f t="shared" si="40"/>
        <v>3826</v>
      </c>
      <c r="G854" s="575">
        <f t="shared" si="39"/>
        <v>2747</v>
      </c>
      <c r="H854" s="382">
        <v>90</v>
      </c>
    </row>
    <row r="855" spans="1:8" x14ac:dyDescent="0.2">
      <c r="A855" s="572">
        <v>871</v>
      </c>
      <c r="B855" s="370"/>
      <c r="C855" s="573">
        <f t="shared" si="41"/>
        <v>76.59</v>
      </c>
      <c r="D855" s="574"/>
      <c r="E855" s="382">
        <v>17529</v>
      </c>
      <c r="F855" s="372">
        <f t="shared" si="40"/>
        <v>3825</v>
      </c>
      <c r="G855" s="575">
        <f t="shared" si="39"/>
        <v>2746</v>
      </c>
      <c r="H855" s="382">
        <v>90</v>
      </c>
    </row>
    <row r="856" spans="1:8" x14ac:dyDescent="0.2">
      <c r="A856" s="572">
        <v>872</v>
      </c>
      <c r="B856" s="370"/>
      <c r="C856" s="573">
        <f t="shared" si="41"/>
        <v>76.61</v>
      </c>
      <c r="D856" s="574"/>
      <c r="E856" s="382">
        <v>17529</v>
      </c>
      <c r="F856" s="372">
        <f t="shared" si="40"/>
        <v>3824</v>
      </c>
      <c r="G856" s="575">
        <f t="shared" si="39"/>
        <v>2746</v>
      </c>
      <c r="H856" s="382">
        <v>90</v>
      </c>
    </row>
    <row r="857" spans="1:8" x14ac:dyDescent="0.2">
      <c r="A857" s="572">
        <v>873</v>
      </c>
      <c r="B857" s="370"/>
      <c r="C857" s="573">
        <f t="shared" si="41"/>
        <v>76.63</v>
      </c>
      <c r="D857" s="574"/>
      <c r="E857" s="382">
        <v>17529</v>
      </c>
      <c r="F857" s="372">
        <f t="shared" si="40"/>
        <v>3823</v>
      </c>
      <c r="G857" s="575">
        <f t="shared" si="39"/>
        <v>2745</v>
      </c>
      <c r="H857" s="382">
        <v>90</v>
      </c>
    </row>
    <row r="858" spans="1:8" x14ac:dyDescent="0.2">
      <c r="A858" s="572">
        <v>874</v>
      </c>
      <c r="B858" s="370"/>
      <c r="C858" s="573">
        <f t="shared" si="41"/>
        <v>76.650000000000006</v>
      </c>
      <c r="D858" s="574"/>
      <c r="E858" s="382">
        <v>17529</v>
      </c>
      <c r="F858" s="372">
        <f t="shared" si="40"/>
        <v>3822</v>
      </c>
      <c r="G858" s="575">
        <f t="shared" si="39"/>
        <v>2744</v>
      </c>
      <c r="H858" s="382">
        <v>90</v>
      </c>
    </row>
    <row r="859" spans="1:8" x14ac:dyDescent="0.2">
      <c r="A859" s="572">
        <v>875</v>
      </c>
      <c r="B859" s="370"/>
      <c r="C859" s="573">
        <f t="shared" si="41"/>
        <v>76.67</v>
      </c>
      <c r="D859" s="574"/>
      <c r="E859" s="382">
        <v>17529</v>
      </c>
      <c r="F859" s="372">
        <f t="shared" si="40"/>
        <v>3821</v>
      </c>
      <c r="G859" s="575">
        <f t="shared" si="39"/>
        <v>2744</v>
      </c>
      <c r="H859" s="382">
        <v>90</v>
      </c>
    </row>
    <row r="860" spans="1:8" x14ac:dyDescent="0.2">
      <c r="A860" s="572">
        <v>876</v>
      </c>
      <c r="B860" s="370"/>
      <c r="C860" s="573">
        <f t="shared" si="41"/>
        <v>76.680000000000007</v>
      </c>
      <c r="D860" s="574"/>
      <c r="E860" s="382">
        <v>17529</v>
      </c>
      <c r="F860" s="372">
        <f t="shared" si="40"/>
        <v>3821</v>
      </c>
      <c r="G860" s="575">
        <f t="shared" si="39"/>
        <v>2743</v>
      </c>
      <c r="H860" s="382">
        <v>90</v>
      </c>
    </row>
    <row r="861" spans="1:8" x14ac:dyDescent="0.2">
      <c r="A861" s="572">
        <v>877</v>
      </c>
      <c r="B861" s="370"/>
      <c r="C861" s="573">
        <f t="shared" si="41"/>
        <v>76.7</v>
      </c>
      <c r="D861" s="574"/>
      <c r="E861" s="382">
        <v>17529</v>
      </c>
      <c r="F861" s="372">
        <f t="shared" si="40"/>
        <v>3820</v>
      </c>
      <c r="G861" s="575">
        <f t="shared" si="39"/>
        <v>2742</v>
      </c>
      <c r="H861" s="382">
        <v>90</v>
      </c>
    </row>
    <row r="862" spans="1:8" x14ac:dyDescent="0.2">
      <c r="A862" s="572">
        <v>878</v>
      </c>
      <c r="B862" s="370"/>
      <c r="C862" s="573">
        <f t="shared" si="41"/>
        <v>76.72</v>
      </c>
      <c r="D862" s="574"/>
      <c r="E862" s="382">
        <v>17529</v>
      </c>
      <c r="F862" s="372">
        <f t="shared" si="40"/>
        <v>3819</v>
      </c>
      <c r="G862" s="575">
        <f t="shared" si="39"/>
        <v>2742</v>
      </c>
      <c r="H862" s="382">
        <v>90</v>
      </c>
    </row>
    <row r="863" spans="1:8" x14ac:dyDescent="0.2">
      <c r="A863" s="572">
        <v>879</v>
      </c>
      <c r="B863" s="370"/>
      <c r="C863" s="573">
        <f t="shared" si="41"/>
        <v>76.739999999999995</v>
      </c>
      <c r="D863" s="574"/>
      <c r="E863" s="382">
        <v>17529</v>
      </c>
      <c r="F863" s="372">
        <f t="shared" si="40"/>
        <v>3818</v>
      </c>
      <c r="G863" s="575">
        <f t="shared" si="39"/>
        <v>2741</v>
      </c>
      <c r="H863" s="382">
        <v>90</v>
      </c>
    </row>
    <row r="864" spans="1:8" x14ac:dyDescent="0.2">
      <c r="A864" s="572">
        <v>880</v>
      </c>
      <c r="B864" s="370"/>
      <c r="C864" s="573">
        <f t="shared" si="41"/>
        <v>76.760000000000005</v>
      </c>
      <c r="D864" s="574"/>
      <c r="E864" s="382">
        <v>17529</v>
      </c>
      <c r="F864" s="372">
        <f t="shared" si="40"/>
        <v>3817</v>
      </c>
      <c r="G864" s="575">
        <f t="shared" si="39"/>
        <v>2740</v>
      </c>
      <c r="H864" s="382">
        <v>90</v>
      </c>
    </row>
    <row r="865" spans="1:8" x14ac:dyDescent="0.2">
      <c r="A865" s="572">
        <v>881</v>
      </c>
      <c r="B865" s="370"/>
      <c r="C865" s="573">
        <f t="shared" si="41"/>
        <v>76.78</v>
      </c>
      <c r="D865" s="574"/>
      <c r="E865" s="382">
        <v>17529</v>
      </c>
      <c r="F865" s="372">
        <f t="shared" si="40"/>
        <v>3816</v>
      </c>
      <c r="G865" s="575">
        <f t="shared" si="39"/>
        <v>2740</v>
      </c>
      <c r="H865" s="382">
        <v>90</v>
      </c>
    </row>
    <row r="866" spans="1:8" x14ac:dyDescent="0.2">
      <c r="A866" s="572">
        <v>882</v>
      </c>
      <c r="B866" s="370"/>
      <c r="C866" s="573">
        <f t="shared" si="41"/>
        <v>76.8</v>
      </c>
      <c r="D866" s="574"/>
      <c r="E866" s="382">
        <v>17529</v>
      </c>
      <c r="F866" s="372">
        <f t="shared" si="40"/>
        <v>3815</v>
      </c>
      <c r="G866" s="575">
        <f t="shared" si="39"/>
        <v>2739</v>
      </c>
      <c r="H866" s="382">
        <v>90</v>
      </c>
    </row>
    <row r="867" spans="1:8" x14ac:dyDescent="0.2">
      <c r="A867" s="572">
        <v>883</v>
      </c>
      <c r="B867" s="370"/>
      <c r="C867" s="573">
        <f t="shared" si="41"/>
        <v>76.819999999999993</v>
      </c>
      <c r="D867" s="574"/>
      <c r="E867" s="382">
        <v>17529</v>
      </c>
      <c r="F867" s="372">
        <f t="shared" si="40"/>
        <v>3814</v>
      </c>
      <c r="G867" s="575">
        <f t="shared" si="39"/>
        <v>2738</v>
      </c>
      <c r="H867" s="382">
        <v>90</v>
      </c>
    </row>
    <row r="868" spans="1:8" x14ac:dyDescent="0.2">
      <c r="A868" s="572">
        <v>884</v>
      </c>
      <c r="B868" s="370"/>
      <c r="C868" s="573">
        <f t="shared" si="41"/>
        <v>76.84</v>
      </c>
      <c r="D868" s="574"/>
      <c r="E868" s="382">
        <v>17529</v>
      </c>
      <c r="F868" s="372">
        <f t="shared" si="40"/>
        <v>3813</v>
      </c>
      <c r="G868" s="575">
        <f t="shared" si="39"/>
        <v>2737</v>
      </c>
      <c r="H868" s="382">
        <v>90</v>
      </c>
    </row>
    <row r="869" spans="1:8" x14ac:dyDescent="0.2">
      <c r="A869" s="572">
        <v>885</v>
      </c>
      <c r="B869" s="370"/>
      <c r="C869" s="573">
        <f t="shared" si="41"/>
        <v>76.86</v>
      </c>
      <c r="D869" s="574"/>
      <c r="E869" s="382">
        <v>17529</v>
      </c>
      <c r="F869" s="372">
        <f t="shared" si="40"/>
        <v>3812</v>
      </c>
      <c r="G869" s="575">
        <f t="shared" si="39"/>
        <v>2737</v>
      </c>
      <c r="H869" s="382">
        <v>90</v>
      </c>
    </row>
    <row r="870" spans="1:8" x14ac:dyDescent="0.2">
      <c r="A870" s="572">
        <v>886</v>
      </c>
      <c r="B870" s="370"/>
      <c r="C870" s="573">
        <f t="shared" si="41"/>
        <v>76.88</v>
      </c>
      <c r="D870" s="574"/>
      <c r="E870" s="382">
        <v>17529</v>
      </c>
      <c r="F870" s="372">
        <f t="shared" si="40"/>
        <v>3811</v>
      </c>
      <c r="G870" s="575">
        <f t="shared" si="39"/>
        <v>2736</v>
      </c>
      <c r="H870" s="382">
        <v>90</v>
      </c>
    </row>
    <row r="871" spans="1:8" x14ac:dyDescent="0.2">
      <c r="A871" s="572">
        <v>887</v>
      </c>
      <c r="B871" s="370"/>
      <c r="C871" s="573">
        <f t="shared" si="41"/>
        <v>76.89</v>
      </c>
      <c r="D871" s="574"/>
      <c r="E871" s="382">
        <v>17529</v>
      </c>
      <c r="F871" s="372">
        <f t="shared" si="40"/>
        <v>3811</v>
      </c>
      <c r="G871" s="575">
        <f t="shared" si="39"/>
        <v>2736</v>
      </c>
      <c r="H871" s="382">
        <v>90</v>
      </c>
    </row>
    <row r="872" spans="1:8" x14ac:dyDescent="0.2">
      <c r="A872" s="572">
        <v>888</v>
      </c>
      <c r="B872" s="370"/>
      <c r="C872" s="573">
        <f t="shared" si="41"/>
        <v>76.91</v>
      </c>
      <c r="D872" s="574"/>
      <c r="E872" s="382">
        <v>17529</v>
      </c>
      <c r="F872" s="372">
        <f t="shared" si="40"/>
        <v>3810</v>
      </c>
      <c r="G872" s="575">
        <f t="shared" si="39"/>
        <v>2735</v>
      </c>
      <c r="H872" s="382">
        <v>90</v>
      </c>
    </row>
    <row r="873" spans="1:8" x14ac:dyDescent="0.2">
      <c r="A873" s="572">
        <v>889</v>
      </c>
      <c r="B873" s="370"/>
      <c r="C873" s="573">
        <f t="shared" si="41"/>
        <v>76.930000000000007</v>
      </c>
      <c r="D873" s="574"/>
      <c r="E873" s="382">
        <v>17529</v>
      </c>
      <c r="F873" s="372">
        <f t="shared" si="40"/>
        <v>3809</v>
      </c>
      <c r="G873" s="575">
        <f t="shared" si="39"/>
        <v>2734</v>
      </c>
      <c r="H873" s="382">
        <v>90</v>
      </c>
    </row>
    <row r="874" spans="1:8" x14ac:dyDescent="0.2">
      <c r="A874" s="572">
        <v>890</v>
      </c>
      <c r="B874" s="370"/>
      <c r="C874" s="573">
        <f t="shared" si="41"/>
        <v>76.95</v>
      </c>
      <c r="D874" s="574"/>
      <c r="E874" s="382">
        <v>17529</v>
      </c>
      <c r="F874" s="372">
        <f t="shared" si="40"/>
        <v>3808</v>
      </c>
      <c r="G874" s="575">
        <f t="shared" si="39"/>
        <v>2734</v>
      </c>
      <c r="H874" s="382">
        <v>90</v>
      </c>
    </row>
    <row r="875" spans="1:8" x14ac:dyDescent="0.2">
      <c r="A875" s="572">
        <v>891</v>
      </c>
      <c r="B875" s="370"/>
      <c r="C875" s="573">
        <f t="shared" si="41"/>
        <v>76.97</v>
      </c>
      <c r="D875" s="574"/>
      <c r="E875" s="382">
        <v>17529</v>
      </c>
      <c r="F875" s="372">
        <f t="shared" si="40"/>
        <v>3807</v>
      </c>
      <c r="G875" s="575">
        <f t="shared" si="39"/>
        <v>2733</v>
      </c>
      <c r="H875" s="382">
        <v>90</v>
      </c>
    </row>
    <row r="876" spans="1:8" x14ac:dyDescent="0.2">
      <c r="A876" s="572">
        <v>892</v>
      </c>
      <c r="B876" s="370"/>
      <c r="C876" s="573">
        <f t="shared" si="41"/>
        <v>76.989999999999995</v>
      </c>
      <c r="D876" s="574"/>
      <c r="E876" s="382">
        <v>17529</v>
      </c>
      <c r="F876" s="372">
        <f t="shared" si="40"/>
        <v>3806</v>
      </c>
      <c r="G876" s="575">
        <f t="shared" si="39"/>
        <v>2732</v>
      </c>
      <c r="H876" s="382">
        <v>90</v>
      </c>
    </row>
    <row r="877" spans="1:8" x14ac:dyDescent="0.2">
      <c r="A877" s="572">
        <v>893</v>
      </c>
      <c r="B877" s="370"/>
      <c r="C877" s="573">
        <f t="shared" si="41"/>
        <v>77.010000000000005</v>
      </c>
      <c r="D877" s="574"/>
      <c r="E877" s="382">
        <v>17529</v>
      </c>
      <c r="F877" s="372">
        <f t="shared" si="40"/>
        <v>3805</v>
      </c>
      <c r="G877" s="575">
        <f t="shared" si="39"/>
        <v>2731</v>
      </c>
      <c r="H877" s="382">
        <v>90</v>
      </c>
    </row>
    <row r="878" spans="1:8" x14ac:dyDescent="0.2">
      <c r="A878" s="572">
        <v>894</v>
      </c>
      <c r="B878" s="370"/>
      <c r="C878" s="573">
        <f t="shared" si="41"/>
        <v>77.03</v>
      </c>
      <c r="D878" s="574"/>
      <c r="E878" s="382">
        <v>17529</v>
      </c>
      <c r="F878" s="372">
        <f t="shared" si="40"/>
        <v>3804</v>
      </c>
      <c r="G878" s="575">
        <f t="shared" si="39"/>
        <v>2731</v>
      </c>
      <c r="H878" s="382">
        <v>90</v>
      </c>
    </row>
    <row r="879" spans="1:8" x14ac:dyDescent="0.2">
      <c r="A879" s="572">
        <v>895</v>
      </c>
      <c r="B879" s="370"/>
      <c r="C879" s="573">
        <f t="shared" si="41"/>
        <v>77.05</v>
      </c>
      <c r="D879" s="574"/>
      <c r="E879" s="382">
        <v>17529</v>
      </c>
      <c r="F879" s="372">
        <f t="shared" si="40"/>
        <v>3803</v>
      </c>
      <c r="G879" s="575">
        <f t="shared" si="39"/>
        <v>2730</v>
      </c>
      <c r="H879" s="382">
        <v>90</v>
      </c>
    </row>
    <row r="880" spans="1:8" x14ac:dyDescent="0.2">
      <c r="A880" s="572">
        <v>896</v>
      </c>
      <c r="B880" s="370"/>
      <c r="C880" s="573">
        <f t="shared" si="41"/>
        <v>77.06</v>
      </c>
      <c r="D880" s="574"/>
      <c r="E880" s="382">
        <v>17529</v>
      </c>
      <c r="F880" s="372">
        <f t="shared" si="40"/>
        <v>3802</v>
      </c>
      <c r="G880" s="575">
        <f t="shared" si="39"/>
        <v>2730</v>
      </c>
      <c r="H880" s="382">
        <v>90</v>
      </c>
    </row>
    <row r="881" spans="1:8" x14ac:dyDescent="0.2">
      <c r="A881" s="572">
        <v>897</v>
      </c>
      <c r="B881" s="370"/>
      <c r="C881" s="573">
        <f t="shared" si="41"/>
        <v>77.08</v>
      </c>
      <c r="D881" s="574"/>
      <c r="E881" s="382">
        <v>17529</v>
      </c>
      <c r="F881" s="372">
        <f t="shared" si="40"/>
        <v>3801</v>
      </c>
      <c r="G881" s="575">
        <f t="shared" si="39"/>
        <v>2729</v>
      </c>
      <c r="H881" s="382">
        <v>90</v>
      </c>
    </row>
    <row r="882" spans="1:8" x14ac:dyDescent="0.2">
      <c r="A882" s="572">
        <v>898</v>
      </c>
      <c r="B882" s="370"/>
      <c r="C882" s="573">
        <f t="shared" si="41"/>
        <v>77.099999999999994</v>
      </c>
      <c r="D882" s="574"/>
      <c r="E882" s="382">
        <v>17529</v>
      </c>
      <c r="F882" s="372">
        <f t="shared" si="40"/>
        <v>3800</v>
      </c>
      <c r="G882" s="575">
        <f t="shared" si="39"/>
        <v>2728</v>
      </c>
      <c r="H882" s="382">
        <v>90</v>
      </c>
    </row>
    <row r="883" spans="1:8" x14ac:dyDescent="0.2">
      <c r="A883" s="572">
        <v>899</v>
      </c>
      <c r="B883" s="370"/>
      <c r="C883" s="573">
        <f t="shared" si="41"/>
        <v>77.12</v>
      </c>
      <c r="D883" s="574"/>
      <c r="E883" s="382">
        <v>17529</v>
      </c>
      <c r="F883" s="372">
        <f t="shared" si="40"/>
        <v>3799</v>
      </c>
      <c r="G883" s="575">
        <f t="shared" si="39"/>
        <v>2728</v>
      </c>
      <c r="H883" s="382">
        <v>90</v>
      </c>
    </row>
    <row r="884" spans="1:8" x14ac:dyDescent="0.2">
      <c r="A884" s="572">
        <v>900</v>
      </c>
      <c r="B884" s="370"/>
      <c r="C884" s="573">
        <f t="shared" si="41"/>
        <v>77.14</v>
      </c>
      <c r="D884" s="574"/>
      <c r="E884" s="382">
        <v>17529</v>
      </c>
      <c r="F884" s="372">
        <f t="shared" si="40"/>
        <v>3798</v>
      </c>
      <c r="G884" s="575">
        <f t="shared" si="39"/>
        <v>2727</v>
      </c>
      <c r="H884" s="382">
        <v>90</v>
      </c>
    </row>
    <row r="885" spans="1:8" x14ac:dyDescent="0.2">
      <c r="A885" s="572">
        <v>901</v>
      </c>
      <c r="B885" s="370"/>
      <c r="C885" s="573">
        <f t="shared" si="41"/>
        <v>77.16</v>
      </c>
      <c r="D885" s="574"/>
      <c r="E885" s="382">
        <v>17529</v>
      </c>
      <c r="F885" s="372">
        <f t="shared" si="40"/>
        <v>3798</v>
      </c>
      <c r="G885" s="575">
        <f t="shared" si="39"/>
        <v>2726</v>
      </c>
      <c r="H885" s="382">
        <v>90</v>
      </c>
    </row>
    <row r="886" spans="1:8" x14ac:dyDescent="0.2">
      <c r="A886" s="572">
        <v>902</v>
      </c>
      <c r="B886" s="370"/>
      <c r="C886" s="573">
        <f t="shared" si="41"/>
        <v>77.180000000000007</v>
      </c>
      <c r="D886" s="574"/>
      <c r="E886" s="382">
        <v>17529</v>
      </c>
      <c r="F886" s="372">
        <f t="shared" si="40"/>
        <v>3797</v>
      </c>
      <c r="G886" s="575">
        <f t="shared" si="39"/>
        <v>2725</v>
      </c>
      <c r="H886" s="382">
        <v>90</v>
      </c>
    </row>
    <row r="887" spans="1:8" x14ac:dyDescent="0.2">
      <c r="A887" s="572">
        <v>903</v>
      </c>
      <c r="B887" s="370"/>
      <c r="C887" s="573">
        <f t="shared" si="41"/>
        <v>77.2</v>
      </c>
      <c r="D887" s="574"/>
      <c r="E887" s="382">
        <v>17529</v>
      </c>
      <c r="F887" s="372">
        <f t="shared" si="40"/>
        <v>3796</v>
      </c>
      <c r="G887" s="575">
        <f t="shared" si="39"/>
        <v>2725</v>
      </c>
      <c r="H887" s="382">
        <v>90</v>
      </c>
    </row>
    <row r="888" spans="1:8" x14ac:dyDescent="0.2">
      <c r="A888" s="572">
        <v>904</v>
      </c>
      <c r="B888" s="370"/>
      <c r="C888" s="573">
        <f t="shared" si="41"/>
        <v>77.209999999999994</v>
      </c>
      <c r="D888" s="574"/>
      <c r="E888" s="382">
        <v>17529</v>
      </c>
      <c r="F888" s="372">
        <f t="shared" si="40"/>
        <v>3795</v>
      </c>
      <c r="G888" s="575">
        <f t="shared" si="39"/>
        <v>2724</v>
      </c>
      <c r="H888" s="382">
        <v>90</v>
      </c>
    </row>
    <row r="889" spans="1:8" x14ac:dyDescent="0.2">
      <c r="A889" s="572">
        <v>905</v>
      </c>
      <c r="B889" s="370"/>
      <c r="C889" s="573">
        <f t="shared" si="41"/>
        <v>77.23</v>
      </c>
      <c r="D889" s="574"/>
      <c r="E889" s="382">
        <v>17529</v>
      </c>
      <c r="F889" s="372">
        <f t="shared" si="40"/>
        <v>3794</v>
      </c>
      <c r="G889" s="575">
        <f t="shared" si="39"/>
        <v>2724</v>
      </c>
      <c r="H889" s="382">
        <v>90</v>
      </c>
    </row>
    <row r="890" spans="1:8" x14ac:dyDescent="0.2">
      <c r="A890" s="572">
        <v>906</v>
      </c>
      <c r="B890" s="370"/>
      <c r="C890" s="573">
        <f t="shared" si="41"/>
        <v>77.25</v>
      </c>
      <c r="D890" s="574"/>
      <c r="E890" s="382">
        <v>17529</v>
      </c>
      <c r="F890" s="372">
        <f t="shared" si="40"/>
        <v>3793</v>
      </c>
      <c r="G890" s="575">
        <f t="shared" si="39"/>
        <v>2723</v>
      </c>
      <c r="H890" s="382">
        <v>90</v>
      </c>
    </row>
    <row r="891" spans="1:8" x14ac:dyDescent="0.2">
      <c r="A891" s="572">
        <v>907</v>
      </c>
      <c r="B891" s="370"/>
      <c r="C891" s="573">
        <f t="shared" si="41"/>
        <v>77.27</v>
      </c>
      <c r="D891" s="574"/>
      <c r="E891" s="382">
        <v>17529</v>
      </c>
      <c r="F891" s="372">
        <f t="shared" si="40"/>
        <v>3792</v>
      </c>
      <c r="G891" s="575">
        <f t="shared" si="39"/>
        <v>2722</v>
      </c>
      <c r="H891" s="382">
        <v>90</v>
      </c>
    </row>
    <row r="892" spans="1:8" x14ac:dyDescent="0.2">
      <c r="A892" s="572">
        <v>908</v>
      </c>
      <c r="B892" s="370"/>
      <c r="C892" s="573">
        <f t="shared" si="41"/>
        <v>77.290000000000006</v>
      </c>
      <c r="D892" s="574"/>
      <c r="E892" s="382">
        <v>17529</v>
      </c>
      <c r="F892" s="372">
        <f t="shared" si="40"/>
        <v>3791</v>
      </c>
      <c r="G892" s="575">
        <f t="shared" si="39"/>
        <v>2722</v>
      </c>
      <c r="H892" s="382">
        <v>90</v>
      </c>
    </row>
    <row r="893" spans="1:8" x14ac:dyDescent="0.2">
      <c r="A893" s="572">
        <v>909</v>
      </c>
      <c r="B893" s="370"/>
      <c r="C893" s="573">
        <f t="shared" si="41"/>
        <v>77.31</v>
      </c>
      <c r="D893" s="574"/>
      <c r="E893" s="382">
        <v>17529</v>
      </c>
      <c r="F893" s="372">
        <f t="shared" si="40"/>
        <v>3790</v>
      </c>
      <c r="G893" s="575">
        <f t="shared" si="39"/>
        <v>2721</v>
      </c>
      <c r="H893" s="382">
        <v>90</v>
      </c>
    </row>
    <row r="894" spans="1:8" x14ac:dyDescent="0.2">
      <c r="A894" s="572">
        <v>910</v>
      </c>
      <c r="B894" s="370"/>
      <c r="C894" s="573">
        <f t="shared" si="41"/>
        <v>77.33</v>
      </c>
      <c r="D894" s="574"/>
      <c r="E894" s="382">
        <v>17529</v>
      </c>
      <c r="F894" s="372">
        <f t="shared" si="40"/>
        <v>3789</v>
      </c>
      <c r="G894" s="575">
        <f t="shared" si="39"/>
        <v>2720</v>
      </c>
      <c r="H894" s="382">
        <v>90</v>
      </c>
    </row>
    <row r="895" spans="1:8" x14ac:dyDescent="0.2">
      <c r="A895" s="572">
        <v>911</v>
      </c>
      <c r="B895" s="370"/>
      <c r="C895" s="573">
        <f t="shared" si="41"/>
        <v>77.349999999999994</v>
      </c>
      <c r="D895" s="574"/>
      <c r="E895" s="382">
        <v>17529</v>
      </c>
      <c r="F895" s="372">
        <f t="shared" si="40"/>
        <v>3788</v>
      </c>
      <c r="G895" s="575">
        <f t="shared" si="39"/>
        <v>2719</v>
      </c>
      <c r="H895" s="382">
        <v>90</v>
      </c>
    </row>
    <row r="896" spans="1:8" x14ac:dyDescent="0.2">
      <c r="A896" s="572">
        <v>912</v>
      </c>
      <c r="B896" s="370"/>
      <c r="C896" s="573">
        <f t="shared" si="41"/>
        <v>77.36</v>
      </c>
      <c r="D896" s="574"/>
      <c r="E896" s="382">
        <v>17529</v>
      </c>
      <c r="F896" s="372">
        <f t="shared" si="40"/>
        <v>3788</v>
      </c>
      <c r="G896" s="575">
        <f t="shared" si="39"/>
        <v>2719</v>
      </c>
      <c r="H896" s="382">
        <v>90</v>
      </c>
    </row>
    <row r="897" spans="1:8" x14ac:dyDescent="0.2">
      <c r="A897" s="572">
        <v>913</v>
      </c>
      <c r="B897" s="370"/>
      <c r="C897" s="573">
        <f t="shared" si="41"/>
        <v>77.38</v>
      </c>
      <c r="D897" s="574"/>
      <c r="E897" s="382">
        <v>17529</v>
      </c>
      <c r="F897" s="372">
        <f t="shared" si="40"/>
        <v>3787</v>
      </c>
      <c r="G897" s="575">
        <f t="shared" si="39"/>
        <v>2718</v>
      </c>
      <c r="H897" s="382">
        <v>90</v>
      </c>
    </row>
    <row r="898" spans="1:8" x14ac:dyDescent="0.2">
      <c r="A898" s="572">
        <v>914</v>
      </c>
      <c r="B898" s="370"/>
      <c r="C898" s="573">
        <f t="shared" si="41"/>
        <v>77.400000000000006</v>
      </c>
      <c r="D898" s="574"/>
      <c r="E898" s="382">
        <v>17529</v>
      </c>
      <c r="F898" s="372">
        <f t="shared" si="40"/>
        <v>3786</v>
      </c>
      <c r="G898" s="575">
        <f t="shared" si="39"/>
        <v>2718</v>
      </c>
      <c r="H898" s="382">
        <v>90</v>
      </c>
    </row>
    <row r="899" spans="1:8" x14ac:dyDescent="0.2">
      <c r="A899" s="572">
        <v>915</v>
      </c>
      <c r="B899" s="370"/>
      <c r="C899" s="573">
        <f t="shared" si="41"/>
        <v>77.42</v>
      </c>
      <c r="D899" s="574"/>
      <c r="E899" s="382">
        <v>17529</v>
      </c>
      <c r="F899" s="372">
        <f t="shared" si="40"/>
        <v>3785</v>
      </c>
      <c r="G899" s="575">
        <f t="shared" si="39"/>
        <v>2717</v>
      </c>
      <c r="H899" s="382">
        <v>90</v>
      </c>
    </row>
    <row r="900" spans="1:8" x14ac:dyDescent="0.2">
      <c r="A900" s="572">
        <v>916</v>
      </c>
      <c r="B900" s="370"/>
      <c r="C900" s="573">
        <f t="shared" si="41"/>
        <v>77.44</v>
      </c>
      <c r="D900" s="574"/>
      <c r="E900" s="382">
        <v>17529</v>
      </c>
      <c r="F900" s="372">
        <f t="shared" si="40"/>
        <v>3784</v>
      </c>
      <c r="G900" s="575">
        <f t="shared" si="39"/>
        <v>2716</v>
      </c>
      <c r="H900" s="382">
        <v>90</v>
      </c>
    </row>
    <row r="901" spans="1:8" x14ac:dyDescent="0.2">
      <c r="A901" s="572">
        <v>917</v>
      </c>
      <c r="B901" s="370"/>
      <c r="C901" s="573">
        <f t="shared" si="41"/>
        <v>77.459999999999994</v>
      </c>
      <c r="D901" s="574"/>
      <c r="E901" s="382">
        <v>17529</v>
      </c>
      <c r="F901" s="372">
        <f t="shared" si="40"/>
        <v>3783</v>
      </c>
      <c r="G901" s="575">
        <f t="shared" si="39"/>
        <v>2716</v>
      </c>
      <c r="H901" s="382">
        <v>90</v>
      </c>
    </row>
    <row r="902" spans="1:8" x14ac:dyDescent="0.2">
      <c r="A902" s="572">
        <v>918</v>
      </c>
      <c r="B902" s="370"/>
      <c r="C902" s="573">
        <f t="shared" si="41"/>
        <v>77.48</v>
      </c>
      <c r="D902" s="574"/>
      <c r="E902" s="382">
        <v>17529</v>
      </c>
      <c r="F902" s="372">
        <f t="shared" si="40"/>
        <v>3782</v>
      </c>
      <c r="G902" s="575">
        <f t="shared" si="39"/>
        <v>2715</v>
      </c>
      <c r="H902" s="382">
        <v>90</v>
      </c>
    </row>
    <row r="903" spans="1:8" x14ac:dyDescent="0.2">
      <c r="A903" s="572">
        <v>919</v>
      </c>
      <c r="B903" s="370"/>
      <c r="C903" s="573">
        <f t="shared" si="41"/>
        <v>77.489999999999995</v>
      </c>
      <c r="D903" s="574"/>
      <c r="E903" s="382">
        <v>17529</v>
      </c>
      <c r="F903" s="372">
        <f t="shared" si="40"/>
        <v>3782</v>
      </c>
      <c r="G903" s="575">
        <f t="shared" si="39"/>
        <v>2715</v>
      </c>
      <c r="H903" s="382">
        <v>90</v>
      </c>
    </row>
    <row r="904" spans="1:8" x14ac:dyDescent="0.2">
      <c r="A904" s="572">
        <v>920</v>
      </c>
      <c r="B904" s="370"/>
      <c r="C904" s="573">
        <f t="shared" si="41"/>
        <v>77.510000000000005</v>
      </c>
      <c r="D904" s="574"/>
      <c r="E904" s="382">
        <v>17529</v>
      </c>
      <c r="F904" s="372">
        <f t="shared" si="40"/>
        <v>3781</v>
      </c>
      <c r="G904" s="575">
        <f t="shared" si="39"/>
        <v>2714</v>
      </c>
      <c r="H904" s="382">
        <v>90</v>
      </c>
    </row>
    <row r="905" spans="1:8" x14ac:dyDescent="0.2">
      <c r="A905" s="572">
        <v>921</v>
      </c>
      <c r="B905" s="370"/>
      <c r="C905" s="573">
        <f t="shared" si="41"/>
        <v>77.53</v>
      </c>
      <c r="D905" s="574"/>
      <c r="E905" s="382">
        <v>17529</v>
      </c>
      <c r="F905" s="372">
        <f t="shared" si="40"/>
        <v>3780</v>
      </c>
      <c r="G905" s="575">
        <f t="shared" si="39"/>
        <v>2713</v>
      </c>
      <c r="H905" s="382">
        <v>90</v>
      </c>
    </row>
    <row r="906" spans="1:8" x14ac:dyDescent="0.2">
      <c r="A906" s="572">
        <v>922</v>
      </c>
      <c r="B906" s="370"/>
      <c r="C906" s="573">
        <f t="shared" si="41"/>
        <v>77.55</v>
      </c>
      <c r="D906" s="574"/>
      <c r="E906" s="382">
        <v>17529</v>
      </c>
      <c r="F906" s="372">
        <f t="shared" si="40"/>
        <v>3779</v>
      </c>
      <c r="G906" s="575">
        <f t="shared" si="39"/>
        <v>2712</v>
      </c>
      <c r="H906" s="382">
        <v>90</v>
      </c>
    </row>
    <row r="907" spans="1:8" x14ac:dyDescent="0.2">
      <c r="A907" s="572">
        <v>923</v>
      </c>
      <c r="B907" s="370"/>
      <c r="C907" s="573">
        <f t="shared" si="41"/>
        <v>77.569999999999993</v>
      </c>
      <c r="D907" s="574"/>
      <c r="E907" s="382">
        <v>17529</v>
      </c>
      <c r="F907" s="372">
        <f t="shared" si="40"/>
        <v>3778</v>
      </c>
      <c r="G907" s="575">
        <f t="shared" si="39"/>
        <v>2712</v>
      </c>
      <c r="H907" s="382">
        <v>90</v>
      </c>
    </row>
    <row r="908" spans="1:8" x14ac:dyDescent="0.2">
      <c r="A908" s="572">
        <v>924</v>
      </c>
      <c r="B908" s="370"/>
      <c r="C908" s="573">
        <f t="shared" si="41"/>
        <v>77.59</v>
      </c>
      <c r="D908" s="574"/>
      <c r="E908" s="382">
        <v>17529</v>
      </c>
      <c r="F908" s="372">
        <f t="shared" si="40"/>
        <v>3777</v>
      </c>
      <c r="G908" s="575">
        <f t="shared" si="39"/>
        <v>2711</v>
      </c>
      <c r="H908" s="382">
        <v>90</v>
      </c>
    </row>
    <row r="909" spans="1:8" x14ac:dyDescent="0.2">
      <c r="A909" s="572">
        <v>925</v>
      </c>
      <c r="B909" s="370"/>
      <c r="C909" s="573">
        <f t="shared" si="41"/>
        <v>77.599999999999994</v>
      </c>
      <c r="D909" s="574"/>
      <c r="E909" s="382">
        <v>17529</v>
      </c>
      <c r="F909" s="372">
        <f t="shared" si="40"/>
        <v>3777</v>
      </c>
      <c r="G909" s="575">
        <f t="shared" ref="G909:G972" si="42">ROUND(12*(1/C909*E909),0)</f>
        <v>2711</v>
      </c>
      <c r="H909" s="382">
        <v>90</v>
      </c>
    </row>
    <row r="910" spans="1:8" x14ac:dyDescent="0.2">
      <c r="A910" s="572">
        <v>926</v>
      </c>
      <c r="B910" s="370"/>
      <c r="C910" s="573">
        <f t="shared" si="41"/>
        <v>77.62</v>
      </c>
      <c r="D910" s="574"/>
      <c r="E910" s="382">
        <v>17529</v>
      </c>
      <c r="F910" s="372">
        <f t="shared" ref="F910:F973" si="43">ROUND(12*1.36*(1/C910*E910)+H910,0)</f>
        <v>3776</v>
      </c>
      <c r="G910" s="575">
        <f t="shared" si="42"/>
        <v>2710</v>
      </c>
      <c r="H910" s="382">
        <v>90</v>
      </c>
    </row>
    <row r="911" spans="1:8" x14ac:dyDescent="0.2">
      <c r="A911" s="572">
        <v>927</v>
      </c>
      <c r="B911" s="370"/>
      <c r="C911" s="573">
        <f t="shared" ref="C911:C974" si="44">ROUND(10.899*LN(A911)+A911/150-3,2)</f>
        <v>77.64</v>
      </c>
      <c r="D911" s="574"/>
      <c r="E911" s="382">
        <v>17529</v>
      </c>
      <c r="F911" s="372">
        <f t="shared" si="43"/>
        <v>3775</v>
      </c>
      <c r="G911" s="575">
        <f t="shared" si="42"/>
        <v>2709</v>
      </c>
      <c r="H911" s="382">
        <v>90</v>
      </c>
    </row>
    <row r="912" spans="1:8" x14ac:dyDescent="0.2">
      <c r="A912" s="572">
        <v>928</v>
      </c>
      <c r="B912" s="370"/>
      <c r="C912" s="573">
        <f t="shared" si="44"/>
        <v>77.66</v>
      </c>
      <c r="D912" s="574"/>
      <c r="E912" s="382">
        <v>17529</v>
      </c>
      <c r="F912" s="372">
        <f t="shared" si="43"/>
        <v>3774</v>
      </c>
      <c r="G912" s="575">
        <f t="shared" si="42"/>
        <v>2709</v>
      </c>
      <c r="H912" s="382">
        <v>90</v>
      </c>
    </row>
    <row r="913" spans="1:8" x14ac:dyDescent="0.2">
      <c r="A913" s="572">
        <v>929</v>
      </c>
      <c r="B913" s="370"/>
      <c r="C913" s="573">
        <f t="shared" si="44"/>
        <v>77.680000000000007</v>
      </c>
      <c r="D913" s="574"/>
      <c r="E913" s="382">
        <v>17529</v>
      </c>
      <c r="F913" s="372">
        <f t="shared" si="43"/>
        <v>3773</v>
      </c>
      <c r="G913" s="575">
        <f t="shared" si="42"/>
        <v>2708</v>
      </c>
      <c r="H913" s="382">
        <v>90</v>
      </c>
    </row>
    <row r="914" spans="1:8" x14ac:dyDescent="0.2">
      <c r="A914" s="572">
        <v>930</v>
      </c>
      <c r="B914" s="370"/>
      <c r="C914" s="573">
        <f t="shared" si="44"/>
        <v>77.7</v>
      </c>
      <c r="D914" s="574"/>
      <c r="E914" s="382">
        <v>17529</v>
      </c>
      <c r="F914" s="372">
        <f t="shared" si="43"/>
        <v>3772</v>
      </c>
      <c r="G914" s="575">
        <f t="shared" si="42"/>
        <v>2707</v>
      </c>
      <c r="H914" s="382">
        <v>90</v>
      </c>
    </row>
    <row r="915" spans="1:8" x14ac:dyDescent="0.2">
      <c r="A915" s="572">
        <v>931</v>
      </c>
      <c r="B915" s="370"/>
      <c r="C915" s="573">
        <f t="shared" si="44"/>
        <v>77.72</v>
      </c>
      <c r="D915" s="574"/>
      <c r="E915" s="382">
        <v>17529</v>
      </c>
      <c r="F915" s="372">
        <f t="shared" si="43"/>
        <v>3771</v>
      </c>
      <c r="G915" s="575">
        <f t="shared" si="42"/>
        <v>2706</v>
      </c>
      <c r="H915" s="382">
        <v>90</v>
      </c>
    </row>
    <row r="916" spans="1:8" x14ac:dyDescent="0.2">
      <c r="A916" s="572">
        <v>932</v>
      </c>
      <c r="B916" s="370"/>
      <c r="C916" s="573">
        <f t="shared" si="44"/>
        <v>77.73</v>
      </c>
      <c r="D916" s="574"/>
      <c r="E916" s="382">
        <v>17529</v>
      </c>
      <c r="F916" s="372">
        <f t="shared" si="43"/>
        <v>3770</v>
      </c>
      <c r="G916" s="575">
        <f t="shared" si="42"/>
        <v>2706</v>
      </c>
      <c r="H916" s="382">
        <v>90</v>
      </c>
    </row>
    <row r="917" spans="1:8" x14ac:dyDescent="0.2">
      <c r="A917" s="572">
        <v>933</v>
      </c>
      <c r="B917" s="370"/>
      <c r="C917" s="573">
        <f t="shared" si="44"/>
        <v>77.75</v>
      </c>
      <c r="D917" s="574"/>
      <c r="E917" s="382">
        <v>17529</v>
      </c>
      <c r="F917" s="372">
        <f t="shared" si="43"/>
        <v>3769</v>
      </c>
      <c r="G917" s="575">
        <f t="shared" si="42"/>
        <v>2705</v>
      </c>
      <c r="H917" s="382">
        <v>90</v>
      </c>
    </row>
    <row r="918" spans="1:8" x14ac:dyDescent="0.2">
      <c r="A918" s="572">
        <v>934</v>
      </c>
      <c r="B918" s="370"/>
      <c r="C918" s="573">
        <f t="shared" si="44"/>
        <v>77.77</v>
      </c>
      <c r="D918" s="574"/>
      <c r="E918" s="382">
        <v>17529</v>
      </c>
      <c r="F918" s="372">
        <f t="shared" si="43"/>
        <v>3768</v>
      </c>
      <c r="G918" s="575">
        <f t="shared" si="42"/>
        <v>2705</v>
      </c>
      <c r="H918" s="382">
        <v>90</v>
      </c>
    </row>
    <row r="919" spans="1:8" x14ac:dyDescent="0.2">
      <c r="A919" s="572">
        <v>935</v>
      </c>
      <c r="B919" s="370"/>
      <c r="C919" s="573">
        <f t="shared" si="44"/>
        <v>77.790000000000006</v>
      </c>
      <c r="D919" s="574"/>
      <c r="E919" s="382">
        <v>17529</v>
      </c>
      <c r="F919" s="372">
        <f t="shared" si="43"/>
        <v>3768</v>
      </c>
      <c r="G919" s="575">
        <f t="shared" si="42"/>
        <v>2704</v>
      </c>
      <c r="H919" s="382">
        <v>90</v>
      </c>
    </row>
    <row r="920" spans="1:8" x14ac:dyDescent="0.2">
      <c r="A920" s="572">
        <v>936</v>
      </c>
      <c r="B920" s="370"/>
      <c r="C920" s="573">
        <f t="shared" si="44"/>
        <v>77.81</v>
      </c>
      <c r="D920" s="574"/>
      <c r="E920" s="382">
        <v>17529</v>
      </c>
      <c r="F920" s="372">
        <f t="shared" si="43"/>
        <v>3767</v>
      </c>
      <c r="G920" s="575">
        <f t="shared" si="42"/>
        <v>2703</v>
      </c>
      <c r="H920" s="382">
        <v>90</v>
      </c>
    </row>
    <row r="921" spans="1:8" x14ac:dyDescent="0.2">
      <c r="A921" s="572">
        <v>937</v>
      </c>
      <c r="B921" s="370"/>
      <c r="C921" s="573">
        <f t="shared" si="44"/>
        <v>77.83</v>
      </c>
      <c r="D921" s="574"/>
      <c r="E921" s="382">
        <v>17529</v>
      </c>
      <c r="F921" s="372">
        <f t="shared" si="43"/>
        <v>3766</v>
      </c>
      <c r="G921" s="575">
        <f t="shared" si="42"/>
        <v>2703</v>
      </c>
      <c r="H921" s="382">
        <v>90</v>
      </c>
    </row>
    <row r="922" spans="1:8" x14ac:dyDescent="0.2">
      <c r="A922" s="572">
        <v>938</v>
      </c>
      <c r="B922" s="370"/>
      <c r="C922" s="573">
        <f t="shared" si="44"/>
        <v>77.84</v>
      </c>
      <c r="D922" s="574"/>
      <c r="E922" s="382">
        <v>17529</v>
      </c>
      <c r="F922" s="372">
        <f t="shared" si="43"/>
        <v>3765</v>
      </c>
      <c r="G922" s="575">
        <f t="shared" si="42"/>
        <v>2702</v>
      </c>
      <c r="H922" s="382">
        <v>90</v>
      </c>
    </row>
    <row r="923" spans="1:8" x14ac:dyDescent="0.2">
      <c r="A923" s="572">
        <v>939</v>
      </c>
      <c r="B923" s="370"/>
      <c r="C923" s="573">
        <f t="shared" si="44"/>
        <v>77.86</v>
      </c>
      <c r="D923" s="574"/>
      <c r="E923" s="382">
        <v>17529</v>
      </c>
      <c r="F923" s="372">
        <f t="shared" si="43"/>
        <v>3764</v>
      </c>
      <c r="G923" s="575">
        <f t="shared" si="42"/>
        <v>2702</v>
      </c>
      <c r="H923" s="382">
        <v>90</v>
      </c>
    </row>
    <row r="924" spans="1:8" x14ac:dyDescent="0.2">
      <c r="A924" s="572">
        <v>940</v>
      </c>
      <c r="B924" s="370"/>
      <c r="C924" s="573">
        <f t="shared" si="44"/>
        <v>77.88</v>
      </c>
      <c r="D924" s="574"/>
      <c r="E924" s="382">
        <v>17529</v>
      </c>
      <c r="F924" s="372">
        <f t="shared" si="43"/>
        <v>3763</v>
      </c>
      <c r="G924" s="575">
        <f t="shared" si="42"/>
        <v>2701</v>
      </c>
      <c r="H924" s="382">
        <v>90</v>
      </c>
    </row>
    <row r="925" spans="1:8" x14ac:dyDescent="0.2">
      <c r="A925" s="572">
        <v>941</v>
      </c>
      <c r="B925" s="370"/>
      <c r="C925" s="573">
        <f t="shared" si="44"/>
        <v>77.900000000000006</v>
      </c>
      <c r="D925" s="574"/>
      <c r="E925" s="382">
        <v>17529</v>
      </c>
      <c r="F925" s="372">
        <f t="shared" si="43"/>
        <v>3762</v>
      </c>
      <c r="G925" s="575">
        <f t="shared" si="42"/>
        <v>2700</v>
      </c>
      <c r="H925" s="382">
        <v>90</v>
      </c>
    </row>
    <row r="926" spans="1:8" x14ac:dyDescent="0.2">
      <c r="A926" s="572">
        <v>942</v>
      </c>
      <c r="B926" s="370"/>
      <c r="C926" s="573">
        <f t="shared" si="44"/>
        <v>77.92</v>
      </c>
      <c r="D926" s="574"/>
      <c r="E926" s="382">
        <v>17529</v>
      </c>
      <c r="F926" s="372">
        <f t="shared" si="43"/>
        <v>3761</v>
      </c>
      <c r="G926" s="575">
        <f t="shared" si="42"/>
        <v>2700</v>
      </c>
      <c r="H926" s="382">
        <v>90</v>
      </c>
    </row>
    <row r="927" spans="1:8" x14ac:dyDescent="0.2">
      <c r="A927" s="572">
        <v>943</v>
      </c>
      <c r="B927" s="370"/>
      <c r="C927" s="573">
        <f t="shared" si="44"/>
        <v>77.930000000000007</v>
      </c>
      <c r="D927" s="574"/>
      <c r="E927" s="382">
        <v>17529</v>
      </c>
      <c r="F927" s="372">
        <f t="shared" si="43"/>
        <v>3761</v>
      </c>
      <c r="G927" s="575">
        <f t="shared" si="42"/>
        <v>2699</v>
      </c>
      <c r="H927" s="382">
        <v>90</v>
      </c>
    </row>
    <row r="928" spans="1:8" x14ac:dyDescent="0.2">
      <c r="A928" s="572">
        <v>944</v>
      </c>
      <c r="B928" s="370"/>
      <c r="C928" s="573">
        <f t="shared" si="44"/>
        <v>77.95</v>
      </c>
      <c r="D928" s="574"/>
      <c r="E928" s="382">
        <v>17529</v>
      </c>
      <c r="F928" s="372">
        <f t="shared" si="43"/>
        <v>3760</v>
      </c>
      <c r="G928" s="575">
        <f t="shared" si="42"/>
        <v>2698</v>
      </c>
      <c r="H928" s="382">
        <v>90</v>
      </c>
    </row>
    <row r="929" spans="1:8" x14ac:dyDescent="0.2">
      <c r="A929" s="572">
        <v>945</v>
      </c>
      <c r="B929" s="370"/>
      <c r="C929" s="573">
        <f t="shared" si="44"/>
        <v>77.97</v>
      </c>
      <c r="D929" s="574"/>
      <c r="E929" s="382">
        <v>17529</v>
      </c>
      <c r="F929" s="372">
        <f t="shared" si="43"/>
        <v>3759</v>
      </c>
      <c r="G929" s="575">
        <f t="shared" si="42"/>
        <v>2698</v>
      </c>
      <c r="H929" s="382">
        <v>90</v>
      </c>
    </row>
    <row r="930" spans="1:8" x14ac:dyDescent="0.2">
      <c r="A930" s="572">
        <v>946</v>
      </c>
      <c r="B930" s="370"/>
      <c r="C930" s="573">
        <f t="shared" si="44"/>
        <v>77.989999999999995</v>
      </c>
      <c r="D930" s="574"/>
      <c r="E930" s="382">
        <v>17529</v>
      </c>
      <c r="F930" s="372">
        <f t="shared" si="43"/>
        <v>3758</v>
      </c>
      <c r="G930" s="575">
        <f t="shared" si="42"/>
        <v>2697</v>
      </c>
      <c r="H930" s="382">
        <v>90</v>
      </c>
    </row>
    <row r="931" spans="1:8" x14ac:dyDescent="0.2">
      <c r="A931" s="572">
        <v>947</v>
      </c>
      <c r="B931" s="370"/>
      <c r="C931" s="573">
        <f t="shared" si="44"/>
        <v>78.010000000000005</v>
      </c>
      <c r="D931" s="574"/>
      <c r="E931" s="382">
        <v>17529</v>
      </c>
      <c r="F931" s="372">
        <f t="shared" si="43"/>
        <v>3757</v>
      </c>
      <c r="G931" s="575">
        <f t="shared" si="42"/>
        <v>2696</v>
      </c>
      <c r="H931" s="382">
        <v>90</v>
      </c>
    </row>
    <row r="932" spans="1:8" x14ac:dyDescent="0.2">
      <c r="A932" s="572">
        <v>948</v>
      </c>
      <c r="B932" s="370"/>
      <c r="C932" s="573">
        <f t="shared" si="44"/>
        <v>78.03</v>
      </c>
      <c r="D932" s="574"/>
      <c r="E932" s="382">
        <v>17529</v>
      </c>
      <c r="F932" s="372">
        <f t="shared" si="43"/>
        <v>3756</v>
      </c>
      <c r="G932" s="575">
        <f t="shared" si="42"/>
        <v>2696</v>
      </c>
      <c r="H932" s="382">
        <v>90</v>
      </c>
    </row>
    <row r="933" spans="1:8" x14ac:dyDescent="0.2">
      <c r="A933" s="572">
        <v>949</v>
      </c>
      <c r="B933" s="370"/>
      <c r="C933" s="573">
        <f t="shared" si="44"/>
        <v>78.040000000000006</v>
      </c>
      <c r="D933" s="574"/>
      <c r="E933" s="382">
        <v>17529</v>
      </c>
      <c r="F933" s="372">
        <f t="shared" si="43"/>
        <v>3756</v>
      </c>
      <c r="G933" s="575">
        <f t="shared" si="42"/>
        <v>2695</v>
      </c>
      <c r="H933" s="382">
        <v>90</v>
      </c>
    </row>
    <row r="934" spans="1:8" x14ac:dyDescent="0.2">
      <c r="A934" s="572">
        <v>950</v>
      </c>
      <c r="B934" s="370"/>
      <c r="C934" s="573">
        <f t="shared" si="44"/>
        <v>78.06</v>
      </c>
      <c r="D934" s="574"/>
      <c r="E934" s="382">
        <v>17529</v>
      </c>
      <c r="F934" s="372">
        <f t="shared" si="43"/>
        <v>3755</v>
      </c>
      <c r="G934" s="575">
        <f t="shared" si="42"/>
        <v>2695</v>
      </c>
      <c r="H934" s="382">
        <v>90</v>
      </c>
    </row>
    <row r="935" spans="1:8" x14ac:dyDescent="0.2">
      <c r="A935" s="572">
        <v>951</v>
      </c>
      <c r="B935" s="370"/>
      <c r="C935" s="573">
        <f t="shared" si="44"/>
        <v>78.08</v>
      </c>
      <c r="D935" s="574"/>
      <c r="E935" s="382">
        <v>17529</v>
      </c>
      <c r="F935" s="372">
        <f t="shared" si="43"/>
        <v>3754</v>
      </c>
      <c r="G935" s="575">
        <f t="shared" si="42"/>
        <v>2694</v>
      </c>
      <c r="H935" s="382">
        <v>90</v>
      </c>
    </row>
    <row r="936" spans="1:8" x14ac:dyDescent="0.2">
      <c r="A936" s="572">
        <v>952</v>
      </c>
      <c r="B936" s="370"/>
      <c r="C936" s="573">
        <f t="shared" si="44"/>
        <v>78.099999999999994</v>
      </c>
      <c r="D936" s="574"/>
      <c r="E936" s="382">
        <v>17529</v>
      </c>
      <c r="F936" s="372">
        <f t="shared" si="43"/>
        <v>3753</v>
      </c>
      <c r="G936" s="575">
        <f t="shared" si="42"/>
        <v>2693</v>
      </c>
      <c r="H936" s="382">
        <v>90</v>
      </c>
    </row>
    <row r="937" spans="1:8" x14ac:dyDescent="0.2">
      <c r="A937" s="572">
        <v>953</v>
      </c>
      <c r="B937" s="370"/>
      <c r="C937" s="573">
        <f t="shared" si="44"/>
        <v>78.12</v>
      </c>
      <c r="D937" s="574"/>
      <c r="E937" s="382">
        <v>17529</v>
      </c>
      <c r="F937" s="372">
        <f t="shared" si="43"/>
        <v>3752</v>
      </c>
      <c r="G937" s="575">
        <f t="shared" si="42"/>
        <v>2693</v>
      </c>
      <c r="H937" s="382">
        <v>90</v>
      </c>
    </row>
    <row r="938" spans="1:8" x14ac:dyDescent="0.2">
      <c r="A938" s="572">
        <v>954</v>
      </c>
      <c r="B938" s="370"/>
      <c r="C938" s="573">
        <f t="shared" si="44"/>
        <v>78.13</v>
      </c>
      <c r="D938" s="574"/>
      <c r="E938" s="382">
        <v>17529</v>
      </c>
      <c r="F938" s="372">
        <f t="shared" si="43"/>
        <v>3752</v>
      </c>
      <c r="G938" s="575">
        <f t="shared" si="42"/>
        <v>2692</v>
      </c>
      <c r="H938" s="382">
        <v>90</v>
      </c>
    </row>
    <row r="939" spans="1:8" x14ac:dyDescent="0.2">
      <c r="A939" s="572">
        <v>955</v>
      </c>
      <c r="B939" s="370"/>
      <c r="C939" s="573">
        <f t="shared" si="44"/>
        <v>78.150000000000006</v>
      </c>
      <c r="D939" s="574"/>
      <c r="E939" s="382">
        <v>17529</v>
      </c>
      <c r="F939" s="372">
        <f t="shared" si="43"/>
        <v>3751</v>
      </c>
      <c r="G939" s="575">
        <f t="shared" si="42"/>
        <v>2692</v>
      </c>
      <c r="H939" s="382">
        <v>90</v>
      </c>
    </row>
    <row r="940" spans="1:8" x14ac:dyDescent="0.2">
      <c r="A940" s="572">
        <v>956</v>
      </c>
      <c r="B940" s="370"/>
      <c r="C940" s="573">
        <f t="shared" si="44"/>
        <v>78.17</v>
      </c>
      <c r="D940" s="574"/>
      <c r="E940" s="382">
        <v>17529</v>
      </c>
      <c r="F940" s="372">
        <f t="shared" si="43"/>
        <v>3750</v>
      </c>
      <c r="G940" s="575">
        <f t="shared" si="42"/>
        <v>2691</v>
      </c>
      <c r="H940" s="382">
        <v>90</v>
      </c>
    </row>
    <row r="941" spans="1:8" x14ac:dyDescent="0.2">
      <c r="A941" s="572">
        <v>957</v>
      </c>
      <c r="B941" s="370"/>
      <c r="C941" s="573">
        <f t="shared" si="44"/>
        <v>78.19</v>
      </c>
      <c r="D941" s="574"/>
      <c r="E941" s="382">
        <v>17529</v>
      </c>
      <c r="F941" s="372">
        <f t="shared" si="43"/>
        <v>3749</v>
      </c>
      <c r="G941" s="575">
        <f t="shared" si="42"/>
        <v>2690</v>
      </c>
      <c r="H941" s="382">
        <v>90</v>
      </c>
    </row>
    <row r="942" spans="1:8" x14ac:dyDescent="0.2">
      <c r="A942" s="572">
        <v>958</v>
      </c>
      <c r="B942" s="370"/>
      <c r="C942" s="573">
        <f t="shared" si="44"/>
        <v>78.209999999999994</v>
      </c>
      <c r="D942" s="574"/>
      <c r="E942" s="382">
        <v>17529</v>
      </c>
      <c r="F942" s="372">
        <f t="shared" si="43"/>
        <v>3748</v>
      </c>
      <c r="G942" s="575">
        <f t="shared" si="42"/>
        <v>2690</v>
      </c>
      <c r="H942" s="382">
        <v>90</v>
      </c>
    </row>
    <row r="943" spans="1:8" x14ac:dyDescent="0.2">
      <c r="A943" s="572">
        <v>959</v>
      </c>
      <c r="B943" s="370"/>
      <c r="C943" s="573">
        <f t="shared" si="44"/>
        <v>78.22</v>
      </c>
      <c r="D943" s="574"/>
      <c r="E943" s="382">
        <v>17529</v>
      </c>
      <c r="F943" s="372">
        <f t="shared" si="43"/>
        <v>3747</v>
      </c>
      <c r="G943" s="575">
        <f t="shared" si="42"/>
        <v>2689</v>
      </c>
      <c r="H943" s="382">
        <v>90</v>
      </c>
    </row>
    <row r="944" spans="1:8" x14ac:dyDescent="0.2">
      <c r="A944" s="572">
        <v>960</v>
      </c>
      <c r="B944" s="370"/>
      <c r="C944" s="573">
        <f t="shared" si="44"/>
        <v>78.239999999999995</v>
      </c>
      <c r="D944" s="574"/>
      <c r="E944" s="382">
        <v>17529</v>
      </c>
      <c r="F944" s="372">
        <f t="shared" si="43"/>
        <v>3746</v>
      </c>
      <c r="G944" s="575">
        <f t="shared" si="42"/>
        <v>2688</v>
      </c>
      <c r="H944" s="382">
        <v>90</v>
      </c>
    </row>
    <row r="945" spans="1:8" x14ac:dyDescent="0.2">
      <c r="A945" s="572">
        <v>961</v>
      </c>
      <c r="B945" s="370"/>
      <c r="C945" s="573">
        <f t="shared" si="44"/>
        <v>78.260000000000005</v>
      </c>
      <c r="D945" s="574"/>
      <c r="E945" s="382">
        <v>17529</v>
      </c>
      <c r="F945" s="372">
        <f t="shared" si="43"/>
        <v>3745</v>
      </c>
      <c r="G945" s="575">
        <f t="shared" si="42"/>
        <v>2688</v>
      </c>
      <c r="H945" s="382">
        <v>90</v>
      </c>
    </row>
    <row r="946" spans="1:8" x14ac:dyDescent="0.2">
      <c r="A946" s="572">
        <v>962</v>
      </c>
      <c r="B946" s="370"/>
      <c r="C946" s="573">
        <f t="shared" si="44"/>
        <v>78.28</v>
      </c>
      <c r="D946" s="574"/>
      <c r="E946" s="382">
        <v>17529</v>
      </c>
      <c r="F946" s="372">
        <f t="shared" si="43"/>
        <v>3744</v>
      </c>
      <c r="G946" s="575">
        <f t="shared" si="42"/>
        <v>2687</v>
      </c>
      <c r="H946" s="382">
        <v>90</v>
      </c>
    </row>
    <row r="947" spans="1:8" x14ac:dyDescent="0.2">
      <c r="A947" s="572">
        <v>963</v>
      </c>
      <c r="B947" s="370"/>
      <c r="C947" s="573">
        <f t="shared" si="44"/>
        <v>78.3</v>
      </c>
      <c r="D947" s="574"/>
      <c r="E947" s="382">
        <v>17529</v>
      </c>
      <c r="F947" s="372">
        <f t="shared" si="43"/>
        <v>3744</v>
      </c>
      <c r="G947" s="575">
        <f t="shared" si="42"/>
        <v>2686</v>
      </c>
      <c r="H947" s="382">
        <v>90</v>
      </c>
    </row>
    <row r="948" spans="1:8" x14ac:dyDescent="0.2">
      <c r="A948" s="572">
        <v>964</v>
      </c>
      <c r="B948" s="370"/>
      <c r="C948" s="573">
        <f t="shared" si="44"/>
        <v>78.31</v>
      </c>
      <c r="D948" s="574"/>
      <c r="E948" s="382">
        <v>17529</v>
      </c>
      <c r="F948" s="372">
        <f t="shared" si="43"/>
        <v>3743</v>
      </c>
      <c r="G948" s="575">
        <f t="shared" si="42"/>
        <v>2686</v>
      </c>
      <c r="H948" s="382">
        <v>90</v>
      </c>
    </row>
    <row r="949" spans="1:8" x14ac:dyDescent="0.2">
      <c r="A949" s="572">
        <v>965</v>
      </c>
      <c r="B949" s="370"/>
      <c r="C949" s="573">
        <f t="shared" si="44"/>
        <v>78.33</v>
      </c>
      <c r="D949" s="574"/>
      <c r="E949" s="382">
        <v>17529</v>
      </c>
      <c r="F949" s="372">
        <f t="shared" si="43"/>
        <v>3742</v>
      </c>
      <c r="G949" s="575">
        <f t="shared" si="42"/>
        <v>2685</v>
      </c>
      <c r="H949" s="382">
        <v>90</v>
      </c>
    </row>
    <row r="950" spans="1:8" x14ac:dyDescent="0.2">
      <c r="A950" s="572">
        <v>966</v>
      </c>
      <c r="B950" s="370"/>
      <c r="C950" s="573">
        <f t="shared" si="44"/>
        <v>78.349999999999994</v>
      </c>
      <c r="D950" s="574"/>
      <c r="E950" s="382">
        <v>17529</v>
      </c>
      <c r="F950" s="372">
        <f t="shared" si="43"/>
        <v>3741</v>
      </c>
      <c r="G950" s="575">
        <f t="shared" si="42"/>
        <v>2685</v>
      </c>
      <c r="H950" s="382">
        <v>90</v>
      </c>
    </row>
    <row r="951" spans="1:8" x14ac:dyDescent="0.2">
      <c r="A951" s="572">
        <v>967</v>
      </c>
      <c r="B951" s="370"/>
      <c r="C951" s="573">
        <f t="shared" si="44"/>
        <v>78.37</v>
      </c>
      <c r="D951" s="574"/>
      <c r="E951" s="382">
        <v>17529</v>
      </c>
      <c r="F951" s="372">
        <f t="shared" si="43"/>
        <v>3740</v>
      </c>
      <c r="G951" s="575">
        <f t="shared" si="42"/>
        <v>2684</v>
      </c>
      <c r="H951" s="382">
        <v>90</v>
      </c>
    </row>
    <row r="952" spans="1:8" x14ac:dyDescent="0.2">
      <c r="A952" s="572">
        <v>968</v>
      </c>
      <c r="B952" s="370"/>
      <c r="C952" s="573">
        <f t="shared" si="44"/>
        <v>78.39</v>
      </c>
      <c r="D952" s="574"/>
      <c r="E952" s="382">
        <v>17529</v>
      </c>
      <c r="F952" s="372">
        <f t="shared" si="43"/>
        <v>3739</v>
      </c>
      <c r="G952" s="575">
        <f t="shared" si="42"/>
        <v>2683</v>
      </c>
      <c r="H952" s="382">
        <v>90</v>
      </c>
    </row>
    <row r="953" spans="1:8" x14ac:dyDescent="0.2">
      <c r="A953" s="572">
        <v>969</v>
      </c>
      <c r="B953" s="370"/>
      <c r="C953" s="573">
        <f t="shared" si="44"/>
        <v>78.400000000000006</v>
      </c>
      <c r="D953" s="574"/>
      <c r="E953" s="382">
        <v>17529</v>
      </c>
      <c r="F953" s="372">
        <f t="shared" si="43"/>
        <v>3739</v>
      </c>
      <c r="G953" s="575">
        <f t="shared" si="42"/>
        <v>2683</v>
      </c>
      <c r="H953" s="382">
        <v>90</v>
      </c>
    </row>
    <row r="954" spans="1:8" x14ac:dyDescent="0.2">
      <c r="A954" s="572">
        <v>970</v>
      </c>
      <c r="B954" s="370"/>
      <c r="C954" s="573">
        <f t="shared" si="44"/>
        <v>78.42</v>
      </c>
      <c r="D954" s="574"/>
      <c r="E954" s="382">
        <v>17529</v>
      </c>
      <c r="F954" s="372">
        <f t="shared" si="43"/>
        <v>3738</v>
      </c>
      <c r="G954" s="575">
        <f t="shared" si="42"/>
        <v>2682</v>
      </c>
      <c r="H954" s="382">
        <v>90</v>
      </c>
    </row>
    <row r="955" spans="1:8" x14ac:dyDescent="0.2">
      <c r="A955" s="572">
        <v>971</v>
      </c>
      <c r="B955" s="370"/>
      <c r="C955" s="573">
        <f t="shared" si="44"/>
        <v>78.44</v>
      </c>
      <c r="D955" s="574"/>
      <c r="E955" s="382">
        <v>17529</v>
      </c>
      <c r="F955" s="372">
        <f t="shared" si="43"/>
        <v>3737</v>
      </c>
      <c r="G955" s="575">
        <f t="shared" si="42"/>
        <v>2682</v>
      </c>
      <c r="H955" s="382">
        <v>90</v>
      </c>
    </row>
    <row r="956" spans="1:8" x14ac:dyDescent="0.2">
      <c r="A956" s="572">
        <v>972</v>
      </c>
      <c r="B956" s="370"/>
      <c r="C956" s="573">
        <f t="shared" si="44"/>
        <v>78.459999999999994</v>
      </c>
      <c r="D956" s="574"/>
      <c r="E956" s="382">
        <v>17529</v>
      </c>
      <c r="F956" s="372">
        <f t="shared" si="43"/>
        <v>3736</v>
      </c>
      <c r="G956" s="575">
        <f t="shared" si="42"/>
        <v>2681</v>
      </c>
      <c r="H956" s="382">
        <v>90</v>
      </c>
    </row>
    <row r="957" spans="1:8" x14ac:dyDescent="0.2">
      <c r="A957" s="572">
        <v>973</v>
      </c>
      <c r="B957" s="370"/>
      <c r="C957" s="573">
        <f t="shared" si="44"/>
        <v>78.48</v>
      </c>
      <c r="D957" s="574"/>
      <c r="E957" s="382">
        <v>17529</v>
      </c>
      <c r="F957" s="372">
        <f t="shared" si="43"/>
        <v>3735</v>
      </c>
      <c r="G957" s="575">
        <f t="shared" si="42"/>
        <v>2680</v>
      </c>
      <c r="H957" s="382">
        <v>90</v>
      </c>
    </row>
    <row r="958" spans="1:8" x14ac:dyDescent="0.2">
      <c r="A958" s="572">
        <v>974</v>
      </c>
      <c r="B958" s="370"/>
      <c r="C958" s="573">
        <f t="shared" si="44"/>
        <v>78.489999999999995</v>
      </c>
      <c r="D958" s="574"/>
      <c r="E958" s="382">
        <v>17529</v>
      </c>
      <c r="F958" s="372">
        <f t="shared" si="43"/>
        <v>3735</v>
      </c>
      <c r="G958" s="575">
        <f t="shared" si="42"/>
        <v>2680</v>
      </c>
      <c r="H958" s="382">
        <v>90</v>
      </c>
    </row>
    <row r="959" spans="1:8" x14ac:dyDescent="0.2">
      <c r="A959" s="572">
        <v>975</v>
      </c>
      <c r="B959" s="370"/>
      <c r="C959" s="573">
        <f t="shared" si="44"/>
        <v>78.510000000000005</v>
      </c>
      <c r="D959" s="574"/>
      <c r="E959" s="382">
        <v>17529</v>
      </c>
      <c r="F959" s="372">
        <f t="shared" si="43"/>
        <v>3734</v>
      </c>
      <c r="G959" s="575">
        <f t="shared" si="42"/>
        <v>2679</v>
      </c>
      <c r="H959" s="382">
        <v>90</v>
      </c>
    </row>
    <row r="960" spans="1:8" x14ac:dyDescent="0.2">
      <c r="A960" s="572">
        <v>976</v>
      </c>
      <c r="B960" s="370"/>
      <c r="C960" s="573">
        <f t="shared" si="44"/>
        <v>78.53</v>
      </c>
      <c r="D960" s="574"/>
      <c r="E960" s="382">
        <v>17529</v>
      </c>
      <c r="F960" s="372">
        <f t="shared" si="43"/>
        <v>3733</v>
      </c>
      <c r="G960" s="575">
        <f t="shared" si="42"/>
        <v>2679</v>
      </c>
      <c r="H960" s="382">
        <v>90</v>
      </c>
    </row>
    <row r="961" spans="1:8" x14ac:dyDescent="0.2">
      <c r="A961" s="572">
        <v>977</v>
      </c>
      <c r="B961" s="370"/>
      <c r="C961" s="573">
        <f t="shared" si="44"/>
        <v>78.55</v>
      </c>
      <c r="D961" s="574"/>
      <c r="E961" s="382">
        <v>17529</v>
      </c>
      <c r="F961" s="372">
        <f t="shared" si="43"/>
        <v>3732</v>
      </c>
      <c r="G961" s="575">
        <f t="shared" si="42"/>
        <v>2678</v>
      </c>
      <c r="H961" s="382">
        <v>90</v>
      </c>
    </row>
    <row r="962" spans="1:8" x14ac:dyDescent="0.2">
      <c r="A962" s="572">
        <v>978</v>
      </c>
      <c r="B962" s="370"/>
      <c r="C962" s="573">
        <f t="shared" si="44"/>
        <v>78.569999999999993</v>
      </c>
      <c r="D962" s="574"/>
      <c r="E962" s="382">
        <v>17529</v>
      </c>
      <c r="F962" s="372">
        <f t="shared" si="43"/>
        <v>3731</v>
      </c>
      <c r="G962" s="575">
        <f t="shared" si="42"/>
        <v>2677</v>
      </c>
      <c r="H962" s="382">
        <v>90</v>
      </c>
    </row>
    <row r="963" spans="1:8" x14ac:dyDescent="0.2">
      <c r="A963" s="572">
        <v>979</v>
      </c>
      <c r="B963" s="370"/>
      <c r="C963" s="573">
        <f t="shared" si="44"/>
        <v>78.58</v>
      </c>
      <c r="D963" s="574"/>
      <c r="E963" s="382">
        <v>17529</v>
      </c>
      <c r="F963" s="372">
        <f t="shared" si="43"/>
        <v>3731</v>
      </c>
      <c r="G963" s="575">
        <f t="shared" si="42"/>
        <v>2677</v>
      </c>
      <c r="H963" s="382">
        <v>90</v>
      </c>
    </row>
    <row r="964" spans="1:8" x14ac:dyDescent="0.2">
      <c r="A964" s="572">
        <v>980</v>
      </c>
      <c r="B964" s="370"/>
      <c r="C964" s="573">
        <f t="shared" si="44"/>
        <v>78.599999999999994</v>
      </c>
      <c r="D964" s="574"/>
      <c r="E964" s="382">
        <v>17529</v>
      </c>
      <c r="F964" s="372">
        <f t="shared" si="43"/>
        <v>3730</v>
      </c>
      <c r="G964" s="575">
        <f t="shared" si="42"/>
        <v>2676</v>
      </c>
      <c r="H964" s="382">
        <v>90</v>
      </c>
    </row>
    <row r="965" spans="1:8" x14ac:dyDescent="0.2">
      <c r="A965" s="572">
        <v>981</v>
      </c>
      <c r="B965" s="370"/>
      <c r="C965" s="573">
        <f t="shared" si="44"/>
        <v>78.62</v>
      </c>
      <c r="D965" s="574"/>
      <c r="E965" s="382">
        <v>17529</v>
      </c>
      <c r="F965" s="372">
        <f t="shared" si="43"/>
        <v>3729</v>
      </c>
      <c r="G965" s="575">
        <f t="shared" si="42"/>
        <v>2676</v>
      </c>
      <c r="H965" s="382">
        <v>90</v>
      </c>
    </row>
    <row r="966" spans="1:8" x14ac:dyDescent="0.2">
      <c r="A966" s="572">
        <v>982</v>
      </c>
      <c r="B966" s="370"/>
      <c r="C966" s="573">
        <f t="shared" si="44"/>
        <v>78.64</v>
      </c>
      <c r="D966" s="574"/>
      <c r="E966" s="382">
        <v>17529</v>
      </c>
      <c r="F966" s="372">
        <f t="shared" si="43"/>
        <v>3728</v>
      </c>
      <c r="G966" s="575">
        <f t="shared" si="42"/>
        <v>2675</v>
      </c>
      <c r="H966" s="382">
        <v>90</v>
      </c>
    </row>
    <row r="967" spans="1:8" x14ac:dyDescent="0.2">
      <c r="A967" s="572">
        <v>983</v>
      </c>
      <c r="B967" s="370"/>
      <c r="C967" s="573">
        <f t="shared" si="44"/>
        <v>78.650000000000006</v>
      </c>
      <c r="D967" s="574"/>
      <c r="E967" s="382">
        <v>17529</v>
      </c>
      <c r="F967" s="372">
        <f t="shared" si="43"/>
        <v>3727</v>
      </c>
      <c r="G967" s="575">
        <f t="shared" si="42"/>
        <v>2674</v>
      </c>
      <c r="H967" s="382">
        <v>90</v>
      </c>
    </row>
    <row r="968" spans="1:8" x14ac:dyDescent="0.2">
      <c r="A968" s="572">
        <v>984</v>
      </c>
      <c r="B968" s="370"/>
      <c r="C968" s="573">
        <f t="shared" si="44"/>
        <v>78.67</v>
      </c>
      <c r="D968" s="574"/>
      <c r="E968" s="382">
        <v>17529</v>
      </c>
      <c r="F968" s="372">
        <f t="shared" si="43"/>
        <v>3726</v>
      </c>
      <c r="G968" s="575">
        <f t="shared" si="42"/>
        <v>2674</v>
      </c>
      <c r="H968" s="382">
        <v>90</v>
      </c>
    </row>
    <row r="969" spans="1:8" x14ac:dyDescent="0.2">
      <c r="A969" s="572">
        <v>985</v>
      </c>
      <c r="B969" s="370"/>
      <c r="C969" s="573">
        <f t="shared" si="44"/>
        <v>78.69</v>
      </c>
      <c r="D969" s="574"/>
      <c r="E969" s="382">
        <v>17529</v>
      </c>
      <c r="F969" s="372">
        <f t="shared" si="43"/>
        <v>3725</v>
      </c>
      <c r="G969" s="575">
        <f t="shared" si="42"/>
        <v>2673</v>
      </c>
      <c r="H969" s="382">
        <v>90</v>
      </c>
    </row>
    <row r="970" spans="1:8" x14ac:dyDescent="0.2">
      <c r="A970" s="572">
        <v>986</v>
      </c>
      <c r="B970" s="370"/>
      <c r="C970" s="573">
        <f t="shared" si="44"/>
        <v>78.709999999999994</v>
      </c>
      <c r="D970" s="574"/>
      <c r="E970" s="382">
        <v>17529</v>
      </c>
      <c r="F970" s="372">
        <f t="shared" si="43"/>
        <v>3725</v>
      </c>
      <c r="G970" s="575">
        <f t="shared" si="42"/>
        <v>2672</v>
      </c>
      <c r="H970" s="382">
        <v>90</v>
      </c>
    </row>
    <row r="971" spans="1:8" x14ac:dyDescent="0.2">
      <c r="A971" s="572">
        <v>987</v>
      </c>
      <c r="B971" s="370"/>
      <c r="C971" s="573">
        <f t="shared" si="44"/>
        <v>78.73</v>
      </c>
      <c r="D971" s="574"/>
      <c r="E971" s="382">
        <v>17529</v>
      </c>
      <c r="F971" s="372">
        <f t="shared" si="43"/>
        <v>3724</v>
      </c>
      <c r="G971" s="575">
        <f t="shared" si="42"/>
        <v>2672</v>
      </c>
      <c r="H971" s="382">
        <v>90</v>
      </c>
    </row>
    <row r="972" spans="1:8" x14ac:dyDescent="0.2">
      <c r="A972" s="572">
        <v>988</v>
      </c>
      <c r="B972" s="370"/>
      <c r="C972" s="573">
        <f t="shared" si="44"/>
        <v>78.739999999999995</v>
      </c>
      <c r="D972" s="574"/>
      <c r="E972" s="382">
        <v>17529</v>
      </c>
      <c r="F972" s="372">
        <f t="shared" si="43"/>
        <v>3723</v>
      </c>
      <c r="G972" s="575">
        <f t="shared" si="42"/>
        <v>2671</v>
      </c>
      <c r="H972" s="382">
        <v>90</v>
      </c>
    </row>
    <row r="973" spans="1:8" x14ac:dyDescent="0.2">
      <c r="A973" s="572">
        <v>989</v>
      </c>
      <c r="B973" s="370"/>
      <c r="C973" s="573">
        <f t="shared" si="44"/>
        <v>78.760000000000005</v>
      </c>
      <c r="D973" s="574"/>
      <c r="E973" s="382">
        <v>17529</v>
      </c>
      <c r="F973" s="372">
        <f t="shared" si="43"/>
        <v>3722</v>
      </c>
      <c r="G973" s="575">
        <f t="shared" ref="G973:G983" si="45">ROUND(12*(1/C973*E973),0)</f>
        <v>2671</v>
      </c>
      <c r="H973" s="382">
        <v>90</v>
      </c>
    </row>
    <row r="974" spans="1:8" x14ac:dyDescent="0.2">
      <c r="A974" s="572">
        <v>990</v>
      </c>
      <c r="B974" s="370"/>
      <c r="C974" s="573">
        <f t="shared" si="44"/>
        <v>78.78</v>
      </c>
      <c r="D974" s="574"/>
      <c r="E974" s="382">
        <v>17529</v>
      </c>
      <c r="F974" s="372">
        <f t="shared" ref="F974:F983" si="46">ROUND(12*1.36*(1/C974*E974)+H974,0)</f>
        <v>3721</v>
      </c>
      <c r="G974" s="575">
        <f t="shared" si="45"/>
        <v>2670</v>
      </c>
      <c r="H974" s="382">
        <v>90</v>
      </c>
    </row>
    <row r="975" spans="1:8" x14ac:dyDescent="0.2">
      <c r="A975" s="572">
        <v>991</v>
      </c>
      <c r="B975" s="370"/>
      <c r="C975" s="573">
        <f t="shared" ref="C975:C983" si="47">ROUND(10.899*LN(A975)+A975/150-3,2)</f>
        <v>78.8</v>
      </c>
      <c r="D975" s="574"/>
      <c r="E975" s="382">
        <v>17529</v>
      </c>
      <c r="F975" s="372">
        <f t="shared" si="46"/>
        <v>3720</v>
      </c>
      <c r="G975" s="575">
        <f t="shared" si="45"/>
        <v>2669</v>
      </c>
      <c r="H975" s="382">
        <v>90</v>
      </c>
    </row>
    <row r="976" spans="1:8" x14ac:dyDescent="0.2">
      <c r="A976" s="572">
        <v>992</v>
      </c>
      <c r="B976" s="370"/>
      <c r="C976" s="573">
        <f t="shared" si="47"/>
        <v>78.81</v>
      </c>
      <c r="D976" s="574"/>
      <c r="E976" s="382">
        <v>17529</v>
      </c>
      <c r="F976" s="372">
        <f t="shared" si="46"/>
        <v>3720</v>
      </c>
      <c r="G976" s="575">
        <f t="shared" si="45"/>
        <v>2669</v>
      </c>
      <c r="H976" s="382">
        <v>90</v>
      </c>
    </row>
    <row r="977" spans="1:8" x14ac:dyDescent="0.2">
      <c r="A977" s="572">
        <v>993</v>
      </c>
      <c r="B977" s="370"/>
      <c r="C977" s="573">
        <f t="shared" si="47"/>
        <v>78.83</v>
      </c>
      <c r="D977" s="574"/>
      <c r="E977" s="382">
        <v>17529</v>
      </c>
      <c r="F977" s="372">
        <f t="shared" si="46"/>
        <v>3719</v>
      </c>
      <c r="G977" s="575">
        <f t="shared" si="45"/>
        <v>2668</v>
      </c>
      <c r="H977" s="382">
        <v>90</v>
      </c>
    </row>
    <row r="978" spans="1:8" x14ac:dyDescent="0.2">
      <c r="A978" s="572">
        <v>994</v>
      </c>
      <c r="B978" s="370"/>
      <c r="C978" s="573">
        <f t="shared" si="47"/>
        <v>78.849999999999994</v>
      </c>
      <c r="D978" s="574"/>
      <c r="E978" s="382">
        <v>17529</v>
      </c>
      <c r="F978" s="372">
        <f t="shared" si="46"/>
        <v>3718</v>
      </c>
      <c r="G978" s="575">
        <f t="shared" si="45"/>
        <v>2668</v>
      </c>
      <c r="H978" s="382">
        <v>90</v>
      </c>
    </row>
    <row r="979" spans="1:8" x14ac:dyDescent="0.2">
      <c r="A979" s="572">
        <v>995</v>
      </c>
      <c r="B979" s="370"/>
      <c r="C979" s="573">
        <f t="shared" si="47"/>
        <v>78.87</v>
      </c>
      <c r="D979" s="574"/>
      <c r="E979" s="382">
        <v>17529</v>
      </c>
      <c r="F979" s="372">
        <f t="shared" si="46"/>
        <v>3717</v>
      </c>
      <c r="G979" s="575">
        <f t="shared" si="45"/>
        <v>2667</v>
      </c>
      <c r="H979" s="382">
        <v>90</v>
      </c>
    </row>
    <row r="980" spans="1:8" x14ac:dyDescent="0.2">
      <c r="A980" s="572">
        <v>996</v>
      </c>
      <c r="B980" s="370"/>
      <c r="C980" s="573">
        <f t="shared" si="47"/>
        <v>78.88</v>
      </c>
      <c r="D980" s="574"/>
      <c r="E980" s="382">
        <v>17529</v>
      </c>
      <c r="F980" s="372">
        <f t="shared" si="46"/>
        <v>3717</v>
      </c>
      <c r="G980" s="575">
        <f t="shared" si="45"/>
        <v>2667</v>
      </c>
      <c r="H980" s="382">
        <v>90</v>
      </c>
    </row>
    <row r="981" spans="1:8" x14ac:dyDescent="0.2">
      <c r="A981" s="572">
        <v>997</v>
      </c>
      <c r="B981" s="370"/>
      <c r="C981" s="573">
        <f t="shared" si="47"/>
        <v>78.900000000000006</v>
      </c>
      <c r="D981" s="574"/>
      <c r="E981" s="382">
        <v>17529</v>
      </c>
      <c r="F981" s="372">
        <f t="shared" si="46"/>
        <v>3716</v>
      </c>
      <c r="G981" s="575">
        <f t="shared" si="45"/>
        <v>2666</v>
      </c>
      <c r="H981" s="382">
        <v>90</v>
      </c>
    </row>
    <row r="982" spans="1:8" x14ac:dyDescent="0.2">
      <c r="A982" s="572">
        <v>998</v>
      </c>
      <c r="B982" s="370"/>
      <c r="C982" s="573">
        <f t="shared" si="47"/>
        <v>78.92</v>
      </c>
      <c r="D982" s="574"/>
      <c r="E982" s="382">
        <v>17529</v>
      </c>
      <c r="F982" s="372">
        <f t="shared" si="46"/>
        <v>3715</v>
      </c>
      <c r="G982" s="575">
        <f t="shared" si="45"/>
        <v>2665</v>
      </c>
      <c r="H982" s="382">
        <v>90</v>
      </c>
    </row>
    <row r="983" spans="1:8" ht="13.5" thickBot="1" x14ac:dyDescent="0.25">
      <c r="A983" s="375">
        <v>999</v>
      </c>
      <c r="B983" s="376"/>
      <c r="C983" s="576">
        <f t="shared" si="47"/>
        <v>78.94</v>
      </c>
      <c r="D983" s="577"/>
      <c r="E983" s="383">
        <v>17529</v>
      </c>
      <c r="F983" s="378">
        <f t="shared" si="46"/>
        <v>3714</v>
      </c>
      <c r="G983" s="578">
        <f t="shared" si="45"/>
        <v>2665</v>
      </c>
      <c r="H983" s="383">
        <v>90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25" orientation="portrait" r:id="rId1"/>
  <headerFooter alignWithMargins="0">
    <oddHeader>&amp;LKrajský úřad Plzeňského kraje&amp;R1. 3. 2018</oddHeader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8"/>
  <sheetViews>
    <sheetView workbookViewId="0">
      <pane ySplit="12" topLeftCell="A13" activePane="bottomLeft" state="frozenSplit"/>
      <selection activeCell="J36" sqref="J36"/>
      <selection pane="bottomLeft" activeCell="L21" sqref="L21"/>
    </sheetView>
  </sheetViews>
  <sheetFormatPr defaultRowHeight="12.75" x14ac:dyDescent="0.2"/>
  <cols>
    <col min="1" max="1" width="10" style="384" customWidth="1"/>
    <col min="2" max="2" width="9.5703125" style="384" customWidth="1"/>
    <col min="3" max="3" width="10.85546875" style="384" customWidth="1"/>
    <col min="4" max="4" width="13.42578125" style="384" customWidth="1"/>
    <col min="5" max="5" width="13.5703125" style="384" customWidth="1"/>
    <col min="6" max="6" width="12.85546875" style="384" customWidth="1"/>
    <col min="7" max="7" width="13.140625" style="384" customWidth="1"/>
    <col min="8" max="8" width="10.7109375" style="384" customWidth="1"/>
    <col min="9" max="9" width="16.140625" style="384" customWidth="1"/>
    <col min="10" max="16384" width="9.140625" style="384"/>
  </cols>
  <sheetData>
    <row r="1" spans="1:9" x14ac:dyDescent="0.2">
      <c r="H1" s="384" t="s">
        <v>340</v>
      </c>
    </row>
    <row r="2" spans="1:9" ht="4.5" customHeight="1" x14ac:dyDescent="0.2"/>
    <row r="3" spans="1:9" ht="20.25" x14ac:dyDescent="0.3">
      <c r="A3" s="385" t="s">
        <v>278</v>
      </c>
      <c r="C3" s="386"/>
      <c r="D3" s="386"/>
      <c r="E3" s="386"/>
      <c r="F3" s="387"/>
      <c r="G3" s="387"/>
      <c r="H3" s="388"/>
      <c r="I3" s="388"/>
    </row>
    <row r="4" spans="1:9" ht="15" x14ac:dyDescent="0.25">
      <c r="A4" s="389" t="s">
        <v>341</v>
      </c>
      <c r="B4" s="390"/>
      <c r="C4" s="390"/>
      <c r="D4" s="390"/>
      <c r="E4" s="390"/>
      <c r="F4" s="390"/>
      <c r="G4" s="390"/>
      <c r="I4" s="388"/>
    </row>
    <row r="5" spans="1:9" ht="5.25" customHeight="1" x14ac:dyDescent="0.25">
      <c r="A5" s="389"/>
      <c r="B5" s="390"/>
      <c r="C5" s="390"/>
      <c r="D5" s="390"/>
      <c r="E5" s="390"/>
      <c r="F5" s="390"/>
      <c r="G5" s="390"/>
      <c r="I5" s="388"/>
    </row>
    <row r="6" spans="1:9" ht="15.75" x14ac:dyDescent="0.25">
      <c r="A6" s="391"/>
      <c r="B6" s="392"/>
      <c r="C6" s="393" t="s">
        <v>8</v>
      </c>
      <c r="E6" s="394" t="s">
        <v>9</v>
      </c>
      <c r="I6" s="388"/>
    </row>
    <row r="7" spans="1:9" ht="15.75" x14ac:dyDescent="0.25">
      <c r="A7" s="395" t="s">
        <v>337</v>
      </c>
      <c r="B7" s="392"/>
      <c r="C7" s="396"/>
      <c r="D7" s="488"/>
      <c r="E7" s="396">
        <v>16</v>
      </c>
      <c r="I7" s="388"/>
    </row>
    <row r="8" spans="1:9" ht="15.75" x14ac:dyDescent="0.25">
      <c r="A8" s="395" t="s">
        <v>338</v>
      </c>
      <c r="B8" s="392"/>
      <c r="C8" s="396"/>
      <c r="D8" s="488"/>
      <c r="E8" s="396" t="s">
        <v>342</v>
      </c>
      <c r="I8" s="388"/>
    </row>
    <row r="9" spans="1:9" ht="15.75" x14ac:dyDescent="0.25">
      <c r="A9" s="395"/>
      <c r="B9" s="392"/>
      <c r="C9" s="396"/>
      <c r="D9" s="488"/>
      <c r="E9" s="396"/>
      <c r="I9" s="388"/>
    </row>
    <row r="10" spans="1:9" ht="6" customHeight="1" thickBot="1" x14ac:dyDescent="0.25">
      <c r="A10" s="722"/>
      <c r="B10" s="722"/>
      <c r="C10" s="398"/>
      <c r="D10" s="489"/>
      <c r="E10" s="399"/>
      <c r="F10" s="399"/>
      <c r="G10" s="399"/>
      <c r="I10" s="388"/>
    </row>
    <row r="11" spans="1:9" ht="15.75" x14ac:dyDescent="0.2">
      <c r="A11" s="400"/>
      <c r="B11" s="401" t="s">
        <v>1</v>
      </c>
      <c r="C11" s="402"/>
      <c r="D11" s="401" t="s">
        <v>2</v>
      </c>
      <c r="E11" s="402"/>
      <c r="F11" s="404" t="s">
        <v>3</v>
      </c>
      <c r="G11" s="728"/>
      <c r="H11" s="724"/>
    </row>
    <row r="12" spans="1:9" ht="45.75" thickBot="1" x14ac:dyDescent="0.25">
      <c r="A12" s="405" t="s">
        <v>275</v>
      </c>
      <c r="B12" s="406" t="s">
        <v>8</v>
      </c>
      <c r="C12" s="407" t="s">
        <v>9</v>
      </c>
      <c r="D12" s="408" t="s">
        <v>10</v>
      </c>
      <c r="E12" s="491" t="s">
        <v>276</v>
      </c>
      <c r="F12" s="408" t="s">
        <v>3</v>
      </c>
      <c r="G12" s="492" t="s">
        <v>13</v>
      </c>
      <c r="H12" s="491" t="s">
        <v>14</v>
      </c>
    </row>
    <row r="13" spans="1:9" x14ac:dyDescent="0.2">
      <c r="A13" s="493" t="s">
        <v>339</v>
      </c>
      <c r="B13" s="494"/>
      <c r="C13" s="579">
        <v>16</v>
      </c>
      <c r="D13" s="534"/>
      <c r="E13" s="496">
        <v>17529</v>
      </c>
      <c r="F13" s="415">
        <f>ROUND(12*1.36*(1/C13*E13)+H13,0)</f>
        <v>17970</v>
      </c>
      <c r="G13" s="417">
        <f t="shared" ref="G13:G76" si="0">ROUND(12*(1/C13*E13),0)</f>
        <v>13147</v>
      </c>
      <c r="H13" s="416">
        <v>90</v>
      </c>
    </row>
    <row r="14" spans="1:9" x14ac:dyDescent="0.2">
      <c r="A14" s="497">
        <v>30</v>
      </c>
      <c r="B14" s="425"/>
      <c r="C14" s="429">
        <f>ROUND((10.899*LN(A14)+A14/200)*0.5-1.5,2)</f>
        <v>17.11</v>
      </c>
      <c r="D14" s="536"/>
      <c r="E14" s="421">
        <v>17529</v>
      </c>
      <c r="F14" s="420">
        <f t="shared" ref="F14:F77" si="1">ROUND(12*1.36*(1/C14*E14)+H14,0)</f>
        <v>16810</v>
      </c>
      <c r="G14" s="500">
        <f t="shared" si="0"/>
        <v>12294</v>
      </c>
      <c r="H14" s="421">
        <v>90</v>
      </c>
    </row>
    <row r="15" spans="1:9" x14ac:dyDescent="0.2">
      <c r="A15" s="497">
        <v>31</v>
      </c>
      <c r="B15" s="425"/>
      <c r="C15" s="429">
        <f t="shared" ref="C15:C78" si="2">ROUND((10.899*LN(A15)+A15/200)*0.5-1.5,2)</f>
        <v>17.29</v>
      </c>
      <c r="D15" s="536"/>
      <c r="E15" s="421">
        <v>17529</v>
      </c>
      <c r="F15" s="420">
        <f t="shared" si="1"/>
        <v>16636</v>
      </c>
      <c r="G15" s="500">
        <f t="shared" si="0"/>
        <v>12166</v>
      </c>
      <c r="H15" s="421">
        <v>90</v>
      </c>
    </row>
    <row r="16" spans="1:9" x14ac:dyDescent="0.2">
      <c r="A16" s="497">
        <v>32</v>
      </c>
      <c r="B16" s="425"/>
      <c r="C16" s="429">
        <f t="shared" si="2"/>
        <v>17.47</v>
      </c>
      <c r="D16" s="536"/>
      <c r="E16" s="421">
        <v>17529</v>
      </c>
      <c r="F16" s="420">
        <f t="shared" si="1"/>
        <v>16465</v>
      </c>
      <c r="G16" s="500">
        <f t="shared" si="0"/>
        <v>12041</v>
      </c>
      <c r="H16" s="421">
        <v>90</v>
      </c>
    </row>
    <row r="17" spans="1:8" x14ac:dyDescent="0.2">
      <c r="A17" s="497">
        <v>33</v>
      </c>
      <c r="B17" s="425"/>
      <c r="C17" s="429">
        <f t="shared" si="2"/>
        <v>17.64</v>
      </c>
      <c r="D17" s="536"/>
      <c r="E17" s="421">
        <v>17529</v>
      </c>
      <c r="F17" s="420">
        <f t="shared" si="1"/>
        <v>16307</v>
      </c>
      <c r="G17" s="500">
        <f t="shared" si="0"/>
        <v>11924</v>
      </c>
      <c r="H17" s="421">
        <v>90</v>
      </c>
    </row>
    <row r="18" spans="1:8" x14ac:dyDescent="0.2">
      <c r="A18" s="497">
        <v>34</v>
      </c>
      <c r="B18" s="425"/>
      <c r="C18" s="429">
        <f t="shared" si="2"/>
        <v>17.8</v>
      </c>
      <c r="D18" s="536"/>
      <c r="E18" s="421">
        <v>17529</v>
      </c>
      <c r="F18" s="420">
        <f t="shared" si="1"/>
        <v>16162</v>
      </c>
      <c r="G18" s="500">
        <f t="shared" si="0"/>
        <v>11817</v>
      </c>
      <c r="H18" s="421">
        <v>90</v>
      </c>
    </row>
    <row r="19" spans="1:8" x14ac:dyDescent="0.2">
      <c r="A19" s="497">
        <v>35</v>
      </c>
      <c r="B19" s="425"/>
      <c r="C19" s="429">
        <f t="shared" si="2"/>
        <v>17.96</v>
      </c>
      <c r="D19" s="536"/>
      <c r="E19" s="421">
        <v>17529</v>
      </c>
      <c r="F19" s="420">
        <f t="shared" si="1"/>
        <v>16018</v>
      </c>
      <c r="G19" s="500">
        <f t="shared" si="0"/>
        <v>11712</v>
      </c>
      <c r="H19" s="421">
        <v>90</v>
      </c>
    </row>
    <row r="20" spans="1:8" x14ac:dyDescent="0.2">
      <c r="A20" s="497">
        <v>36</v>
      </c>
      <c r="B20" s="425"/>
      <c r="C20" s="429">
        <f t="shared" si="2"/>
        <v>18.12</v>
      </c>
      <c r="D20" s="536"/>
      <c r="E20" s="421">
        <v>17529</v>
      </c>
      <c r="F20" s="420">
        <f t="shared" si="1"/>
        <v>15878</v>
      </c>
      <c r="G20" s="500">
        <f t="shared" si="0"/>
        <v>11609</v>
      </c>
      <c r="H20" s="421">
        <v>90</v>
      </c>
    </row>
    <row r="21" spans="1:8" x14ac:dyDescent="0.2">
      <c r="A21" s="497">
        <v>37</v>
      </c>
      <c r="B21" s="425"/>
      <c r="C21" s="429">
        <f t="shared" si="2"/>
        <v>18.27</v>
      </c>
      <c r="D21" s="536"/>
      <c r="E21" s="421">
        <v>17529</v>
      </c>
      <c r="F21" s="420">
        <f t="shared" si="1"/>
        <v>15748</v>
      </c>
      <c r="G21" s="500">
        <f t="shared" si="0"/>
        <v>11513</v>
      </c>
      <c r="H21" s="421">
        <v>90</v>
      </c>
    </row>
    <row r="22" spans="1:8" x14ac:dyDescent="0.2">
      <c r="A22" s="497">
        <v>38</v>
      </c>
      <c r="B22" s="425"/>
      <c r="C22" s="429">
        <f t="shared" si="2"/>
        <v>18.420000000000002</v>
      </c>
      <c r="D22" s="536"/>
      <c r="E22" s="421">
        <v>17529</v>
      </c>
      <c r="F22" s="420">
        <f t="shared" si="1"/>
        <v>15621</v>
      </c>
      <c r="G22" s="500">
        <f t="shared" si="0"/>
        <v>11420</v>
      </c>
      <c r="H22" s="421">
        <v>90</v>
      </c>
    </row>
    <row r="23" spans="1:8" x14ac:dyDescent="0.2">
      <c r="A23" s="497">
        <v>39</v>
      </c>
      <c r="B23" s="425"/>
      <c r="C23" s="429">
        <f t="shared" si="2"/>
        <v>18.559999999999999</v>
      </c>
      <c r="D23" s="536"/>
      <c r="E23" s="421">
        <v>17529</v>
      </c>
      <c r="F23" s="420">
        <f t="shared" si="1"/>
        <v>15503</v>
      </c>
      <c r="G23" s="500">
        <f t="shared" si="0"/>
        <v>11333</v>
      </c>
      <c r="H23" s="421">
        <v>90</v>
      </c>
    </row>
    <row r="24" spans="1:8" x14ac:dyDescent="0.2">
      <c r="A24" s="497">
        <v>40</v>
      </c>
      <c r="B24" s="425"/>
      <c r="C24" s="429">
        <f t="shared" si="2"/>
        <v>18.7</v>
      </c>
      <c r="D24" s="536"/>
      <c r="E24" s="421">
        <v>17529</v>
      </c>
      <c r="F24" s="420">
        <f t="shared" si="1"/>
        <v>15388</v>
      </c>
      <c r="G24" s="500">
        <f t="shared" si="0"/>
        <v>11249</v>
      </c>
      <c r="H24" s="421">
        <v>90</v>
      </c>
    </row>
    <row r="25" spans="1:8" x14ac:dyDescent="0.2">
      <c r="A25" s="497">
        <v>41</v>
      </c>
      <c r="B25" s="425"/>
      <c r="C25" s="429">
        <f t="shared" si="2"/>
        <v>18.84</v>
      </c>
      <c r="D25" s="536"/>
      <c r="E25" s="421">
        <v>17529</v>
      </c>
      <c r="F25" s="420">
        <f t="shared" si="1"/>
        <v>15274</v>
      </c>
      <c r="G25" s="500">
        <f t="shared" si="0"/>
        <v>11165</v>
      </c>
      <c r="H25" s="421">
        <v>90</v>
      </c>
    </row>
    <row r="26" spans="1:8" x14ac:dyDescent="0.2">
      <c r="A26" s="497">
        <v>42</v>
      </c>
      <c r="B26" s="425"/>
      <c r="C26" s="429">
        <f t="shared" si="2"/>
        <v>18.97</v>
      </c>
      <c r="D26" s="536"/>
      <c r="E26" s="421">
        <v>17529</v>
      </c>
      <c r="F26" s="420">
        <f t="shared" si="1"/>
        <v>15170</v>
      </c>
      <c r="G26" s="500">
        <f t="shared" si="0"/>
        <v>11088</v>
      </c>
      <c r="H26" s="421">
        <v>90</v>
      </c>
    </row>
    <row r="27" spans="1:8" x14ac:dyDescent="0.2">
      <c r="A27" s="497">
        <v>43</v>
      </c>
      <c r="B27" s="425"/>
      <c r="C27" s="429">
        <f t="shared" si="2"/>
        <v>19.100000000000001</v>
      </c>
      <c r="D27" s="536"/>
      <c r="E27" s="421">
        <v>17529</v>
      </c>
      <c r="F27" s="420">
        <f t="shared" si="1"/>
        <v>15068</v>
      </c>
      <c r="G27" s="500">
        <f t="shared" si="0"/>
        <v>11013</v>
      </c>
      <c r="H27" s="421">
        <v>90</v>
      </c>
    </row>
    <row r="28" spans="1:8" x14ac:dyDescent="0.2">
      <c r="A28" s="497">
        <v>44</v>
      </c>
      <c r="B28" s="425"/>
      <c r="C28" s="429">
        <f t="shared" si="2"/>
        <v>19.23</v>
      </c>
      <c r="D28" s="536"/>
      <c r="E28" s="421">
        <v>17529</v>
      </c>
      <c r="F28" s="420">
        <f t="shared" si="1"/>
        <v>14966</v>
      </c>
      <c r="G28" s="500">
        <f t="shared" si="0"/>
        <v>10939</v>
      </c>
      <c r="H28" s="421">
        <v>90</v>
      </c>
    </row>
    <row r="29" spans="1:8" x14ac:dyDescent="0.2">
      <c r="A29" s="497">
        <v>45</v>
      </c>
      <c r="B29" s="425"/>
      <c r="C29" s="429">
        <f t="shared" si="2"/>
        <v>19.36</v>
      </c>
      <c r="D29" s="536"/>
      <c r="E29" s="421">
        <v>17529</v>
      </c>
      <c r="F29" s="420">
        <f t="shared" si="1"/>
        <v>14867</v>
      </c>
      <c r="G29" s="500">
        <f t="shared" si="0"/>
        <v>10865</v>
      </c>
      <c r="H29" s="421">
        <v>90</v>
      </c>
    </row>
    <row r="30" spans="1:8" x14ac:dyDescent="0.2">
      <c r="A30" s="497">
        <v>46</v>
      </c>
      <c r="B30" s="425"/>
      <c r="C30" s="429">
        <f t="shared" si="2"/>
        <v>19.48</v>
      </c>
      <c r="D30" s="536"/>
      <c r="E30" s="421">
        <v>17529</v>
      </c>
      <c r="F30" s="420">
        <f t="shared" si="1"/>
        <v>14775</v>
      </c>
      <c r="G30" s="500">
        <f t="shared" si="0"/>
        <v>10798</v>
      </c>
      <c r="H30" s="421">
        <v>90</v>
      </c>
    </row>
    <row r="31" spans="1:8" x14ac:dyDescent="0.2">
      <c r="A31" s="497">
        <v>47</v>
      </c>
      <c r="B31" s="425"/>
      <c r="C31" s="429">
        <f t="shared" si="2"/>
        <v>19.600000000000001</v>
      </c>
      <c r="D31" s="536"/>
      <c r="E31" s="421">
        <v>17529</v>
      </c>
      <c r="F31" s="420">
        <f t="shared" si="1"/>
        <v>14686</v>
      </c>
      <c r="G31" s="500">
        <f t="shared" si="0"/>
        <v>10732</v>
      </c>
      <c r="H31" s="421">
        <v>90</v>
      </c>
    </row>
    <row r="32" spans="1:8" x14ac:dyDescent="0.2">
      <c r="A32" s="497">
        <v>48</v>
      </c>
      <c r="B32" s="425"/>
      <c r="C32" s="429">
        <f t="shared" si="2"/>
        <v>19.72</v>
      </c>
      <c r="D32" s="536"/>
      <c r="E32" s="421">
        <v>17529</v>
      </c>
      <c r="F32" s="420">
        <f t="shared" si="1"/>
        <v>14597</v>
      </c>
      <c r="G32" s="500">
        <f t="shared" si="0"/>
        <v>10667</v>
      </c>
      <c r="H32" s="421">
        <v>90</v>
      </c>
    </row>
    <row r="33" spans="1:8" x14ac:dyDescent="0.2">
      <c r="A33" s="497">
        <v>49</v>
      </c>
      <c r="B33" s="425"/>
      <c r="C33" s="429">
        <f t="shared" si="2"/>
        <v>19.829999999999998</v>
      </c>
      <c r="D33" s="536"/>
      <c r="E33" s="421">
        <v>17529</v>
      </c>
      <c r="F33" s="420">
        <f t="shared" si="1"/>
        <v>14516</v>
      </c>
      <c r="G33" s="500">
        <f t="shared" si="0"/>
        <v>10608</v>
      </c>
      <c r="H33" s="421">
        <v>90</v>
      </c>
    </row>
    <row r="34" spans="1:8" x14ac:dyDescent="0.2">
      <c r="A34" s="497">
        <v>50</v>
      </c>
      <c r="B34" s="425"/>
      <c r="C34" s="429">
        <f t="shared" si="2"/>
        <v>19.940000000000001</v>
      </c>
      <c r="D34" s="536"/>
      <c r="E34" s="421">
        <v>17529</v>
      </c>
      <c r="F34" s="420">
        <f t="shared" si="1"/>
        <v>14437</v>
      </c>
      <c r="G34" s="500">
        <f t="shared" si="0"/>
        <v>10549</v>
      </c>
      <c r="H34" s="421">
        <v>90</v>
      </c>
    </row>
    <row r="35" spans="1:8" x14ac:dyDescent="0.2">
      <c r="A35" s="497">
        <v>51</v>
      </c>
      <c r="B35" s="425"/>
      <c r="C35" s="429">
        <f t="shared" si="2"/>
        <v>20.05</v>
      </c>
      <c r="D35" s="536"/>
      <c r="E35" s="421">
        <v>17529</v>
      </c>
      <c r="F35" s="420">
        <f t="shared" si="1"/>
        <v>14358</v>
      </c>
      <c r="G35" s="500">
        <f t="shared" si="0"/>
        <v>10491</v>
      </c>
      <c r="H35" s="421">
        <v>90</v>
      </c>
    </row>
    <row r="36" spans="1:8" x14ac:dyDescent="0.2">
      <c r="A36" s="497">
        <v>52</v>
      </c>
      <c r="B36" s="425"/>
      <c r="C36" s="429">
        <f t="shared" si="2"/>
        <v>20.16</v>
      </c>
      <c r="D36" s="536"/>
      <c r="E36" s="421">
        <v>17529</v>
      </c>
      <c r="F36" s="420">
        <f t="shared" si="1"/>
        <v>14280</v>
      </c>
      <c r="G36" s="500">
        <f t="shared" si="0"/>
        <v>10434</v>
      </c>
      <c r="H36" s="421">
        <v>90</v>
      </c>
    </row>
    <row r="37" spans="1:8" x14ac:dyDescent="0.2">
      <c r="A37" s="497">
        <v>53</v>
      </c>
      <c r="B37" s="425"/>
      <c r="C37" s="429">
        <f t="shared" si="2"/>
        <v>20.27</v>
      </c>
      <c r="D37" s="536"/>
      <c r="E37" s="421">
        <v>17529</v>
      </c>
      <c r="F37" s="420">
        <f t="shared" si="1"/>
        <v>14203</v>
      </c>
      <c r="G37" s="500">
        <f t="shared" si="0"/>
        <v>10377</v>
      </c>
      <c r="H37" s="421">
        <v>90</v>
      </c>
    </row>
    <row r="38" spans="1:8" x14ac:dyDescent="0.2">
      <c r="A38" s="497">
        <v>54</v>
      </c>
      <c r="B38" s="425"/>
      <c r="C38" s="429">
        <f t="shared" si="2"/>
        <v>20.37</v>
      </c>
      <c r="D38" s="536"/>
      <c r="E38" s="421">
        <v>17529</v>
      </c>
      <c r="F38" s="420">
        <f t="shared" si="1"/>
        <v>14134</v>
      </c>
      <c r="G38" s="500">
        <f t="shared" si="0"/>
        <v>10326</v>
      </c>
      <c r="H38" s="421">
        <v>90</v>
      </c>
    </row>
    <row r="39" spans="1:8" x14ac:dyDescent="0.2">
      <c r="A39" s="497">
        <v>55</v>
      </c>
      <c r="B39" s="425"/>
      <c r="C39" s="429">
        <f t="shared" si="2"/>
        <v>20.48</v>
      </c>
      <c r="D39" s="536"/>
      <c r="E39" s="421">
        <v>17529</v>
      </c>
      <c r="F39" s="420">
        <f t="shared" si="1"/>
        <v>14058</v>
      </c>
      <c r="G39" s="500">
        <f t="shared" si="0"/>
        <v>10271</v>
      </c>
      <c r="H39" s="421">
        <v>90</v>
      </c>
    </row>
    <row r="40" spans="1:8" x14ac:dyDescent="0.2">
      <c r="A40" s="497">
        <v>56</v>
      </c>
      <c r="B40" s="425"/>
      <c r="C40" s="429">
        <f t="shared" si="2"/>
        <v>20.58</v>
      </c>
      <c r="D40" s="536"/>
      <c r="E40" s="421">
        <v>17529</v>
      </c>
      <c r="F40" s="420">
        <f t="shared" si="1"/>
        <v>13991</v>
      </c>
      <c r="G40" s="500">
        <f t="shared" si="0"/>
        <v>10221</v>
      </c>
      <c r="H40" s="421">
        <v>90</v>
      </c>
    </row>
    <row r="41" spans="1:8" x14ac:dyDescent="0.2">
      <c r="A41" s="497">
        <v>57</v>
      </c>
      <c r="B41" s="425"/>
      <c r="C41" s="429">
        <f t="shared" si="2"/>
        <v>20.68</v>
      </c>
      <c r="D41" s="536"/>
      <c r="E41" s="421">
        <v>17529</v>
      </c>
      <c r="F41" s="420">
        <f t="shared" si="1"/>
        <v>13923</v>
      </c>
      <c r="G41" s="500">
        <f t="shared" si="0"/>
        <v>10172</v>
      </c>
      <c r="H41" s="421">
        <v>90</v>
      </c>
    </row>
    <row r="42" spans="1:8" x14ac:dyDescent="0.2">
      <c r="A42" s="497">
        <v>58</v>
      </c>
      <c r="B42" s="425"/>
      <c r="C42" s="429">
        <f t="shared" si="2"/>
        <v>20.77</v>
      </c>
      <c r="D42" s="536"/>
      <c r="E42" s="421">
        <v>17529</v>
      </c>
      <c r="F42" s="420">
        <f t="shared" si="1"/>
        <v>13863</v>
      </c>
      <c r="G42" s="500">
        <f t="shared" si="0"/>
        <v>10127</v>
      </c>
      <c r="H42" s="421">
        <v>90</v>
      </c>
    </row>
    <row r="43" spans="1:8" x14ac:dyDescent="0.2">
      <c r="A43" s="497">
        <v>59</v>
      </c>
      <c r="B43" s="425"/>
      <c r="C43" s="429">
        <f t="shared" si="2"/>
        <v>20.87</v>
      </c>
      <c r="D43" s="536"/>
      <c r="E43" s="421">
        <v>17529</v>
      </c>
      <c r="F43" s="420">
        <f t="shared" si="1"/>
        <v>13797</v>
      </c>
      <c r="G43" s="500">
        <f t="shared" si="0"/>
        <v>10079</v>
      </c>
      <c r="H43" s="421">
        <v>90</v>
      </c>
    </row>
    <row r="44" spans="1:8" x14ac:dyDescent="0.2">
      <c r="A44" s="497">
        <v>60</v>
      </c>
      <c r="B44" s="425"/>
      <c r="C44" s="429">
        <f t="shared" si="2"/>
        <v>20.96</v>
      </c>
      <c r="D44" s="536"/>
      <c r="E44" s="421">
        <v>17529</v>
      </c>
      <c r="F44" s="420">
        <f t="shared" si="1"/>
        <v>13739</v>
      </c>
      <c r="G44" s="500">
        <f t="shared" si="0"/>
        <v>10036</v>
      </c>
      <c r="H44" s="421">
        <v>90</v>
      </c>
    </row>
    <row r="45" spans="1:8" x14ac:dyDescent="0.2">
      <c r="A45" s="497">
        <v>61</v>
      </c>
      <c r="B45" s="425"/>
      <c r="C45" s="429">
        <f t="shared" si="2"/>
        <v>21.05</v>
      </c>
      <c r="D45" s="536"/>
      <c r="E45" s="421">
        <v>17529</v>
      </c>
      <c r="F45" s="420">
        <f t="shared" si="1"/>
        <v>13680</v>
      </c>
      <c r="G45" s="500">
        <f t="shared" si="0"/>
        <v>9993</v>
      </c>
      <c r="H45" s="421">
        <v>90</v>
      </c>
    </row>
    <row r="46" spans="1:8" x14ac:dyDescent="0.2">
      <c r="A46" s="497">
        <v>62</v>
      </c>
      <c r="B46" s="425"/>
      <c r="C46" s="429">
        <f t="shared" si="2"/>
        <v>21.15</v>
      </c>
      <c r="D46" s="536"/>
      <c r="E46" s="421">
        <v>17529</v>
      </c>
      <c r="F46" s="420">
        <f t="shared" si="1"/>
        <v>13616</v>
      </c>
      <c r="G46" s="500">
        <f t="shared" si="0"/>
        <v>9946</v>
      </c>
      <c r="H46" s="421">
        <v>90</v>
      </c>
    </row>
    <row r="47" spans="1:8" x14ac:dyDescent="0.2">
      <c r="A47" s="497">
        <v>63</v>
      </c>
      <c r="B47" s="425"/>
      <c r="C47" s="429">
        <f t="shared" si="2"/>
        <v>21.24</v>
      </c>
      <c r="D47" s="536"/>
      <c r="E47" s="421">
        <v>17529</v>
      </c>
      <c r="F47" s="420">
        <f t="shared" si="1"/>
        <v>13559</v>
      </c>
      <c r="G47" s="500">
        <f t="shared" si="0"/>
        <v>9903</v>
      </c>
      <c r="H47" s="421">
        <v>90</v>
      </c>
    </row>
    <row r="48" spans="1:8" x14ac:dyDescent="0.2">
      <c r="A48" s="497">
        <v>64</v>
      </c>
      <c r="B48" s="425"/>
      <c r="C48" s="429">
        <f t="shared" si="2"/>
        <v>21.32</v>
      </c>
      <c r="D48" s="536"/>
      <c r="E48" s="421">
        <v>17529</v>
      </c>
      <c r="F48" s="420">
        <f t="shared" si="1"/>
        <v>13508</v>
      </c>
      <c r="G48" s="500">
        <f t="shared" si="0"/>
        <v>9866</v>
      </c>
      <c r="H48" s="421">
        <v>90</v>
      </c>
    </row>
    <row r="49" spans="1:8" x14ac:dyDescent="0.2">
      <c r="A49" s="497">
        <v>65</v>
      </c>
      <c r="B49" s="425"/>
      <c r="C49" s="429">
        <f t="shared" si="2"/>
        <v>21.41</v>
      </c>
      <c r="D49" s="536"/>
      <c r="E49" s="421">
        <v>17529</v>
      </c>
      <c r="F49" s="420">
        <f t="shared" si="1"/>
        <v>13452</v>
      </c>
      <c r="G49" s="500">
        <f t="shared" si="0"/>
        <v>9825</v>
      </c>
      <c r="H49" s="421">
        <v>90</v>
      </c>
    </row>
    <row r="50" spans="1:8" x14ac:dyDescent="0.2">
      <c r="A50" s="497">
        <v>66</v>
      </c>
      <c r="B50" s="425"/>
      <c r="C50" s="429">
        <f t="shared" si="2"/>
        <v>21.5</v>
      </c>
      <c r="D50" s="536"/>
      <c r="E50" s="421">
        <v>17529</v>
      </c>
      <c r="F50" s="420">
        <f t="shared" si="1"/>
        <v>13396</v>
      </c>
      <c r="G50" s="500">
        <f t="shared" si="0"/>
        <v>9784</v>
      </c>
      <c r="H50" s="421">
        <v>90</v>
      </c>
    </row>
    <row r="51" spans="1:8" x14ac:dyDescent="0.2">
      <c r="A51" s="497">
        <v>67</v>
      </c>
      <c r="B51" s="425"/>
      <c r="C51" s="429">
        <f t="shared" si="2"/>
        <v>21.58</v>
      </c>
      <c r="D51" s="536"/>
      <c r="E51" s="421">
        <v>17529</v>
      </c>
      <c r="F51" s="420">
        <f t="shared" si="1"/>
        <v>13346</v>
      </c>
      <c r="G51" s="500">
        <f t="shared" si="0"/>
        <v>9747</v>
      </c>
      <c r="H51" s="421">
        <v>90</v>
      </c>
    </row>
    <row r="52" spans="1:8" x14ac:dyDescent="0.2">
      <c r="A52" s="497">
        <v>68</v>
      </c>
      <c r="B52" s="425"/>
      <c r="C52" s="429">
        <f t="shared" si="2"/>
        <v>21.66</v>
      </c>
      <c r="D52" s="536"/>
      <c r="E52" s="421">
        <v>17529</v>
      </c>
      <c r="F52" s="420">
        <f t="shared" si="1"/>
        <v>13297</v>
      </c>
      <c r="G52" s="500">
        <f t="shared" si="0"/>
        <v>9711</v>
      </c>
      <c r="H52" s="421">
        <v>90</v>
      </c>
    </row>
    <row r="53" spans="1:8" x14ac:dyDescent="0.2">
      <c r="A53" s="497">
        <v>69</v>
      </c>
      <c r="B53" s="425"/>
      <c r="C53" s="429">
        <f t="shared" si="2"/>
        <v>21.75</v>
      </c>
      <c r="D53" s="536"/>
      <c r="E53" s="421">
        <v>17529</v>
      </c>
      <c r="F53" s="420">
        <f t="shared" si="1"/>
        <v>13243</v>
      </c>
      <c r="G53" s="500">
        <f t="shared" si="0"/>
        <v>9671</v>
      </c>
      <c r="H53" s="421">
        <v>90</v>
      </c>
    </row>
    <row r="54" spans="1:8" x14ac:dyDescent="0.2">
      <c r="A54" s="497">
        <v>70</v>
      </c>
      <c r="B54" s="425"/>
      <c r="C54" s="429">
        <f t="shared" si="2"/>
        <v>21.83</v>
      </c>
      <c r="D54" s="536"/>
      <c r="E54" s="421">
        <v>17529</v>
      </c>
      <c r="F54" s="420">
        <f t="shared" si="1"/>
        <v>13195</v>
      </c>
      <c r="G54" s="500">
        <f t="shared" si="0"/>
        <v>9636</v>
      </c>
      <c r="H54" s="421">
        <v>90</v>
      </c>
    </row>
    <row r="55" spans="1:8" x14ac:dyDescent="0.2">
      <c r="A55" s="497">
        <v>71</v>
      </c>
      <c r="B55" s="425"/>
      <c r="C55" s="429">
        <f t="shared" si="2"/>
        <v>21.91</v>
      </c>
      <c r="D55" s="536"/>
      <c r="E55" s="421">
        <v>17529</v>
      </c>
      <c r="F55" s="420">
        <f t="shared" si="1"/>
        <v>13147</v>
      </c>
      <c r="G55" s="500">
        <f t="shared" si="0"/>
        <v>9601</v>
      </c>
      <c r="H55" s="421">
        <v>90</v>
      </c>
    </row>
    <row r="56" spans="1:8" x14ac:dyDescent="0.2">
      <c r="A56" s="497">
        <v>72</v>
      </c>
      <c r="B56" s="425"/>
      <c r="C56" s="429">
        <f t="shared" si="2"/>
        <v>21.99</v>
      </c>
      <c r="D56" s="536"/>
      <c r="E56" s="421">
        <v>17529</v>
      </c>
      <c r="F56" s="420">
        <f t="shared" si="1"/>
        <v>13099</v>
      </c>
      <c r="G56" s="500">
        <f t="shared" si="0"/>
        <v>9566</v>
      </c>
      <c r="H56" s="421">
        <v>90</v>
      </c>
    </row>
    <row r="57" spans="1:8" x14ac:dyDescent="0.2">
      <c r="A57" s="497">
        <v>73</v>
      </c>
      <c r="B57" s="425"/>
      <c r="C57" s="429">
        <f t="shared" si="2"/>
        <v>22.06</v>
      </c>
      <c r="D57" s="536"/>
      <c r="E57" s="421">
        <v>17529</v>
      </c>
      <c r="F57" s="420">
        <f t="shared" si="1"/>
        <v>13058</v>
      </c>
      <c r="G57" s="500">
        <f t="shared" si="0"/>
        <v>9535</v>
      </c>
      <c r="H57" s="421">
        <v>90</v>
      </c>
    </row>
    <row r="58" spans="1:8" x14ac:dyDescent="0.2">
      <c r="A58" s="497">
        <v>74</v>
      </c>
      <c r="B58" s="425"/>
      <c r="C58" s="429">
        <f t="shared" si="2"/>
        <v>22.14</v>
      </c>
      <c r="D58" s="536"/>
      <c r="E58" s="421">
        <v>17529</v>
      </c>
      <c r="F58" s="420">
        <f t="shared" si="1"/>
        <v>13011</v>
      </c>
      <c r="G58" s="500">
        <f t="shared" si="0"/>
        <v>9501</v>
      </c>
      <c r="H58" s="421">
        <v>90</v>
      </c>
    </row>
    <row r="59" spans="1:8" x14ac:dyDescent="0.2">
      <c r="A59" s="497">
        <v>75</v>
      </c>
      <c r="B59" s="425"/>
      <c r="C59" s="429">
        <f t="shared" si="2"/>
        <v>22.22</v>
      </c>
      <c r="D59" s="536"/>
      <c r="E59" s="421">
        <v>17529</v>
      </c>
      <c r="F59" s="420">
        <f t="shared" si="1"/>
        <v>12965</v>
      </c>
      <c r="G59" s="500">
        <f t="shared" si="0"/>
        <v>9467</v>
      </c>
      <c r="H59" s="421">
        <v>90</v>
      </c>
    </row>
    <row r="60" spans="1:8" x14ac:dyDescent="0.2">
      <c r="A60" s="497">
        <v>76</v>
      </c>
      <c r="B60" s="425"/>
      <c r="C60" s="429">
        <f t="shared" si="2"/>
        <v>22.29</v>
      </c>
      <c r="D60" s="536"/>
      <c r="E60" s="421">
        <v>17529</v>
      </c>
      <c r="F60" s="420">
        <f t="shared" si="1"/>
        <v>12924</v>
      </c>
      <c r="G60" s="500">
        <f t="shared" si="0"/>
        <v>9437</v>
      </c>
      <c r="H60" s="421">
        <v>90</v>
      </c>
    </row>
    <row r="61" spans="1:8" x14ac:dyDescent="0.2">
      <c r="A61" s="497">
        <v>77</v>
      </c>
      <c r="B61" s="425"/>
      <c r="C61" s="429">
        <f t="shared" si="2"/>
        <v>22.36</v>
      </c>
      <c r="D61" s="536"/>
      <c r="E61" s="421">
        <v>17529</v>
      </c>
      <c r="F61" s="420">
        <f t="shared" si="1"/>
        <v>12884</v>
      </c>
      <c r="G61" s="500">
        <f t="shared" si="0"/>
        <v>9407</v>
      </c>
      <c r="H61" s="421">
        <v>90</v>
      </c>
    </row>
    <row r="62" spans="1:8" x14ac:dyDescent="0.2">
      <c r="A62" s="497">
        <v>78</v>
      </c>
      <c r="B62" s="425"/>
      <c r="C62" s="429">
        <f t="shared" si="2"/>
        <v>22.44</v>
      </c>
      <c r="D62" s="536"/>
      <c r="E62" s="421">
        <v>17529</v>
      </c>
      <c r="F62" s="420">
        <f t="shared" si="1"/>
        <v>12838</v>
      </c>
      <c r="G62" s="500">
        <f t="shared" si="0"/>
        <v>9374</v>
      </c>
      <c r="H62" s="421">
        <v>90</v>
      </c>
    </row>
    <row r="63" spans="1:8" x14ac:dyDescent="0.2">
      <c r="A63" s="497">
        <v>79</v>
      </c>
      <c r="B63" s="425"/>
      <c r="C63" s="429">
        <f t="shared" si="2"/>
        <v>22.51</v>
      </c>
      <c r="D63" s="536"/>
      <c r="E63" s="421">
        <v>17529</v>
      </c>
      <c r="F63" s="420">
        <f t="shared" si="1"/>
        <v>12799</v>
      </c>
      <c r="G63" s="500">
        <f t="shared" si="0"/>
        <v>9345</v>
      </c>
      <c r="H63" s="421">
        <v>90</v>
      </c>
    </row>
    <row r="64" spans="1:8" x14ac:dyDescent="0.2">
      <c r="A64" s="497">
        <v>80</v>
      </c>
      <c r="B64" s="425"/>
      <c r="C64" s="429">
        <f t="shared" si="2"/>
        <v>22.58</v>
      </c>
      <c r="D64" s="536"/>
      <c r="E64" s="421">
        <v>17529</v>
      </c>
      <c r="F64" s="420">
        <f t="shared" si="1"/>
        <v>12759</v>
      </c>
      <c r="G64" s="500">
        <f t="shared" si="0"/>
        <v>9316</v>
      </c>
      <c r="H64" s="421">
        <v>90</v>
      </c>
    </row>
    <row r="65" spans="1:8" x14ac:dyDescent="0.2">
      <c r="A65" s="497">
        <v>81</v>
      </c>
      <c r="B65" s="425"/>
      <c r="C65" s="429">
        <f t="shared" si="2"/>
        <v>22.65</v>
      </c>
      <c r="D65" s="536"/>
      <c r="E65" s="421">
        <v>17529</v>
      </c>
      <c r="F65" s="420">
        <f t="shared" si="1"/>
        <v>12720</v>
      </c>
      <c r="G65" s="500">
        <f t="shared" si="0"/>
        <v>9287</v>
      </c>
      <c r="H65" s="421">
        <v>90</v>
      </c>
    </row>
    <row r="66" spans="1:8" x14ac:dyDescent="0.2">
      <c r="A66" s="497">
        <v>82</v>
      </c>
      <c r="B66" s="425"/>
      <c r="C66" s="429">
        <f t="shared" si="2"/>
        <v>22.72</v>
      </c>
      <c r="D66" s="536"/>
      <c r="E66" s="421">
        <v>17529</v>
      </c>
      <c r="F66" s="420">
        <f t="shared" si="1"/>
        <v>12681</v>
      </c>
      <c r="G66" s="500">
        <f t="shared" si="0"/>
        <v>9258</v>
      </c>
      <c r="H66" s="421">
        <v>90</v>
      </c>
    </row>
    <row r="67" spans="1:8" x14ac:dyDescent="0.2">
      <c r="A67" s="497">
        <v>83</v>
      </c>
      <c r="B67" s="425"/>
      <c r="C67" s="429">
        <f t="shared" si="2"/>
        <v>22.79</v>
      </c>
      <c r="D67" s="536"/>
      <c r="E67" s="421">
        <v>17529</v>
      </c>
      <c r="F67" s="420">
        <f t="shared" si="1"/>
        <v>12643</v>
      </c>
      <c r="G67" s="500">
        <f t="shared" si="0"/>
        <v>9230</v>
      </c>
      <c r="H67" s="421">
        <v>90</v>
      </c>
    </row>
    <row r="68" spans="1:8" x14ac:dyDescent="0.2">
      <c r="A68" s="497">
        <v>84</v>
      </c>
      <c r="B68" s="425"/>
      <c r="C68" s="429">
        <f t="shared" si="2"/>
        <v>22.86</v>
      </c>
      <c r="D68" s="536"/>
      <c r="E68" s="421">
        <v>17529</v>
      </c>
      <c r="F68" s="420">
        <f t="shared" si="1"/>
        <v>12604</v>
      </c>
      <c r="G68" s="500">
        <f t="shared" si="0"/>
        <v>9202</v>
      </c>
      <c r="H68" s="421">
        <v>90</v>
      </c>
    </row>
    <row r="69" spans="1:8" x14ac:dyDescent="0.2">
      <c r="A69" s="497">
        <v>85</v>
      </c>
      <c r="B69" s="425"/>
      <c r="C69" s="429">
        <f t="shared" si="2"/>
        <v>22.92</v>
      </c>
      <c r="D69" s="536"/>
      <c r="E69" s="421">
        <v>17529</v>
      </c>
      <c r="F69" s="420">
        <f t="shared" si="1"/>
        <v>12571</v>
      </c>
      <c r="G69" s="500">
        <f t="shared" si="0"/>
        <v>9177</v>
      </c>
      <c r="H69" s="421">
        <v>90</v>
      </c>
    </row>
    <row r="70" spans="1:8" x14ac:dyDescent="0.2">
      <c r="A70" s="497">
        <v>86</v>
      </c>
      <c r="B70" s="425"/>
      <c r="C70" s="429">
        <f t="shared" si="2"/>
        <v>22.99</v>
      </c>
      <c r="D70" s="536"/>
      <c r="E70" s="421">
        <v>17529</v>
      </c>
      <c r="F70" s="420">
        <f t="shared" si="1"/>
        <v>12533</v>
      </c>
      <c r="G70" s="500">
        <f t="shared" si="0"/>
        <v>9150</v>
      </c>
      <c r="H70" s="421">
        <v>90</v>
      </c>
    </row>
    <row r="71" spans="1:8" x14ac:dyDescent="0.2">
      <c r="A71" s="497">
        <v>87</v>
      </c>
      <c r="B71" s="425"/>
      <c r="C71" s="429">
        <f t="shared" si="2"/>
        <v>23.05</v>
      </c>
      <c r="D71" s="536"/>
      <c r="E71" s="421">
        <v>17529</v>
      </c>
      <c r="F71" s="420">
        <f t="shared" si="1"/>
        <v>12501</v>
      </c>
      <c r="G71" s="500">
        <f t="shared" si="0"/>
        <v>9126</v>
      </c>
      <c r="H71" s="421">
        <v>90</v>
      </c>
    </row>
    <row r="72" spans="1:8" x14ac:dyDescent="0.2">
      <c r="A72" s="497">
        <v>88</v>
      </c>
      <c r="B72" s="425"/>
      <c r="C72" s="429">
        <f t="shared" si="2"/>
        <v>23.12</v>
      </c>
      <c r="D72" s="536"/>
      <c r="E72" s="421">
        <v>17529</v>
      </c>
      <c r="F72" s="420">
        <f t="shared" si="1"/>
        <v>12463</v>
      </c>
      <c r="G72" s="500">
        <f t="shared" si="0"/>
        <v>9098</v>
      </c>
      <c r="H72" s="421">
        <v>90</v>
      </c>
    </row>
    <row r="73" spans="1:8" x14ac:dyDescent="0.2">
      <c r="A73" s="497">
        <v>89</v>
      </c>
      <c r="B73" s="425"/>
      <c r="C73" s="429">
        <f t="shared" si="2"/>
        <v>23.18</v>
      </c>
      <c r="D73" s="536"/>
      <c r="E73" s="421">
        <v>17529</v>
      </c>
      <c r="F73" s="420">
        <f t="shared" si="1"/>
        <v>12431</v>
      </c>
      <c r="G73" s="500">
        <f t="shared" si="0"/>
        <v>9075</v>
      </c>
      <c r="H73" s="421">
        <v>90</v>
      </c>
    </row>
    <row r="74" spans="1:8" x14ac:dyDescent="0.2">
      <c r="A74" s="497">
        <v>90</v>
      </c>
      <c r="B74" s="425"/>
      <c r="C74" s="429">
        <f t="shared" si="2"/>
        <v>23.25</v>
      </c>
      <c r="D74" s="536"/>
      <c r="E74" s="421">
        <v>17529</v>
      </c>
      <c r="F74" s="420">
        <f t="shared" si="1"/>
        <v>12394</v>
      </c>
      <c r="G74" s="500">
        <f t="shared" si="0"/>
        <v>9047</v>
      </c>
      <c r="H74" s="421">
        <v>90</v>
      </c>
    </row>
    <row r="75" spans="1:8" x14ac:dyDescent="0.2">
      <c r="A75" s="497">
        <v>91</v>
      </c>
      <c r="B75" s="425"/>
      <c r="C75" s="429">
        <f t="shared" si="2"/>
        <v>23.31</v>
      </c>
      <c r="D75" s="536"/>
      <c r="E75" s="421">
        <v>17529</v>
      </c>
      <c r="F75" s="420">
        <f t="shared" si="1"/>
        <v>12363</v>
      </c>
      <c r="G75" s="500">
        <f t="shared" si="0"/>
        <v>9024</v>
      </c>
      <c r="H75" s="421">
        <v>90</v>
      </c>
    </row>
    <row r="76" spans="1:8" x14ac:dyDescent="0.2">
      <c r="A76" s="497">
        <v>92</v>
      </c>
      <c r="B76" s="425"/>
      <c r="C76" s="429">
        <f t="shared" si="2"/>
        <v>23.37</v>
      </c>
      <c r="D76" s="536"/>
      <c r="E76" s="421">
        <v>17529</v>
      </c>
      <c r="F76" s="420">
        <f t="shared" si="1"/>
        <v>12331</v>
      </c>
      <c r="G76" s="500">
        <f t="shared" si="0"/>
        <v>9001</v>
      </c>
      <c r="H76" s="421">
        <v>90</v>
      </c>
    </row>
    <row r="77" spans="1:8" x14ac:dyDescent="0.2">
      <c r="A77" s="497">
        <v>93</v>
      </c>
      <c r="B77" s="425"/>
      <c r="C77" s="429">
        <f t="shared" si="2"/>
        <v>23.43</v>
      </c>
      <c r="D77" s="536"/>
      <c r="E77" s="421">
        <v>17529</v>
      </c>
      <c r="F77" s="420">
        <f t="shared" si="1"/>
        <v>12300</v>
      </c>
      <c r="G77" s="500">
        <f t="shared" ref="G77:G140" si="3">ROUND(12*(1/C77*E77),0)</f>
        <v>8978</v>
      </c>
      <c r="H77" s="421">
        <v>90</v>
      </c>
    </row>
    <row r="78" spans="1:8" x14ac:dyDescent="0.2">
      <c r="A78" s="497">
        <v>94</v>
      </c>
      <c r="B78" s="425"/>
      <c r="C78" s="429">
        <f t="shared" si="2"/>
        <v>23.49</v>
      </c>
      <c r="D78" s="536"/>
      <c r="E78" s="421">
        <v>17529</v>
      </c>
      <c r="F78" s="420">
        <f t="shared" ref="F78:F141" si="4">ROUND(12*1.36*(1/C78*E78)+H78,0)</f>
        <v>12269</v>
      </c>
      <c r="G78" s="500">
        <f t="shared" si="3"/>
        <v>8955</v>
      </c>
      <c r="H78" s="421">
        <v>90</v>
      </c>
    </row>
    <row r="79" spans="1:8" x14ac:dyDescent="0.2">
      <c r="A79" s="497">
        <v>95</v>
      </c>
      <c r="B79" s="425"/>
      <c r="C79" s="429">
        <f t="shared" ref="C79:C142" si="5">ROUND((10.899*LN(A79)+A79/200)*0.5-1.5,2)</f>
        <v>23.55</v>
      </c>
      <c r="D79" s="536"/>
      <c r="E79" s="421">
        <v>17529</v>
      </c>
      <c r="F79" s="420">
        <f t="shared" si="4"/>
        <v>12237</v>
      </c>
      <c r="G79" s="500">
        <f t="shared" si="3"/>
        <v>8932</v>
      </c>
      <c r="H79" s="421">
        <v>90</v>
      </c>
    </row>
    <row r="80" spans="1:8" x14ac:dyDescent="0.2">
      <c r="A80" s="497">
        <v>96</v>
      </c>
      <c r="B80" s="425"/>
      <c r="C80" s="429">
        <f t="shared" si="5"/>
        <v>23.61</v>
      </c>
      <c r="D80" s="536"/>
      <c r="E80" s="421">
        <v>17529</v>
      </c>
      <c r="F80" s="420">
        <f t="shared" si="4"/>
        <v>12207</v>
      </c>
      <c r="G80" s="500">
        <f t="shared" si="3"/>
        <v>8909</v>
      </c>
      <c r="H80" s="421">
        <v>90</v>
      </c>
    </row>
    <row r="81" spans="1:8" x14ac:dyDescent="0.2">
      <c r="A81" s="497">
        <v>97</v>
      </c>
      <c r="B81" s="425"/>
      <c r="C81" s="429">
        <f t="shared" si="5"/>
        <v>23.67</v>
      </c>
      <c r="D81" s="536"/>
      <c r="E81" s="421">
        <v>17529</v>
      </c>
      <c r="F81" s="420">
        <f t="shared" si="4"/>
        <v>12176</v>
      </c>
      <c r="G81" s="500">
        <f t="shared" si="3"/>
        <v>8887</v>
      </c>
      <c r="H81" s="421">
        <v>90</v>
      </c>
    </row>
    <row r="82" spans="1:8" x14ac:dyDescent="0.2">
      <c r="A82" s="497">
        <v>98</v>
      </c>
      <c r="B82" s="425"/>
      <c r="C82" s="429">
        <f t="shared" si="5"/>
        <v>23.73</v>
      </c>
      <c r="D82" s="536"/>
      <c r="E82" s="421">
        <v>17529</v>
      </c>
      <c r="F82" s="420">
        <f t="shared" si="4"/>
        <v>12145</v>
      </c>
      <c r="G82" s="500">
        <f t="shared" si="3"/>
        <v>8864</v>
      </c>
      <c r="H82" s="421">
        <v>90</v>
      </c>
    </row>
    <row r="83" spans="1:8" x14ac:dyDescent="0.2">
      <c r="A83" s="497">
        <v>99</v>
      </c>
      <c r="B83" s="425"/>
      <c r="C83" s="429">
        <f t="shared" si="5"/>
        <v>23.79</v>
      </c>
      <c r="D83" s="536"/>
      <c r="E83" s="421">
        <v>17529</v>
      </c>
      <c r="F83" s="420">
        <f t="shared" si="4"/>
        <v>12115</v>
      </c>
      <c r="G83" s="500">
        <f t="shared" si="3"/>
        <v>8842</v>
      </c>
      <c r="H83" s="421">
        <v>90</v>
      </c>
    </row>
    <row r="84" spans="1:8" x14ac:dyDescent="0.2">
      <c r="A84" s="497">
        <v>100</v>
      </c>
      <c r="B84" s="425"/>
      <c r="C84" s="429">
        <f t="shared" si="5"/>
        <v>23.85</v>
      </c>
      <c r="D84" s="536"/>
      <c r="E84" s="421">
        <v>17529</v>
      </c>
      <c r="F84" s="420">
        <f t="shared" si="4"/>
        <v>12085</v>
      </c>
      <c r="G84" s="500">
        <f t="shared" si="3"/>
        <v>8820</v>
      </c>
      <c r="H84" s="421">
        <v>90</v>
      </c>
    </row>
    <row r="85" spans="1:8" x14ac:dyDescent="0.2">
      <c r="A85" s="497">
        <v>101</v>
      </c>
      <c r="B85" s="425"/>
      <c r="C85" s="429">
        <f t="shared" si="5"/>
        <v>23.9</v>
      </c>
      <c r="D85" s="536"/>
      <c r="E85" s="421">
        <v>17529</v>
      </c>
      <c r="F85" s="420">
        <f t="shared" si="4"/>
        <v>12060</v>
      </c>
      <c r="G85" s="500">
        <f t="shared" si="3"/>
        <v>8801</v>
      </c>
      <c r="H85" s="421">
        <v>90</v>
      </c>
    </row>
    <row r="86" spans="1:8" x14ac:dyDescent="0.2">
      <c r="A86" s="497">
        <v>102</v>
      </c>
      <c r="B86" s="425"/>
      <c r="C86" s="429">
        <f t="shared" si="5"/>
        <v>23.96</v>
      </c>
      <c r="D86" s="536"/>
      <c r="E86" s="421">
        <v>17529</v>
      </c>
      <c r="F86" s="420">
        <f t="shared" si="4"/>
        <v>12030</v>
      </c>
      <c r="G86" s="500">
        <f t="shared" si="3"/>
        <v>8779</v>
      </c>
      <c r="H86" s="421">
        <v>90</v>
      </c>
    </row>
    <row r="87" spans="1:8" x14ac:dyDescent="0.2">
      <c r="A87" s="497">
        <v>103</v>
      </c>
      <c r="B87" s="425"/>
      <c r="C87" s="429">
        <f t="shared" si="5"/>
        <v>24.01</v>
      </c>
      <c r="D87" s="536"/>
      <c r="E87" s="421">
        <v>17529</v>
      </c>
      <c r="F87" s="420">
        <f t="shared" si="4"/>
        <v>12005</v>
      </c>
      <c r="G87" s="500">
        <f t="shared" si="3"/>
        <v>8761</v>
      </c>
      <c r="H87" s="421">
        <v>90</v>
      </c>
    </row>
    <row r="88" spans="1:8" x14ac:dyDescent="0.2">
      <c r="A88" s="497">
        <v>104</v>
      </c>
      <c r="B88" s="425"/>
      <c r="C88" s="429">
        <f t="shared" si="5"/>
        <v>24.07</v>
      </c>
      <c r="D88" s="536"/>
      <c r="E88" s="421">
        <v>17529</v>
      </c>
      <c r="F88" s="420">
        <f t="shared" si="4"/>
        <v>11975</v>
      </c>
      <c r="G88" s="500">
        <f t="shared" si="3"/>
        <v>8739</v>
      </c>
      <c r="H88" s="421">
        <v>90</v>
      </c>
    </row>
    <row r="89" spans="1:8" x14ac:dyDescent="0.2">
      <c r="A89" s="497">
        <v>105</v>
      </c>
      <c r="B89" s="425"/>
      <c r="C89" s="429">
        <f t="shared" si="5"/>
        <v>24.12</v>
      </c>
      <c r="D89" s="536"/>
      <c r="E89" s="421">
        <v>17529</v>
      </c>
      <c r="F89" s="420">
        <f t="shared" si="4"/>
        <v>11950</v>
      </c>
      <c r="G89" s="500">
        <f t="shared" si="3"/>
        <v>8721</v>
      </c>
      <c r="H89" s="421">
        <v>90</v>
      </c>
    </row>
    <row r="90" spans="1:8" x14ac:dyDescent="0.2">
      <c r="A90" s="497">
        <v>106</v>
      </c>
      <c r="B90" s="425"/>
      <c r="C90" s="429">
        <f t="shared" si="5"/>
        <v>24.18</v>
      </c>
      <c r="D90" s="536"/>
      <c r="E90" s="421">
        <v>17529</v>
      </c>
      <c r="F90" s="420">
        <f t="shared" si="4"/>
        <v>11921</v>
      </c>
      <c r="G90" s="500">
        <f t="shared" si="3"/>
        <v>8699</v>
      </c>
      <c r="H90" s="421">
        <v>90</v>
      </c>
    </row>
    <row r="91" spans="1:8" x14ac:dyDescent="0.2">
      <c r="A91" s="497">
        <v>107</v>
      </c>
      <c r="B91" s="425"/>
      <c r="C91" s="429">
        <f t="shared" si="5"/>
        <v>24.23</v>
      </c>
      <c r="D91" s="536"/>
      <c r="E91" s="421">
        <v>17529</v>
      </c>
      <c r="F91" s="420">
        <f t="shared" si="4"/>
        <v>11897</v>
      </c>
      <c r="G91" s="500">
        <f t="shared" si="3"/>
        <v>8681</v>
      </c>
      <c r="H91" s="421">
        <v>90</v>
      </c>
    </row>
    <row r="92" spans="1:8" x14ac:dyDescent="0.2">
      <c r="A92" s="497">
        <v>108</v>
      </c>
      <c r="B92" s="425"/>
      <c r="C92" s="429">
        <f t="shared" si="5"/>
        <v>24.29</v>
      </c>
      <c r="D92" s="536"/>
      <c r="E92" s="421">
        <v>17529</v>
      </c>
      <c r="F92" s="420">
        <f t="shared" si="4"/>
        <v>11867</v>
      </c>
      <c r="G92" s="500">
        <f t="shared" si="3"/>
        <v>8660</v>
      </c>
      <c r="H92" s="421">
        <v>90</v>
      </c>
    </row>
    <row r="93" spans="1:8" x14ac:dyDescent="0.2">
      <c r="A93" s="497">
        <v>109</v>
      </c>
      <c r="B93" s="425"/>
      <c r="C93" s="429">
        <f t="shared" si="5"/>
        <v>24.34</v>
      </c>
      <c r="D93" s="536"/>
      <c r="E93" s="421">
        <v>17529</v>
      </c>
      <c r="F93" s="420">
        <f t="shared" si="4"/>
        <v>11843</v>
      </c>
      <c r="G93" s="500">
        <f t="shared" si="3"/>
        <v>8642</v>
      </c>
      <c r="H93" s="421">
        <v>90</v>
      </c>
    </row>
    <row r="94" spans="1:8" x14ac:dyDescent="0.2">
      <c r="A94" s="497">
        <v>110</v>
      </c>
      <c r="B94" s="425"/>
      <c r="C94" s="429">
        <f t="shared" si="5"/>
        <v>24.39</v>
      </c>
      <c r="D94" s="536"/>
      <c r="E94" s="421">
        <v>17529</v>
      </c>
      <c r="F94" s="420">
        <f t="shared" si="4"/>
        <v>11819</v>
      </c>
      <c r="G94" s="500">
        <f t="shared" si="3"/>
        <v>8624</v>
      </c>
      <c r="H94" s="421">
        <v>90</v>
      </c>
    </row>
    <row r="95" spans="1:8" x14ac:dyDescent="0.2">
      <c r="A95" s="497">
        <v>111</v>
      </c>
      <c r="B95" s="425"/>
      <c r="C95" s="429">
        <f t="shared" si="5"/>
        <v>24.44</v>
      </c>
      <c r="D95" s="536"/>
      <c r="E95" s="421">
        <v>17529</v>
      </c>
      <c r="F95" s="420">
        <f t="shared" si="4"/>
        <v>11795</v>
      </c>
      <c r="G95" s="500">
        <f t="shared" si="3"/>
        <v>8607</v>
      </c>
      <c r="H95" s="421">
        <v>90</v>
      </c>
    </row>
    <row r="96" spans="1:8" x14ac:dyDescent="0.2">
      <c r="A96" s="497">
        <v>112</v>
      </c>
      <c r="B96" s="425"/>
      <c r="C96" s="429">
        <f t="shared" si="5"/>
        <v>24.49</v>
      </c>
      <c r="D96" s="536"/>
      <c r="E96" s="421">
        <v>17529</v>
      </c>
      <c r="F96" s="420">
        <f t="shared" si="4"/>
        <v>11771</v>
      </c>
      <c r="G96" s="500">
        <f t="shared" si="3"/>
        <v>8589</v>
      </c>
      <c r="H96" s="421">
        <v>90</v>
      </c>
    </row>
    <row r="97" spans="1:8" x14ac:dyDescent="0.2">
      <c r="A97" s="497">
        <v>113</v>
      </c>
      <c r="B97" s="425"/>
      <c r="C97" s="429">
        <f t="shared" si="5"/>
        <v>24.54</v>
      </c>
      <c r="D97" s="536"/>
      <c r="E97" s="421">
        <v>17529</v>
      </c>
      <c r="F97" s="420">
        <f t="shared" si="4"/>
        <v>11747</v>
      </c>
      <c r="G97" s="500">
        <f t="shared" si="3"/>
        <v>8572</v>
      </c>
      <c r="H97" s="421">
        <v>90</v>
      </c>
    </row>
    <row r="98" spans="1:8" x14ac:dyDescent="0.2">
      <c r="A98" s="497">
        <v>114</v>
      </c>
      <c r="B98" s="425"/>
      <c r="C98" s="429">
        <f t="shared" si="5"/>
        <v>24.59</v>
      </c>
      <c r="D98" s="536"/>
      <c r="E98" s="421">
        <v>17529</v>
      </c>
      <c r="F98" s="420">
        <f t="shared" si="4"/>
        <v>11724</v>
      </c>
      <c r="G98" s="500">
        <f t="shared" si="3"/>
        <v>8554</v>
      </c>
      <c r="H98" s="421">
        <v>90</v>
      </c>
    </row>
    <row r="99" spans="1:8" x14ac:dyDescent="0.2">
      <c r="A99" s="497">
        <v>115</v>
      </c>
      <c r="B99" s="425"/>
      <c r="C99" s="429">
        <f t="shared" si="5"/>
        <v>24.65</v>
      </c>
      <c r="D99" s="536"/>
      <c r="E99" s="421">
        <v>17529</v>
      </c>
      <c r="F99" s="420">
        <f t="shared" si="4"/>
        <v>11695</v>
      </c>
      <c r="G99" s="500">
        <f t="shared" si="3"/>
        <v>8533</v>
      </c>
      <c r="H99" s="421">
        <v>90</v>
      </c>
    </row>
    <row r="100" spans="1:8" x14ac:dyDescent="0.2">
      <c r="A100" s="497">
        <v>116</v>
      </c>
      <c r="B100" s="425"/>
      <c r="C100" s="429">
        <f t="shared" si="5"/>
        <v>24.69</v>
      </c>
      <c r="D100" s="536"/>
      <c r="E100" s="421">
        <v>17529</v>
      </c>
      <c r="F100" s="420">
        <f t="shared" si="4"/>
        <v>11677</v>
      </c>
      <c r="G100" s="500">
        <f t="shared" si="3"/>
        <v>8520</v>
      </c>
      <c r="H100" s="421">
        <v>90</v>
      </c>
    </row>
    <row r="101" spans="1:8" x14ac:dyDescent="0.2">
      <c r="A101" s="497">
        <v>117</v>
      </c>
      <c r="B101" s="425"/>
      <c r="C101" s="429">
        <f t="shared" si="5"/>
        <v>24.74</v>
      </c>
      <c r="D101" s="536"/>
      <c r="E101" s="421">
        <v>17529</v>
      </c>
      <c r="F101" s="420">
        <f t="shared" si="4"/>
        <v>11653</v>
      </c>
      <c r="G101" s="500">
        <f t="shared" si="3"/>
        <v>8502</v>
      </c>
      <c r="H101" s="421">
        <v>90</v>
      </c>
    </row>
    <row r="102" spans="1:8" x14ac:dyDescent="0.2">
      <c r="A102" s="497">
        <v>118</v>
      </c>
      <c r="B102" s="425"/>
      <c r="C102" s="429">
        <f t="shared" si="5"/>
        <v>24.79</v>
      </c>
      <c r="D102" s="536"/>
      <c r="E102" s="421">
        <v>17529</v>
      </c>
      <c r="F102" s="420">
        <f t="shared" si="4"/>
        <v>11630</v>
      </c>
      <c r="G102" s="500">
        <f t="shared" si="3"/>
        <v>8485</v>
      </c>
      <c r="H102" s="421">
        <v>90</v>
      </c>
    </row>
    <row r="103" spans="1:8" x14ac:dyDescent="0.2">
      <c r="A103" s="497">
        <v>119</v>
      </c>
      <c r="B103" s="425"/>
      <c r="C103" s="429">
        <f t="shared" si="5"/>
        <v>24.84</v>
      </c>
      <c r="D103" s="536"/>
      <c r="E103" s="421">
        <v>17529</v>
      </c>
      <c r="F103" s="420">
        <f t="shared" si="4"/>
        <v>11607</v>
      </c>
      <c r="G103" s="500">
        <f t="shared" si="3"/>
        <v>8468</v>
      </c>
      <c r="H103" s="421">
        <v>90</v>
      </c>
    </row>
    <row r="104" spans="1:8" x14ac:dyDescent="0.2">
      <c r="A104" s="497">
        <v>120</v>
      </c>
      <c r="B104" s="425"/>
      <c r="C104" s="429">
        <f t="shared" si="5"/>
        <v>24.89</v>
      </c>
      <c r="D104" s="536"/>
      <c r="E104" s="421">
        <v>17529</v>
      </c>
      <c r="F104" s="420">
        <f t="shared" si="4"/>
        <v>11584</v>
      </c>
      <c r="G104" s="500">
        <f t="shared" si="3"/>
        <v>8451</v>
      </c>
      <c r="H104" s="421">
        <v>90</v>
      </c>
    </row>
    <row r="105" spans="1:8" x14ac:dyDescent="0.2">
      <c r="A105" s="497">
        <v>121</v>
      </c>
      <c r="B105" s="425"/>
      <c r="C105" s="429">
        <f t="shared" si="5"/>
        <v>24.94</v>
      </c>
      <c r="D105" s="536"/>
      <c r="E105" s="421">
        <v>17529</v>
      </c>
      <c r="F105" s="420">
        <f t="shared" si="4"/>
        <v>11560</v>
      </c>
      <c r="G105" s="500">
        <f t="shared" si="3"/>
        <v>8434</v>
      </c>
      <c r="H105" s="421">
        <v>90</v>
      </c>
    </row>
    <row r="106" spans="1:8" x14ac:dyDescent="0.2">
      <c r="A106" s="497">
        <v>122</v>
      </c>
      <c r="B106" s="425"/>
      <c r="C106" s="429">
        <f t="shared" si="5"/>
        <v>24.98</v>
      </c>
      <c r="D106" s="536"/>
      <c r="E106" s="421">
        <v>17529</v>
      </c>
      <c r="F106" s="420">
        <f t="shared" si="4"/>
        <v>11542</v>
      </c>
      <c r="G106" s="500">
        <f t="shared" si="3"/>
        <v>8421</v>
      </c>
      <c r="H106" s="421">
        <v>90</v>
      </c>
    </row>
    <row r="107" spans="1:8" x14ac:dyDescent="0.2">
      <c r="A107" s="497">
        <v>123</v>
      </c>
      <c r="B107" s="425"/>
      <c r="C107" s="429">
        <f t="shared" si="5"/>
        <v>25.03</v>
      </c>
      <c r="D107" s="536"/>
      <c r="E107" s="421">
        <v>17529</v>
      </c>
      <c r="F107" s="420">
        <f t="shared" si="4"/>
        <v>11519</v>
      </c>
      <c r="G107" s="500">
        <f t="shared" si="3"/>
        <v>8404</v>
      </c>
      <c r="H107" s="421">
        <v>90</v>
      </c>
    </row>
    <row r="108" spans="1:8" x14ac:dyDescent="0.2">
      <c r="A108" s="497">
        <v>124</v>
      </c>
      <c r="B108" s="425"/>
      <c r="C108" s="429">
        <f t="shared" si="5"/>
        <v>25.08</v>
      </c>
      <c r="D108" s="536"/>
      <c r="E108" s="421">
        <v>17529</v>
      </c>
      <c r="F108" s="420">
        <f t="shared" si="4"/>
        <v>11496</v>
      </c>
      <c r="G108" s="500">
        <f t="shared" si="3"/>
        <v>8387</v>
      </c>
      <c r="H108" s="421">
        <v>90</v>
      </c>
    </row>
    <row r="109" spans="1:8" x14ac:dyDescent="0.2">
      <c r="A109" s="497">
        <v>125</v>
      </c>
      <c r="B109" s="425"/>
      <c r="C109" s="429">
        <f t="shared" si="5"/>
        <v>25.12</v>
      </c>
      <c r="D109" s="536"/>
      <c r="E109" s="421">
        <v>17529</v>
      </c>
      <c r="F109" s="420">
        <f t="shared" si="4"/>
        <v>11478</v>
      </c>
      <c r="G109" s="500">
        <f t="shared" si="3"/>
        <v>8374</v>
      </c>
      <c r="H109" s="421">
        <v>90</v>
      </c>
    </row>
    <row r="110" spans="1:8" x14ac:dyDescent="0.2">
      <c r="A110" s="497">
        <v>126</v>
      </c>
      <c r="B110" s="425"/>
      <c r="C110" s="429">
        <f t="shared" si="5"/>
        <v>25.17</v>
      </c>
      <c r="D110" s="536"/>
      <c r="E110" s="421">
        <v>17529</v>
      </c>
      <c r="F110" s="420">
        <f t="shared" si="4"/>
        <v>11456</v>
      </c>
      <c r="G110" s="500">
        <f t="shared" si="3"/>
        <v>8357</v>
      </c>
      <c r="H110" s="421">
        <v>90</v>
      </c>
    </row>
    <row r="111" spans="1:8" x14ac:dyDescent="0.2">
      <c r="A111" s="497">
        <v>127</v>
      </c>
      <c r="B111" s="425"/>
      <c r="C111" s="429">
        <f t="shared" si="5"/>
        <v>25.22</v>
      </c>
      <c r="D111" s="536"/>
      <c r="E111" s="421">
        <v>17529</v>
      </c>
      <c r="F111" s="420">
        <f t="shared" si="4"/>
        <v>11433</v>
      </c>
      <c r="G111" s="500">
        <f t="shared" si="3"/>
        <v>8341</v>
      </c>
      <c r="H111" s="421">
        <v>90</v>
      </c>
    </row>
    <row r="112" spans="1:8" x14ac:dyDescent="0.2">
      <c r="A112" s="497">
        <v>128</v>
      </c>
      <c r="B112" s="425"/>
      <c r="C112" s="429">
        <f t="shared" si="5"/>
        <v>25.26</v>
      </c>
      <c r="D112" s="536"/>
      <c r="E112" s="421">
        <v>17529</v>
      </c>
      <c r="F112" s="420">
        <f t="shared" si="4"/>
        <v>11415</v>
      </c>
      <c r="G112" s="500">
        <f t="shared" si="3"/>
        <v>8327</v>
      </c>
      <c r="H112" s="421">
        <v>90</v>
      </c>
    </row>
    <row r="113" spans="1:8" x14ac:dyDescent="0.2">
      <c r="A113" s="497">
        <v>129</v>
      </c>
      <c r="B113" s="425"/>
      <c r="C113" s="429">
        <f t="shared" si="5"/>
        <v>25.31</v>
      </c>
      <c r="D113" s="536"/>
      <c r="E113" s="421">
        <v>17529</v>
      </c>
      <c r="F113" s="420">
        <f t="shared" si="4"/>
        <v>11393</v>
      </c>
      <c r="G113" s="500">
        <f t="shared" si="3"/>
        <v>8311</v>
      </c>
      <c r="H113" s="421">
        <v>90</v>
      </c>
    </row>
    <row r="114" spans="1:8" x14ac:dyDescent="0.2">
      <c r="A114" s="497">
        <v>130</v>
      </c>
      <c r="B114" s="425"/>
      <c r="C114" s="429">
        <f t="shared" si="5"/>
        <v>25.35</v>
      </c>
      <c r="D114" s="536"/>
      <c r="E114" s="421">
        <v>17529</v>
      </c>
      <c r="F114" s="420">
        <f t="shared" si="4"/>
        <v>11375</v>
      </c>
      <c r="G114" s="500">
        <f t="shared" si="3"/>
        <v>8298</v>
      </c>
      <c r="H114" s="421">
        <v>90</v>
      </c>
    </row>
    <row r="115" spans="1:8" x14ac:dyDescent="0.2">
      <c r="A115" s="497">
        <v>131</v>
      </c>
      <c r="B115" s="425"/>
      <c r="C115" s="429">
        <f t="shared" si="5"/>
        <v>25.39</v>
      </c>
      <c r="D115" s="536"/>
      <c r="E115" s="421">
        <v>17529</v>
      </c>
      <c r="F115" s="420">
        <f t="shared" si="4"/>
        <v>11357</v>
      </c>
      <c r="G115" s="500">
        <f t="shared" si="3"/>
        <v>8285</v>
      </c>
      <c r="H115" s="421">
        <v>90</v>
      </c>
    </row>
    <row r="116" spans="1:8" x14ac:dyDescent="0.2">
      <c r="A116" s="497">
        <v>132</v>
      </c>
      <c r="B116" s="425"/>
      <c r="C116" s="429">
        <f t="shared" si="5"/>
        <v>25.44</v>
      </c>
      <c r="D116" s="536"/>
      <c r="E116" s="421">
        <v>17529</v>
      </c>
      <c r="F116" s="420">
        <f t="shared" si="4"/>
        <v>11335</v>
      </c>
      <c r="G116" s="500">
        <f t="shared" si="3"/>
        <v>8268</v>
      </c>
      <c r="H116" s="421">
        <v>90</v>
      </c>
    </row>
    <row r="117" spans="1:8" x14ac:dyDescent="0.2">
      <c r="A117" s="497">
        <v>133</v>
      </c>
      <c r="B117" s="425"/>
      <c r="C117" s="429">
        <f t="shared" si="5"/>
        <v>25.48</v>
      </c>
      <c r="D117" s="536"/>
      <c r="E117" s="421">
        <v>17529</v>
      </c>
      <c r="F117" s="420">
        <f t="shared" si="4"/>
        <v>11317</v>
      </c>
      <c r="G117" s="500">
        <f t="shared" si="3"/>
        <v>8255</v>
      </c>
      <c r="H117" s="421">
        <v>90</v>
      </c>
    </row>
    <row r="118" spans="1:8" x14ac:dyDescent="0.2">
      <c r="A118" s="497">
        <v>134</v>
      </c>
      <c r="B118" s="425"/>
      <c r="C118" s="429">
        <f t="shared" si="5"/>
        <v>25.53</v>
      </c>
      <c r="D118" s="536"/>
      <c r="E118" s="421">
        <v>17529</v>
      </c>
      <c r="F118" s="420">
        <f t="shared" si="4"/>
        <v>11295</v>
      </c>
      <c r="G118" s="500">
        <f t="shared" si="3"/>
        <v>8239</v>
      </c>
      <c r="H118" s="421">
        <v>90</v>
      </c>
    </row>
    <row r="119" spans="1:8" x14ac:dyDescent="0.2">
      <c r="A119" s="497">
        <v>135</v>
      </c>
      <c r="B119" s="425"/>
      <c r="C119" s="429">
        <f t="shared" si="5"/>
        <v>25.57</v>
      </c>
      <c r="D119" s="536"/>
      <c r="E119" s="421">
        <v>17529</v>
      </c>
      <c r="F119" s="420">
        <f t="shared" si="4"/>
        <v>11278</v>
      </c>
      <c r="G119" s="500">
        <f t="shared" si="3"/>
        <v>8226</v>
      </c>
      <c r="H119" s="421">
        <v>90</v>
      </c>
    </row>
    <row r="120" spans="1:8" x14ac:dyDescent="0.2">
      <c r="A120" s="497">
        <v>136</v>
      </c>
      <c r="B120" s="425"/>
      <c r="C120" s="429">
        <f t="shared" si="5"/>
        <v>25.61</v>
      </c>
      <c r="D120" s="536"/>
      <c r="E120" s="421">
        <v>17529</v>
      </c>
      <c r="F120" s="420">
        <f t="shared" si="4"/>
        <v>11260</v>
      </c>
      <c r="G120" s="500">
        <f t="shared" si="3"/>
        <v>8214</v>
      </c>
      <c r="H120" s="421">
        <v>90</v>
      </c>
    </row>
    <row r="121" spans="1:8" x14ac:dyDescent="0.2">
      <c r="A121" s="497">
        <v>137</v>
      </c>
      <c r="B121" s="425"/>
      <c r="C121" s="429">
        <f t="shared" si="5"/>
        <v>25.65</v>
      </c>
      <c r="D121" s="536"/>
      <c r="E121" s="421">
        <v>17529</v>
      </c>
      <c r="F121" s="420">
        <f t="shared" si="4"/>
        <v>11243</v>
      </c>
      <c r="G121" s="500">
        <f t="shared" si="3"/>
        <v>8201</v>
      </c>
      <c r="H121" s="421">
        <v>90</v>
      </c>
    </row>
    <row r="122" spans="1:8" x14ac:dyDescent="0.2">
      <c r="A122" s="497">
        <v>138</v>
      </c>
      <c r="B122" s="425"/>
      <c r="C122" s="429">
        <f t="shared" si="5"/>
        <v>25.7</v>
      </c>
      <c r="D122" s="536"/>
      <c r="E122" s="421">
        <v>17529</v>
      </c>
      <c r="F122" s="420">
        <f t="shared" si="4"/>
        <v>11221</v>
      </c>
      <c r="G122" s="500">
        <f t="shared" si="3"/>
        <v>8185</v>
      </c>
      <c r="H122" s="421">
        <v>90</v>
      </c>
    </row>
    <row r="123" spans="1:8" x14ac:dyDescent="0.2">
      <c r="A123" s="497">
        <v>139</v>
      </c>
      <c r="B123" s="425"/>
      <c r="C123" s="429">
        <f t="shared" si="5"/>
        <v>25.74</v>
      </c>
      <c r="D123" s="536"/>
      <c r="E123" s="421">
        <v>17529</v>
      </c>
      <c r="F123" s="420">
        <f t="shared" si="4"/>
        <v>11204</v>
      </c>
      <c r="G123" s="500">
        <f t="shared" si="3"/>
        <v>8172</v>
      </c>
      <c r="H123" s="421">
        <v>90</v>
      </c>
    </row>
    <row r="124" spans="1:8" x14ac:dyDescent="0.2">
      <c r="A124" s="497">
        <v>140</v>
      </c>
      <c r="B124" s="425"/>
      <c r="C124" s="429">
        <f t="shared" si="5"/>
        <v>25.78</v>
      </c>
      <c r="D124" s="536"/>
      <c r="E124" s="421">
        <v>17529</v>
      </c>
      <c r="F124" s="420">
        <f t="shared" si="4"/>
        <v>11187</v>
      </c>
      <c r="G124" s="500">
        <f t="shared" si="3"/>
        <v>8159</v>
      </c>
      <c r="H124" s="421">
        <v>90</v>
      </c>
    </row>
    <row r="125" spans="1:8" x14ac:dyDescent="0.2">
      <c r="A125" s="497">
        <v>141</v>
      </c>
      <c r="B125" s="425"/>
      <c r="C125" s="429">
        <f t="shared" si="5"/>
        <v>25.82</v>
      </c>
      <c r="D125" s="536"/>
      <c r="E125" s="421">
        <v>17529</v>
      </c>
      <c r="F125" s="420">
        <f t="shared" si="4"/>
        <v>11170</v>
      </c>
      <c r="G125" s="500">
        <f t="shared" si="3"/>
        <v>8147</v>
      </c>
      <c r="H125" s="421">
        <v>90</v>
      </c>
    </row>
    <row r="126" spans="1:8" x14ac:dyDescent="0.2">
      <c r="A126" s="497">
        <v>142</v>
      </c>
      <c r="B126" s="425"/>
      <c r="C126" s="429">
        <f t="shared" si="5"/>
        <v>25.86</v>
      </c>
      <c r="D126" s="536"/>
      <c r="E126" s="421">
        <v>17529</v>
      </c>
      <c r="F126" s="420">
        <f t="shared" si="4"/>
        <v>11152</v>
      </c>
      <c r="G126" s="500">
        <f t="shared" si="3"/>
        <v>8134</v>
      </c>
      <c r="H126" s="421">
        <v>90</v>
      </c>
    </row>
    <row r="127" spans="1:8" x14ac:dyDescent="0.2">
      <c r="A127" s="497">
        <v>143</v>
      </c>
      <c r="B127" s="425"/>
      <c r="C127" s="429">
        <f t="shared" si="5"/>
        <v>25.9</v>
      </c>
      <c r="D127" s="536"/>
      <c r="E127" s="421">
        <v>17529</v>
      </c>
      <c r="F127" s="420">
        <f t="shared" si="4"/>
        <v>11135</v>
      </c>
      <c r="G127" s="500">
        <f t="shared" si="3"/>
        <v>8122</v>
      </c>
      <c r="H127" s="421">
        <v>90</v>
      </c>
    </row>
    <row r="128" spans="1:8" x14ac:dyDescent="0.2">
      <c r="A128" s="497">
        <v>144</v>
      </c>
      <c r="B128" s="425"/>
      <c r="C128" s="429">
        <f t="shared" si="5"/>
        <v>25.94</v>
      </c>
      <c r="D128" s="536"/>
      <c r="E128" s="421">
        <v>17529</v>
      </c>
      <c r="F128" s="420">
        <f t="shared" si="4"/>
        <v>11118</v>
      </c>
      <c r="G128" s="500">
        <f t="shared" si="3"/>
        <v>8109</v>
      </c>
      <c r="H128" s="421">
        <v>90</v>
      </c>
    </row>
    <row r="129" spans="1:8" x14ac:dyDescent="0.2">
      <c r="A129" s="497">
        <v>145</v>
      </c>
      <c r="B129" s="425"/>
      <c r="C129" s="429">
        <f t="shared" si="5"/>
        <v>25.98</v>
      </c>
      <c r="D129" s="536"/>
      <c r="E129" s="421">
        <v>17529</v>
      </c>
      <c r="F129" s="420">
        <f t="shared" si="4"/>
        <v>11101</v>
      </c>
      <c r="G129" s="500">
        <f t="shared" si="3"/>
        <v>8097</v>
      </c>
      <c r="H129" s="421">
        <v>90</v>
      </c>
    </row>
    <row r="130" spans="1:8" x14ac:dyDescent="0.2">
      <c r="A130" s="497">
        <v>146</v>
      </c>
      <c r="B130" s="425"/>
      <c r="C130" s="429">
        <f t="shared" si="5"/>
        <v>26.02</v>
      </c>
      <c r="D130" s="536"/>
      <c r="E130" s="421">
        <v>17529</v>
      </c>
      <c r="F130" s="420">
        <f t="shared" si="4"/>
        <v>11084</v>
      </c>
      <c r="G130" s="500">
        <f t="shared" si="3"/>
        <v>8084</v>
      </c>
      <c r="H130" s="421">
        <v>90</v>
      </c>
    </row>
    <row r="131" spans="1:8" x14ac:dyDescent="0.2">
      <c r="A131" s="497">
        <v>147</v>
      </c>
      <c r="B131" s="425"/>
      <c r="C131" s="429">
        <f t="shared" si="5"/>
        <v>26.06</v>
      </c>
      <c r="D131" s="536"/>
      <c r="E131" s="421">
        <v>17529</v>
      </c>
      <c r="F131" s="420">
        <f t="shared" si="4"/>
        <v>11067</v>
      </c>
      <c r="G131" s="500">
        <f t="shared" si="3"/>
        <v>8072</v>
      </c>
      <c r="H131" s="421">
        <v>90</v>
      </c>
    </row>
    <row r="132" spans="1:8" x14ac:dyDescent="0.2">
      <c r="A132" s="497">
        <v>148</v>
      </c>
      <c r="B132" s="425"/>
      <c r="C132" s="429">
        <f t="shared" si="5"/>
        <v>26.1</v>
      </c>
      <c r="D132" s="536"/>
      <c r="E132" s="421">
        <v>17529</v>
      </c>
      <c r="F132" s="420">
        <f t="shared" si="4"/>
        <v>11051</v>
      </c>
      <c r="G132" s="500">
        <f t="shared" si="3"/>
        <v>8059</v>
      </c>
      <c r="H132" s="421">
        <v>90</v>
      </c>
    </row>
    <row r="133" spans="1:8" x14ac:dyDescent="0.2">
      <c r="A133" s="497">
        <v>149</v>
      </c>
      <c r="B133" s="425"/>
      <c r="C133" s="429">
        <f t="shared" si="5"/>
        <v>26.14</v>
      </c>
      <c r="D133" s="536"/>
      <c r="E133" s="421">
        <v>17529</v>
      </c>
      <c r="F133" s="420">
        <f t="shared" si="4"/>
        <v>11034</v>
      </c>
      <c r="G133" s="500">
        <f t="shared" si="3"/>
        <v>8047</v>
      </c>
      <c r="H133" s="421">
        <v>90</v>
      </c>
    </row>
    <row r="134" spans="1:8" x14ac:dyDescent="0.2">
      <c r="A134" s="497">
        <v>150</v>
      </c>
      <c r="B134" s="425"/>
      <c r="C134" s="429">
        <f t="shared" si="5"/>
        <v>26.18</v>
      </c>
      <c r="D134" s="536"/>
      <c r="E134" s="421">
        <v>17529</v>
      </c>
      <c r="F134" s="420">
        <f t="shared" si="4"/>
        <v>11017</v>
      </c>
      <c r="G134" s="500">
        <f t="shared" si="3"/>
        <v>8035</v>
      </c>
      <c r="H134" s="421">
        <v>90</v>
      </c>
    </row>
    <row r="135" spans="1:8" x14ac:dyDescent="0.2">
      <c r="A135" s="497">
        <v>151</v>
      </c>
      <c r="B135" s="425"/>
      <c r="C135" s="429">
        <f t="shared" si="5"/>
        <v>26.22</v>
      </c>
      <c r="D135" s="536"/>
      <c r="E135" s="421">
        <v>17529</v>
      </c>
      <c r="F135" s="420">
        <f t="shared" si="4"/>
        <v>11000</v>
      </c>
      <c r="G135" s="500">
        <f t="shared" si="3"/>
        <v>8022</v>
      </c>
      <c r="H135" s="421">
        <v>90</v>
      </c>
    </row>
    <row r="136" spans="1:8" x14ac:dyDescent="0.2">
      <c r="A136" s="497">
        <v>152</v>
      </c>
      <c r="B136" s="425"/>
      <c r="C136" s="429">
        <f t="shared" si="5"/>
        <v>26.26</v>
      </c>
      <c r="D136" s="536"/>
      <c r="E136" s="421">
        <v>17529</v>
      </c>
      <c r="F136" s="420">
        <f t="shared" si="4"/>
        <v>10984</v>
      </c>
      <c r="G136" s="500">
        <f t="shared" si="3"/>
        <v>8010</v>
      </c>
      <c r="H136" s="421">
        <v>90</v>
      </c>
    </row>
    <row r="137" spans="1:8" x14ac:dyDescent="0.2">
      <c r="A137" s="497">
        <v>153</v>
      </c>
      <c r="B137" s="425"/>
      <c r="C137" s="429">
        <f t="shared" si="5"/>
        <v>26.3</v>
      </c>
      <c r="D137" s="536"/>
      <c r="E137" s="421">
        <v>17529</v>
      </c>
      <c r="F137" s="420">
        <f t="shared" si="4"/>
        <v>10967</v>
      </c>
      <c r="G137" s="500">
        <f t="shared" si="3"/>
        <v>7998</v>
      </c>
      <c r="H137" s="421">
        <v>90</v>
      </c>
    </row>
    <row r="138" spans="1:8" x14ac:dyDescent="0.2">
      <c r="A138" s="497">
        <v>154</v>
      </c>
      <c r="B138" s="425"/>
      <c r="C138" s="429">
        <f t="shared" si="5"/>
        <v>26.33</v>
      </c>
      <c r="D138" s="536"/>
      <c r="E138" s="421">
        <v>17529</v>
      </c>
      <c r="F138" s="420">
        <f t="shared" si="4"/>
        <v>10955</v>
      </c>
      <c r="G138" s="500">
        <f t="shared" si="3"/>
        <v>7989</v>
      </c>
      <c r="H138" s="421">
        <v>90</v>
      </c>
    </row>
    <row r="139" spans="1:8" x14ac:dyDescent="0.2">
      <c r="A139" s="497">
        <v>155</v>
      </c>
      <c r="B139" s="425"/>
      <c r="C139" s="429">
        <f t="shared" si="5"/>
        <v>26.37</v>
      </c>
      <c r="D139" s="536"/>
      <c r="E139" s="421">
        <v>17529</v>
      </c>
      <c r="F139" s="420">
        <f t="shared" si="4"/>
        <v>10938</v>
      </c>
      <c r="G139" s="500">
        <f t="shared" si="3"/>
        <v>7977</v>
      </c>
      <c r="H139" s="421">
        <v>90</v>
      </c>
    </row>
    <row r="140" spans="1:8" x14ac:dyDescent="0.2">
      <c r="A140" s="497">
        <v>156</v>
      </c>
      <c r="B140" s="425"/>
      <c r="C140" s="429">
        <f t="shared" si="5"/>
        <v>26.41</v>
      </c>
      <c r="D140" s="536"/>
      <c r="E140" s="421">
        <v>17529</v>
      </c>
      <c r="F140" s="420">
        <f t="shared" si="4"/>
        <v>10922</v>
      </c>
      <c r="G140" s="500">
        <f t="shared" si="3"/>
        <v>7965</v>
      </c>
      <c r="H140" s="421">
        <v>90</v>
      </c>
    </row>
    <row r="141" spans="1:8" x14ac:dyDescent="0.2">
      <c r="A141" s="497">
        <v>157</v>
      </c>
      <c r="B141" s="425"/>
      <c r="C141" s="429">
        <f t="shared" si="5"/>
        <v>26.45</v>
      </c>
      <c r="D141" s="536"/>
      <c r="E141" s="421">
        <v>17529</v>
      </c>
      <c r="F141" s="420">
        <f t="shared" si="4"/>
        <v>10906</v>
      </c>
      <c r="G141" s="500">
        <f t="shared" ref="G141:G204" si="6">ROUND(12*(1/C141*E141),0)</f>
        <v>7953</v>
      </c>
      <c r="H141" s="421">
        <v>90</v>
      </c>
    </row>
    <row r="142" spans="1:8" x14ac:dyDescent="0.2">
      <c r="A142" s="497">
        <v>158</v>
      </c>
      <c r="B142" s="425"/>
      <c r="C142" s="429">
        <f t="shared" si="5"/>
        <v>26.48</v>
      </c>
      <c r="D142" s="536"/>
      <c r="E142" s="421">
        <v>17529</v>
      </c>
      <c r="F142" s="420">
        <f t="shared" ref="F142:F205" si="7">ROUND(12*1.36*(1/C142*E142)+H142,0)</f>
        <v>10893</v>
      </c>
      <c r="G142" s="500">
        <f t="shared" si="6"/>
        <v>7944</v>
      </c>
      <c r="H142" s="421">
        <v>90</v>
      </c>
    </row>
    <row r="143" spans="1:8" x14ac:dyDescent="0.2">
      <c r="A143" s="497">
        <v>159</v>
      </c>
      <c r="B143" s="425"/>
      <c r="C143" s="429">
        <f t="shared" ref="C143:C206" si="8">ROUND((10.899*LN(A143)+A143/200)*0.5-1.5,2)</f>
        <v>26.52</v>
      </c>
      <c r="D143" s="536"/>
      <c r="E143" s="421">
        <v>17529</v>
      </c>
      <c r="F143" s="420">
        <f t="shared" si="7"/>
        <v>10877</v>
      </c>
      <c r="G143" s="500">
        <f t="shared" si="6"/>
        <v>7932</v>
      </c>
      <c r="H143" s="421">
        <v>90</v>
      </c>
    </row>
    <row r="144" spans="1:8" x14ac:dyDescent="0.2">
      <c r="A144" s="497">
        <v>160</v>
      </c>
      <c r="B144" s="425"/>
      <c r="C144" s="429">
        <f t="shared" si="8"/>
        <v>26.56</v>
      </c>
      <c r="D144" s="536"/>
      <c r="E144" s="421">
        <v>17529</v>
      </c>
      <c r="F144" s="420">
        <f t="shared" si="7"/>
        <v>10861</v>
      </c>
      <c r="G144" s="500">
        <f t="shared" si="6"/>
        <v>7920</v>
      </c>
      <c r="H144" s="421">
        <v>90</v>
      </c>
    </row>
    <row r="145" spans="1:8" x14ac:dyDescent="0.2">
      <c r="A145" s="497">
        <v>161</v>
      </c>
      <c r="B145" s="425"/>
      <c r="C145" s="429">
        <f t="shared" si="8"/>
        <v>26.59</v>
      </c>
      <c r="D145" s="536"/>
      <c r="E145" s="421">
        <v>17529</v>
      </c>
      <c r="F145" s="420">
        <f t="shared" si="7"/>
        <v>10849</v>
      </c>
      <c r="G145" s="500">
        <f t="shared" si="6"/>
        <v>7911</v>
      </c>
      <c r="H145" s="421">
        <v>90</v>
      </c>
    </row>
    <row r="146" spans="1:8" x14ac:dyDescent="0.2">
      <c r="A146" s="497">
        <v>162</v>
      </c>
      <c r="B146" s="425"/>
      <c r="C146" s="429">
        <f t="shared" si="8"/>
        <v>26.63</v>
      </c>
      <c r="D146" s="536"/>
      <c r="E146" s="421">
        <v>17529</v>
      </c>
      <c r="F146" s="420">
        <f t="shared" si="7"/>
        <v>10833</v>
      </c>
      <c r="G146" s="500">
        <f t="shared" si="6"/>
        <v>7899</v>
      </c>
      <c r="H146" s="421">
        <v>90</v>
      </c>
    </row>
    <row r="147" spans="1:8" x14ac:dyDescent="0.2">
      <c r="A147" s="497">
        <v>163</v>
      </c>
      <c r="B147" s="425"/>
      <c r="C147" s="429">
        <f t="shared" si="8"/>
        <v>26.67</v>
      </c>
      <c r="D147" s="536"/>
      <c r="E147" s="421">
        <v>17529</v>
      </c>
      <c r="F147" s="420">
        <f t="shared" si="7"/>
        <v>10816</v>
      </c>
      <c r="G147" s="500">
        <f t="shared" si="6"/>
        <v>7887</v>
      </c>
      <c r="H147" s="421">
        <v>90</v>
      </c>
    </row>
    <row r="148" spans="1:8" x14ac:dyDescent="0.2">
      <c r="A148" s="497">
        <v>164</v>
      </c>
      <c r="B148" s="425"/>
      <c r="C148" s="429">
        <f t="shared" si="8"/>
        <v>26.7</v>
      </c>
      <c r="D148" s="536"/>
      <c r="E148" s="421">
        <v>17529</v>
      </c>
      <c r="F148" s="420">
        <f t="shared" si="7"/>
        <v>10804</v>
      </c>
      <c r="G148" s="500">
        <f t="shared" si="6"/>
        <v>7878</v>
      </c>
      <c r="H148" s="421">
        <v>90</v>
      </c>
    </row>
    <row r="149" spans="1:8" x14ac:dyDescent="0.2">
      <c r="A149" s="497">
        <v>165</v>
      </c>
      <c r="B149" s="425"/>
      <c r="C149" s="429">
        <f t="shared" si="8"/>
        <v>26.74</v>
      </c>
      <c r="D149" s="536"/>
      <c r="E149" s="421">
        <v>17529</v>
      </c>
      <c r="F149" s="420">
        <f t="shared" si="7"/>
        <v>10788</v>
      </c>
      <c r="G149" s="500">
        <f t="shared" si="6"/>
        <v>7866</v>
      </c>
      <c r="H149" s="421">
        <v>90</v>
      </c>
    </row>
    <row r="150" spans="1:8" x14ac:dyDescent="0.2">
      <c r="A150" s="497">
        <v>166</v>
      </c>
      <c r="B150" s="425"/>
      <c r="C150" s="429">
        <f t="shared" si="8"/>
        <v>26.77</v>
      </c>
      <c r="D150" s="536"/>
      <c r="E150" s="421">
        <v>17529</v>
      </c>
      <c r="F150" s="420">
        <f t="shared" si="7"/>
        <v>10776</v>
      </c>
      <c r="G150" s="500">
        <f t="shared" si="6"/>
        <v>7858</v>
      </c>
      <c r="H150" s="421">
        <v>90</v>
      </c>
    </row>
    <row r="151" spans="1:8" x14ac:dyDescent="0.2">
      <c r="A151" s="497">
        <v>167</v>
      </c>
      <c r="B151" s="425"/>
      <c r="C151" s="429">
        <f t="shared" si="8"/>
        <v>26.81</v>
      </c>
      <c r="D151" s="536"/>
      <c r="E151" s="421">
        <v>17529</v>
      </c>
      <c r="F151" s="420">
        <f t="shared" si="7"/>
        <v>10760</v>
      </c>
      <c r="G151" s="500">
        <f t="shared" si="6"/>
        <v>7846</v>
      </c>
      <c r="H151" s="421">
        <v>90</v>
      </c>
    </row>
    <row r="152" spans="1:8" x14ac:dyDescent="0.2">
      <c r="A152" s="497">
        <v>168</v>
      </c>
      <c r="B152" s="425"/>
      <c r="C152" s="429">
        <f t="shared" si="8"/>
        <v>26.84</v>
      </c>
      <c r="D152" s="536"/>
      <c r="E152" s="421">
        <v>17529</v>
      </c>
      <c r="F152" s="420">
        <f t="shared" si="7"/>
        <v>10748</v>
      </c>
      <c r="G152" s="500">
        <f t="shared" si="6"/>
        <v>7837</v>
      </c>
      <c r="H152" s="421">
        <v>90</v>
      </c>
    </row>
    <row r="153" spans="1:8" x14ac:dyDescent="0.2">
      <c r="A153" s="497">
        <v>169</v>
      </c>
      <c r="B153" s="425"/>
      <c r="C153" s="429">
        <f t="shared" si="8"/>
        <v>26.88</v>
      </c>
      <c r="D153" s="536"/>
      <c r="E153" s="421">
        <v>17529</v>
      </c>
      <c r="F153" s="420">
        <f t="shared" si="7"/>
        <v>10733</v>
      </c>
      <c r="G153" s="500">
        <f t="shared" si="6"/>
        <v>7825</v>
      </c>
      <c r="H153" s="421">
        <v>90</v>
      </c>
    </row>
    <row r="154" spans="1:8" x14ac:dyDescent="0.2">
      <c r="A154" s="497">
        <v>170</v>
      </c>
      <c r="B154" s="425"/>
      <c r="C154" s="429">
        <f t="shared" si="8"/>
        <v>26.91</v>
      </c>
      <c r="D154" s="536"/>
      <c r="E154" s="421">
        <v>17529</v>
      </c>
      <c r="F154" s="420">
        <f t="shared" si="7"/>
        <v>10721</v>
      </c>
      <c r="G154" s="500">
        <f t="shared" si="6"/>
        <v>7817</v>
      </c>
      <c r="H154" s="421">
        <v>90</v>
      </c>
    </row>
    <row r="155" spans="1:8" x14ac:dyDescent="0.2">
      <c r="A155" s="497">
        <v>171</v>
      </c>
      <c r="B155" s="425"/>
      <c r="C155" s="429">
        <f t="shared" si="8"/>
        <v>26.95</v>
      </c>
      <c r="D155" s="536"/>
      <c r="E155" s="421">
        <v>17529</v>
      </c>
      <c r="F155" s="420">
        <f t="shared" si="7"/>
        <v>10705</v>
      </c>
      <c r="G155" s="500">
        <f t="shared" si="6"/>
        <v>7805</v>
      </c>
      <c r="H155" s="421">
        <v>90</v>
      </c>
    </row>
    <row r="156" spans="1:8" x14ac:dyDescent="0.2">
      <c r="A156" s="497">
        <v>172</v>
      </c>
      <c r="B156" s="425"/>
      <c r="C156" s="429">
        <f t="shared" si="8"/>
        <v>26.98</v>
      </c>
      <c r="D156" s="536"/>
      <c r="E156" s="421">
        <v>17529</v>
      </c>
      <c r="F156" s="420">
        <f t="shared" si="7"/>
        <v>10693</v>
      </c>
      <c r="G156" s="500">
        <f t="shared" si="6"/>
        <v>7796</v>
      </c>
      <c r="H156" s="421">
        <v>90</v>
      </c>
    </row>
    <row r="157" spans="1:8" x14ac:dyDescent="0.2">
      <c r="A157" s="497">
        <v>173</v>
      </c>
      <c r="B157" s="425"/>
      <c r="C157" s="429">
        <f t="shared" si="8"/>
        <v>27.02</v>
      </c>
      <c r="D157" s="536"/>
      <c r="E157" s="421">
        <v>17529</v>
      </c>
      <c r="F157" s="420">
        <f t="shared" si="7"/>
        <v>10677</v>
      </c>
      <c r="G157" s="500">
        <f t="shared" si="6"/>
        <v>7785</v>
      </c>
      <c r="H157" s="421">
        <v>90</v>
      </c>
    </row>
    <row r="158" spans="1:8" x14ac:dyDescent="0.2">
      <c r="A158" s="497">
        <v>174</v>
      </c>
      <c r="B158" s="425"/>
      <c r="C158" s="429">
        <f t="shared" si="8"/>
        <v>27.05</v>
      </c>
      <c r="D158" s="536"/>
      <c r="E158" s="421">
        <v>17529</v>
      </c>
      <c r="F158" s="420">
        <f t="shared" si="7"/>
        <v>10666</v>
      </c>
      <c r="G158" s="500">
        <f t="shared" si="6"/>
        <v>7776</v>
      </c>
      <c r="H158" s="421">
        <v>90</v>
      </c>
    </row>
    <row r="159" spans="1:8" x14ac:dyDescent="0.2">
      <c r="A159" s="497">
        <v>175</v>
      </c>
      <c r="B159" s="425"/>
      <c r="C159" s="429">
        <f t="shared" si="8"/>
        <v>27.08</v>
      </c>
      <c r="D159" s="536"/>
      <c r="E159" s="421">
        <v>17529</v>
      </c>
      <c r="F159" s="420">
        <f t="shared" si="7"/>
        <v>10654</v>
      </c>
      <c r="G159" s="500">
        <f t="shared" si="6"/>
        <v>7768</v>
      </c>
      <c r="H159" s="421">
        <v>90</v>
      </c>
    </row>
    <row r="160" spans="1:8" x14ac:dyDescent="0.2">
      <c r="A160" s="497">
        <v>176</v>
      </c>
      <c r="B160" s="425"/>
      <c r="C160" s="429">
        <f t="shared" si="8"/>
        <v>27.12</v>
      </c>
      <c r="D160" s="536"/>
      <c r="E160" s="421">
        <v>17529</v>
      </c>
      <c r="F160" s="420">
        <f t="shared" si="7"/>
        <v>10638</v>
      </c>
      <c r="G160" s="500">
        <f t="shared" si="6"/>
        <v>7756</v>
      </c>
      <c r="H160" s="421">
        <v>90</v>
      </c>
    </row>
    <row r="161" spans="1:8" x14ac:dyDescent="0.2">
      <c r="A161" s="497">
        <v>177</v>
      </c>
      <c r="B161" s="425"/>
      <c r="C161" s="429">
        <f t="shared" si="8"/>
        <v>27.15</v>
      </c>
      <c r="D161" s="536"/>
      <c r="E161" s="421">
        <v>17529</v>
      </c>
      <c r="F161" s="420">
        <f t="shared" si="7"/>
        <v>10627</v>
      </c>
      <c r="G161" s="500">
        <f t="shared" si="6"/>
        <v>7748</v>
      </c>
      <c r="H161" s="421">
        <v>90</v>
      </c>
    </row>
    <row r="162" spans="1:8" x14ac:dyDescent="0.2">
      <c r="A162" s="497">
        <v>178</v>
      </c>
      <c r="B162" s="425"/>
      <c r="C162" s="429">
        <f t="shared" si="8"/>
        <v>27.18</v>
      </c>
      <c r="D162" s="536"/>
      <c r="E162" s="421">
        <v>17529</v>
      </c>
      <c r="F162" s="420">
        <f t="shared" si="7"/>
        <v>10615</v>
      </c>
      <c r="G162" s="500">
        <f t="shared" si="6"/>
        <v>7739</v>
      </c>
      <c r="H162" s="421">
        <v>90</v>
      </c>
    </row>
    <row r="163" spans="1:8" x14ac:dyDescent="0.2">
      <c r="A163" s="497">
        <v>179</v>
      </c>
      <c r="B163" s="425"/>
      <c r="C163" s="429">
        <f t="shared" si="8"/>
        <v>27.22</v>
      </c>
      <c r="D163" s="536"/>
      <c r="E163" s="421">
        <v>17529</v>
      </c>
      <c r="F163" s="420">
        <f t="shared" si="7"/>
        <v>10600</v>
      </c>
      <c r="G163" s="500">
        <f t="shared" si="6"/>
        <v>7728</v>
      </c>
      <c r="H163" s="421">
        <v>90</v>
      </c>
    </row>
    <row r="164" spans="1:8" x14ac:dyDescent="0.2">
      <c r="A164" s="497">
        <v>180</v>
      </c>
      <c r="B164" s="425"/>
      <c r="C164" s="429">
        <f t="shared" si="8"/>
        <v>27.25</v>
      </c>
      <c r="D164" s="536"/>
      <c r="E164" s="421">
        <v>17529</v>
      </c>
      <c r="F164" s="420">
        <f t="shared" si="7"/>
        <v>10588</v>
      </c>
      <c r="G164" s="500">
        <f t="shared" si="6"/>
        <v>7719</v>
      </c>
      <c r="H164" s="421">
        <v>90</v>
      </c>
    </row>
    <row r="165" spans="1:8" x14ac:dyDescent="0.2">
      <c r="A165" s="497">
        <v>181</v>
      </c>
      <c r="B165" s="425"/>
      <c r="C165" s="429">
        <f t="shared" si="8"/>
        <v>27.28</v>
      </c>
      <c r="D165" s="536"/>
      <c r="E165" s="421">
        <v>17529</v>
      </c>
      <c r="F165" s="420">
        <f t="shared" si="7"/>
        <v>10577</v>
      </c>
      <c r="G165" s="500">
        <f t="shared" si="6"/>
        <v>7711</v>
      </c>
      <c r="H165" s="421">
        <v>90</v>
      </c>
    </row>
    <row r="166" spans="1:8" x14ac:dyDescent="0.2">
      <c r="A166" s="497">
        <v>182</v>
      </c>
      <c r="B166" s="425"/>
      <c r="C166" s="429">
        <f t="shared" si="8"/>
        <v>27.31</v>
      </c>
      <c r="D166" s="536"/>
      <c r="E166" s="421">
        <v>17529</v>
      </c>
      <c r="F166" s="420">
        <f t="shared" si="7"/>
        <v>10565</v>
      </c>
      <c r="G166" s="500">
        <f t="shared" si="6"/>
        <v>7702</v>
      </c>
      <c r="H166" s="421">
        <v>90</v>
      </c>
    </row>
    <row r="167" spans="1:8" x14ac:dyDescent="0.2">
      <c r="A167" s="497">
        <v>183</v>
      </c>
      <c r="B167" s="425"/>
      <c r="C167" s="429">
        <f t="shared" si="8"/>
        <v>27.35</v>
      </c>
      <c r="D167" s="536"/>
      <c r="E167" s="421">
        <v>17529</v>
      </c>
      <c r="F167" s="420">
        <f t="shared" si="7"/>
        <v>10550</v>
      </c>
      <c r="G167" s="500">
        <f t="shared" si="6"/>
        <v>7691</v>
      </c>
      <c r="H167" s="421">
        <v>90</v>
      </c>
    </row>
    <row r="168" spans="1:8" x14ac:dyDescent="0.2">
      <c r="A168" s="497">
        <v>184</v>
      </c>
      <c r="B168" s="425"/>
      <c r="C168" s="429">
        <f t="shared" si="8"/>
        <v>27.38</v>
      </c>
      <c r="D168" s="536"/>
      <c r="E168" s="421">
        <v>17529</v>
      </c>
      <c r="F168" s="420">
        <f t="shared" si="7"/>
        <v>10538</v>
      </c>
      <c r="G168" s="500">
        <f t="shared" si="6"/>
        <v>7683</v>
      </c>
      <c r="H168" s="421">
        <v>90</v>
      </c>
    </row>
    <row r="169" spans="1:8" x14ac:dyDescent="0.2">
      <c r="A169" s="497">
        <v>185</v>
      </c>
      <c r="B169" s="425"/>
      <c r="C169" s="429">
        <f t="shared" si="8"/>
        <v>27.41</v>
      </c>
      <c r="D169" s="536"/>
      <c r="E169" s="421">
        <v>17529</v>
      </c>
      <c r="F169" s="420">
        <f t="shared" si="7"/>
        <v>10527</v>
      </c>
      <c r="G169" s="500">
        <f t="shared" si="6"/>
        <v>7674</v>
      </c>
      <c r="H169" s="421">
        <v>90</v>
      </c>
    </row>
    <row r="170" spans="1:8" x14ac:dyDescent="0.2">
      <c r="A170" s="497">
        <v>186</v>
      </c>
      <c r="B170" s="425"/>
      <c r="C170" s="429">
        <f t="shared" si="8"/>
        <v>27.44</v>
      </c>
      <c r="D170" s="536"/>
      <c r="E170" s="421">
        <v>17529</v>
      </c>
      <c r="F170" s="420">
        <f t="shared" si="7"/>
        <v>10515</v>
      </c>
      <c r="G170" s="500">
        <f t="shared" si="6"/>
        <v>7666</v>
      </c>
      <c r="H170" s="421">
        <v>90</v>
      </c>
    </row>
    <row r="171" spans="1:8" x14ac:dyDescent="0.2">
      <c r="A171" s="497">
        <v>187</v>
      </c>
      <c r="B171" s="425"/>
      <c r="C171" s="429">
        <f t="shared" si="8"/>
        <v>27.47</v>
      </c>
      <c r="D171" s="536"/>
      <c r="E171" s="421">
        <v>17529</v>
      </c>
      <c r="F171" s="420">
        <f t="shared" si="7"/>
        <v>10504</v>
      </c>
      <c r="G171" s="500">
        <f t="shared" si="6"/>
        <v>7657</v>
      </c>
      <c r="H171" s="421">
        <v>90</v>
      </c>
    </row>
    <row r="172" spans="1:8" x14ac:dyDescent="0.2">
      <c r="A172" s="497">
        <v>188</v>
      </c>
      <c r="B172" s="425"/>
      <c r="C172" s="429">
        <f t="shared" si="8"/>
        <v>27.51</v>
      </c>
      <c r="D172" s="536"/>
      <c r="E172" s="421">
        <v>17529</v>
      </c>
      <c r="F172" s="420">
        <f t="shared" si="7"/>
        <v>10489</v>
      </c>
      <c r="G172" s="500">
        <f t="shared" si="6"/>
        <v>7646</v>
      </c>
      <c r="H172" s="421">
        <v>90</v>
      </c>
    </row>
    <row r="173" spans="1:8" x14ac:dyDescent="0.2">
      <c r="A173" s="497">
        <v>189</v>
      </c>
      <c r="B173" s="425"/>
      <c r="C173" s="429">
        <f t="shared" si="8"/>
        <v>27.54</v>
      </c>
      <c r="D173" s="536"/>
      <c r="E173" s="421">
        <v>17529</v>
      </c>
      <c r="F173" s="420">
        <f t="shared" si="7"/>
        <v>10478</v>
      </c>
      <c r="G173" s="500">
        <f t="shared" si="6"/>
        <v>7638</v>
      </c>
      <c r="H173" s="421">
        <v>90</v>
      </c>
    </row>
    <row r="174" spans="1:8" x14ac:dyDescent="0.2">
      <c r="A174" s="497">
        <v>190</v>
      </c>
      <c r="B174" s="425"/>
      <c r="C174" s="429">
        <f t="shared" si="8"/>
        <v>27.57</v>
      </c>
      <c r="D174" s="536"/>
      <c r="E174" s="421">
        <v>17529</v>
      </c>
      <c r="F174" s="420">
        <f t="shared" si="7"/>
        <v>10466</v>
      </c>
      <c r="G174" s="500">
        <f t="shared" si="6"/>
        <v>7630</v>
      </c>
      <c r="H174" s="421">
        <v>90</v>
      </c>
    </row>
    <row r="175" spans="1:8" x14ac:dyDescent="0.2">
      <c r="A175" s="497">
        <v>191</v>
      </c>
      <c r="B175" s="425"/>
      <c r="C175" s="429">
        <f t="shared" si="8"/>
        <v>27.6</v>
      </c>
      <c r="D175" s="536"/>
      <c r="E175" s="421">
        <v>17529</v>
      </c>
      <c r="F175" s="420">
        <f t="shared" si="7"/>
        <v>10455</v>
      </c>
      <c r="G175" s="500">
        <f t="shared" si="6"/>
        <v>7621</v>
      </c>
      <c r="H175" s="421">
        <v>90</v>
      </c>
    </row>
    <row r="176" spans="1:8" x14ac:dyDescent="0.2">
      <c r="A176" s="497">
        <v>192</v>
      </c>
      <c r="B176" s="425"/>
      <c r="C176" s="429">
        <f t="shared" si="8"/>
        <v>27.63</v>
      </c>
      <c r="D176" s="536"/>
      <c r="E176" s="421">
        <v>17529</v>
      </c>
      <c r="F176" s="420">
        <f t="shared" si="7"/>
        <v>10444</v>
      </c>
      <c r="G176" s="500">
        <f t="shared" si="6"/>
        <v>7613</v>
      </c>
      <c r="H176" s="421">
        <v>90</v>
      </c>
    </row>
    <row r="177" spans="1:8" x14ac:dyDescent="0.2">
      <c r="A177" s="497">
        <v>193</v>
      </c>
      <c r="B177" s="425"/>
      <c r="C177" s="429">
        <f t="shared" si="8"/>
        <v>27.66</v>
      </c>
      <c r="D177" s="536"/>
      <c r="E177" s="421">
        <v>17529</v>
      </c>
      <c r="F177" s="420">
        <f t="shared" si="7"/>
        <v>10432</v>
      </c>
      <c r="G177" s="500">
        <f t="shared" si="6"/>
        <v>7605</v>
      </c>
      <c r="H177" s="421">
        <v>90</v>
      </c>
    </row>
    <row r="178" spans="1:8" x14ac:dyDescent="0.2">
      <c r="A178" s="497">
        <v>194</v>
      </c>
      <c r="B178" s="425"/>
      <c r="C178" s="429">
        <f t="shared" si="8"/>
        <v>27.69</v>
      </c>
      <c r="D178" s="536"/>
      <c r="E178" s="421">
        <v>17529</v>
      </c>
      <c r="F178" s="420">
        <f t="shared" si="7"/>
        <v>10421</v>
      </c>
      <c r="G178" s="500">
        <f t="shared" si="6"/>
        <v>7597</v>
      </c>
      <c r="H178" s="421">
        <v>90</v>
      </c>
    </row>
    <row r="179" spans="1:8" x14ac:dyDescent="0.2">
      <c r="A179" s="497">
        <v>195</v>
      </c>
      <c r="B179" s="425"/>
      <c r="C179" s="429">
        <f t="shared" si="8"/>
        <v>27.72</v>
      </c>
      <c r="D179" s="536"/>
      <c r="E179" s="421">
        <v>17529</v>
      </c>
      <c r="F179" s="420">
        <f t="shared" si="7"/>
        <v>10410</v>
      </c>
      <c r="G179" s="500">
        <f t="shared" si="6"/>
        <v>7588</v>
      </c>
      <c r="H179" s="421">
        <v>90</v>
      </c>
    </row>
    <row r="180" spans="1:8" x14ac:dyDescent="0.2">
      <c r="A180" s="497">
        <v>196</v>
      </c>
      <c r="B180" s="425"/>
      <c r="C180" s="429">
        <f t="shared" si="8"/>
        <v>27.75</v>
      </c>
      <c r="D180" s="536"/>
      <c r="E180" s="421">
        <v>17529</v>
      </c>
      <c r="F180" s="420">
        <f t="shared" si="7"/>
        <v>10399</v>
      </c>
      <c r="G180" s="500">
        <f t="shared" si="6"/>
        <v>7580</v>
      </c>
      <c r="H180" s="421">
        <v>90</v>
      </c>
    </row>
    <row r="181" spans="1:8" x14ac:dyDescent="0.2">
      <c r="A181" s="497">
        <v>197</v>
      </c>
      <c r="B181" s="425"/>
      <c r="C181" s="429">
        <f t="shared" si="8"/>
        <v>27.78</v>
      </c>
      <c r="D181" s="536"/>
      <c r="E181" s="421">
        <v>17529</v>
      </c>
      <c r="F181" s="420">
        <f t="shared" si="7"/>
        <v>10388</v>
      </c>
      <c r="G181" s="500">
        <f t="shared" si="6"/>
        <v>7572</v>
      </c>
      <c r="H181" s="421">
        <v>90</v>
      </c>
    </row>
    <row r="182" spans="1:8" x14ac:dyDescent="0.2">
      <c r="A182" s="497">
        <v>198</v>
      </c>
      <c r="B182" s="425"/>
      <c r="C182" s="429">
        <f t="shared" si="8"/>
        <v>27.81</v>
      </c>
      <c r="D182" s="536"/>
      <c r="E182" s="421">
        <v>17529</v>
      </c>
      <c r="F182" s="420">
        <f t="shared" si="7"/>
        <v>10377</v>
      </c>
      <c r="G182" s="500">
        <f t="shared" si="6"/>
        <v>7564</v>
      </c>
      <c r="H182" s="421">
        <v>90</v>
      </c>
    </row>
    <row r="183" spans="1:8" x14ac:dyDescent="0.2">
      <c r="A183" s="497">
        <v>199</v>
      </c>
      <c r="B183" s="425"/>
      <c r="C183" s="429">
        <f t="shared" si="8"/>
        <v>27.84</v>
      </c>
      <c r="D183" s="536"/>
      <c r="E183" s="421">
        <v>17529</v>
      </c>
      <c r="F183" s="420">
        <f t="shared" si="7"/>
        <v>10366</v>
      </c>
      <c r="G183" s="500">
        <f t="shared" si="6"/>
        <v>7556</v>
      </c>
      <c r="H183" s="421">
        <v>90</v>
      </c>
    </row>
    <row r="184" spans="1:8" x14ac:dyDescent="0.2">
      <c r="A184" s="497">
        <v>200</v>
      </c>
      <c r="B184" s="425"/>
      <c r="C184" s="429">
        <f t="shared" si="8"/>
        <v>27.87</v>
      </c>
      <c r="D184" s="536"/>
      <c r="E184" s="421">
        <v>17529</v>
      </c>
      <c r="F184" s="420">
        <f t="shared" si="7"/>
        <v>10355</v>
      </c>
      <c r="G184" s="500">
        <f t="shared" si="6"/>
        <v>7547</v>
      </c>
      <c r="H184" s="421">
        <v>90</v>
      </c>
    </row>
    <row r="185" spans="1:8" x14ac:dyDescent="0.2">
      <c r="A185" s="497">
        <v>201</v>
      </c>
      <c r="B185" s="425"/>
      <c r="C185" s="429">
        <f t="shared" si="8"/>
        <v>27.9</v>
      </c>
      <c r="D185" s="536"/>
      <c r="E185" s="421">
        <v>17529</v>
      </c>
      <c r="F185" s="420">
        <f t="shared" si="7"/>
        <v>10344</v>
      </c>
      <c r="G185" s="500">
        <f t="shared" si="6"/>
        <v>7539</v>
      </c>
      <c r="H185" s="421">
        <v>90</v>
      </c>
    </row>
    <row r="186" spans="1:8" x14ac:dyDescent="0.2">
      <c r="A186" s="497">
        <v>202</v>
      </c>
      <c r="B186" s="425"/>
      <c r="C186" s="429">
        <f t="shared" si="8"/>
        <v>27.93</v>
      </c>
      <c r="D186" s="536"/>
      <c r="E186" s="421">
        <v>17529</v>
      </c>
      <c r="F186" s="420">
        <f t="shared" si="7"/>
        <v>10333</v>
      </c>
      <c r="G186" s="500">
        <f t="shared" si="6"/>
        <v>7531</v>
      </c>
      <c r="H186" s="421">
        <v>90</v>
      </c>
    </row>
    <row r="187" spans="1:8" x14ac:dyDescent="0.2">
      <c r="A187" s="497">
        <v>203</v>
      </c>
      <c r="B187" s="425"/>
      <c r="C187" s="429">
        <f t="shared" si="8"/>
        <v>27.96</v>
      </c>
      <c r="D187" s="536"/>
      <c r="E187" s="421">
        <v>17529</v>
      </c>
      <c r="F187" s="420">
        <f t="shared" si="7"/>
        <v>10322</v>
      </c>
      <c r="G187" s="500">
        <f t="shared" si="6"/>
        <v>7523</v>
      </c>
      <c r="H187" s="421">
        <v>90</v>
      </c>
    </row>
    <row r="188" spans="1:8" x14ac:dyDescent="0.2">
      <c r="A188" s="497">
        <v>204</v>
      </c>
      <c r="B188" s="425"/>
      <c r="C188" s="429">
        <f t="shared" si="8"/>
        <v>27.99</v>
      </c>
      <c r="D188" s="536"/>
      <c r="E188" s="421">
        <v>17529</v>
      </c>
      <c r="F188" s="420">
        <f t="shared" si="7"/>
        <v>10311</v>
      </c>
      <c r="G188" s="500">
        <f t="shared" si="6"/>
        <v>7515</v>
      </c>
      <c r="H188" s="421">
        <v>90</v>
      </c>
    </row>
    <row r="189" spans="1:8" x14ac:dyDescent="0.2">
      <c r="A189" s="497">
        <v>205</v>
      </c>
      <c r="B189" s="425"/>
      <c r="C189" s="429">
        <f t="shared" si="8"/>
        <v>28.02</v>
      </c>
      <c r="D189" s="536"/>
      <c r="E189" s="421">
        <v>17529</v>
      </c>
      <c r="F189" s="420">
        <f t="shared" si="7"/>
        <v>10300</v>
      </c>
      <c r="G189" s="500">
        <f t="shared" si="6"/>
        <v>7507</v>
      </c>
      <c r="H189" s="421">
        <v>90</v>
      </c>
    </row>
    <row r="190" spans="1:8" x14ac:dyDescent="0.2">
      <c r="A190" s="497">
        <v>206</v>
      </c>
      <c r="B190" s="425"/>
      <c r="C190" s="429">
        <f t="shared" si="8"/>
        <v>28.05</v>
      </c>
      <c r="D190" s="536"/>
      <c r="E190" s="421">
        <v>17529</v>
      </c>
      <c r="F190" s="420">
        <f t="shared" si="7"/>
        <v>10289</v>
      </c>
      <c r="G190" s="500">
        <f t="shared" si="6"/>
        <v>7499</v>
      </c>
      <c r="H190" s="421">
        <v>90</v>
      </c>
    </row>
    <row r="191" spans="1:8" x14ac:dyDescent="0.2">
      <c r="A191" s="497">
        <v>207</v>
      </c>
      <c r="B191" s="425"/>
      <c r="C191" s="429">
        <f t="shared" si="8"/>
        <v>28.08</v>
      </c>
      <c r="D191" s="536"/>
      <c r="E191" s="421">
        <v>17529</v>
      </c>
      <c r="F191" s="420">
        <f t="shared" si="7"/>
        <v>10278</v>
      </c>
      <c r="G191" s="500">
        <f t="shared" si="6"/>
        <v>7491</v>
      </c>
      <c r="H191" s="421">
        <v>90</v>
      </c>
    </row>
    <row r="192" spans="1:8" x14ac:dyDescent="0.2">
      <c r="A192" s="497">
        <v>208</v>
      </c>
      <c r="B192" s="425"/>
      <c r="C192" s="429">
        <f t="shared" si="8"/>
        <v>28.11</v>
      </c>
      <c r="D192" s="536"/>
      <c r="E192" s="421">
        <v>17529</v>
      </c>
      <c r="F192" s="420">
        <f t="shared" si="7"/>
        <v>10267</v>
      </c>
      <c r="G192" s="500">
        <f t="shared" si="6"/>
        <v>7483</v>
      </c>
      <c r="H192" s="421">
        <v>90</v>
      </c>
    </row>
    <row r="193" spans="1:8" x14ac:dyDescent="0.2">
      <c r="A193" s="497">
        <v>209</v>
      </c>
      <c r="B193" s="425"/>
      <c r="C193" s="429">
        <f t="shared" si="8"/>
        <v>28.14</v>
      </c>
      <c r="D193" s="536"/>
      <c r="E193" s="421">
        <v>17529</v>
      </c>
      <c r="F193" s="420">
        <f t="shared" si="7"/>
        <v>10256</v>
      </c>
      <c r="G193" s="500">
        <f t="shared" si="6"/>
        <v>7475</v>
      </c>
      <c r="H193" s="421">
        <v>90</v>
      </c>
    </row>
    <row r="194" spans="1:8" x14ac:dyDescent="0.2">
      <c r="A194" s="497">
        <v>210</v>
      </c>
      <c r="B194" s="425"/>
      <c r="C194" s="429">
        <f t="shared" si="8"/>
        <v>28.16</v>
      </c>
      <c r="D194" s="536"/>
      <c r="E194" s="421">
        <v>17529</v>
      </c>
      <c r="F194" s="420">
        <f t="shared" si="7"/>
        <v>10249</v>
      </c>
      <c r="G194" s="500">
        <f t="shared" si="6"/>
        <v>7470</v>
      </c>
      <c r="H194" s="421">
        <v>90</v>
      </c>
    </row>
    <row r="195" spans="1:8" x14ac:dyDescent="0.2">
      <c r="A195" s="497">
        <v>211</v>
      </c>
      <c r="B195" s="425"/>
      <c r="C195" s="429">
        <f t="shared" si="8"/>
        <v>28.19</v>
      </c>
      <c r="D195" s="536"/>
      <c r="E195" s="421">
        <v>17529</v>
      </c>
      <c r="F195" s="420">
        <f t="shared" si="7"/>
        <v>10238</v>
      </c>
      <c r="G195" s="500">
        <f t="shared" si="6"/>
        <v>7462</v>
      </c>
      <c r="H195" s="421">
        <v>90</v>
      </c>
    </row>
    <row r="196" spans="1:8" x14ac:dyDescent="0.2">
      <c r="A196" s="497">
        <v>212</v>
      </c>
      <c r="B196" s="425"/>
      <c r="C196" s="429">
        <f t="shared" si="8"/>
        <v>28.22</v>
      </c>
      <c r="D196" s="536"/>
      <c r="E196" s="421">
        <v>17529</v>
      </c>
      <c r="F196" s="420">
        <f t="shared" si="7"/>
        <v>10227</v>
      </c>
      <c r="G196" s="500">
        <f t="shared" si="6"/>
        <v>7454</v>
      </c>
      <c r="H196" s="421">
        <v>90</v>
      </c>
    </row>
    <row r="197" spans="1:8" x14ac:dyDescent="0.2">
      <c r="A197" s="497">
        <v>213</v>
      </c>
      <c r="B197" s="425"/>
      <c r="C197" s="429">
        <f t="shared" si="8"/>
        <v>28.25</v>
      </c>
      <c r="D197" s="536"/>
      <c r="E197" s="421">
        <v>17529</v>
      </c>
      <c r="F197" s="420">
        <f t="shared" si="7"/>
        <v>10216</v>
      </c>
      <c r="G197" s="500">
        <f t="shared" si="6"/>
        <v>7446</v>
      </c>
      <c r="H197" s="421">
        <v>90</v>
      </c>
    </row>
    <row r="198" spans="1:8" x14ac:dyDescent="0.2">
      <c r="A198" s="497">
        <v>214</v>
      </c>
      <c r="B198" s="425"/>
      <c r="C198" s="429">
        <f t="shared" si="8"/>
        <v>28.28</v>
      </c>
      <c r="D198" s="536"/>
      <c r="E198" s="421">
        <v>17529</v>
      </c>
      <c r="F198" s="420">
        <f t="shared" si="7"/>
        <v>10206</v>
      </c>
      <c r="G198" s="500">
        <f t="shared" si="6"/>
        <v>7438</v>
      </c>
      <c r="H198" s="421">
        <v>90</v>
      </c>
    </row>
    <row r="199" spans="1:8" x14ac:dyDescent="0.2">
      <c r="A199" s="497">
        <v>215</v>
      </c>
      <c r="B199" s="425"/>
      <c r="C199" s="429">
        <f t="shared" si="8"/>
        <v>28.3</v>
      </c>
      <c r="D199" s="536"/>
      <c r="E199" s="421">
        <v>17529</v>
      </c>
      <c r="F199" s="420">
        <f t="shared" si="7"/>
        <v>10199</v>
      </c>
      <c r="G199" s="500">
        <f t="shared" si="6"/>
        <v>7433</v>
      </c>
      <c r="H199" s="421">
        <v>90</v>
      </c>
    </row>
    <row r="200" spans="1:8" x14ac:dyDescent="0.2">
      <c r="A200" s="497">
        <v>216</v>
      </c>
      <c r="B200" s="425"/>
      <c r="C200" s="429">
        <f t="shared" si="8"/>
        <v>28.33</v>
      </c>
      <c r="D200" s="536"/>
      <c r="E200" s="421">
        <v>17529</v>
      </c>
      <c r="F200" s="420">
        <f t="shared" si="7"/>
        <v>10188</v>
      </c>
      <c r="G200" s="500">
        <f t="shared" si="6"/>
        <v>7425</v>
      </c>
      <c r="H200" s="421">
        <v>90</v>
      </c>
    </row>
    <row r="201" spans="1:8" x14ac:dyDescent="0.2">
      <c r="A201" s="497">
        <v>217</v>
      </c>
      <c r="B201" s="425"/>
      <c r="C201" s="429">
        <f t="shared" si="8"/>
        <v>28.36</v>
      </c>
      <c r="D201" s="536"/>
      <c r="E201" s="421">
        <v>17529</v>
      </c>
      <c r="F201" s="420">
        <f t="shared" si="7"/>
        <v>10177</v>
      </c>
      <c r="G201" s="500">
        <f t="shared" si="6"/>
        <v>7417</v>
      </c>
      <c r="H201" s="421">
        <v>90</v>
      </c>
    </row>
    <row r="202" spans="1:8" x14ac:dyDescent="0.2">
      <c r="A202" s="497">
        <v>218</v>
      </c>
      <c r="B202" s="425"/>
      <c r="C202" s="429">
        <f t="shared" si="8"/>
        <v>28.39</v>
      </c>
      <c r="D202" s="536"/>
      <c r="E202" s="421">
        <v>17529</v>
      </c>
      <c r="F202" s="420">
        <f t="shared" si="7"/>
        <v>10167</v>
      </c>
      <c r="G202" s="500">
        <f t="shared" si="6"/>
        <v>7409</v>
      </c>
      <c r="H202" s="421">
        <v>90</v>
      </c>
    </row>
    <row r="203" spans="1:8" x14ac:dyDescent="0.2">
      <c r="A203" s="497">
        <v>219</v>
      </c>
      <c r="B203" s="425"/>
      <c r="C203" s="429">
        <f t="shared" si="8"/>
        <v>28.42</v>
      </c>
      <c r="D203" s="536"/>
      <c r="E203" s="421">
        <v>17529</v>
      </c>
      <c r="F203" s="420">
        <f t="shared" si="7"/>
        <v>10156</v>
      </c>
      <c r="G203" s="500">
        <f t="shared" si="6"/>
        <v>7401</v>
      </c>
      <c r="H203" s="421">
        <v>90</v>
      </c>
    </row>
    <row r="204" spans="1:8" x14ac:dyDescent="0.2">
      <c r="A204" s="497">
        <v>220</v>
      </c>
      <c r="B204" s="425"/>
      <c r="C204" s="429">
        <f t="shared" si="8"/>
        <v>28.44</v>
      </c>
      <c r="D204" s="536"/>
      <c r="E204" s="421">
        <v>17529</v>
      </c>
      <c r="F204" s="420">
        <f t="shared" si="7"/>
        <v>10149</v>
      </c>
      <c r="G204" s="500">
        <f t="shared" si="6"/>
        <v>7396</v>
      </c>
      <c r="H204" s="421">
        <v>90</v>
      </c>
    </row>
    <row r="205" spans="1:8" x14ac:dyDescent="0.2">
      <c r="A205" s="497">
        <v>221</v>
      </c>
      <c r="B205" s="425"/>
      <c r="C205" s="429">
        <f t="shared" si="8"/>
        <v>28.47</v>
      </c>
      <c r="D205" s="536"/>
      <c r="E205" s="421">
        <v>17529</v>
      </c>
      <c r="F205" s="420">
        <f t="shared" si="7"/>
        <v>10138</v>
      </c>
      <c r="G205" s="500">
        <f t="shared" ref="G205:G268" si="9">ROUND(12*(1/C205*E205),0)</f>
        <v>7388</v>
      </c>
      <c r="H205" s="421">
        <v>90</v>
      </c>
    </row>
    <row r="206" spans="1:8" x14ac:dyDescent="0.2">
      <c r="A206" s="497">
        <v>222</v>
      </c>
      <c r="B206" s="425"/>
      <c r="C206" s="429">
        <f t="shared" si="8"/>
        <v>28.5</v>
      </c>
      <c r="D206" s="536"/>
      <c r="E206" s="421">
        <v>17529</v>
      </c>
      <c r="F206" s="420">
        <f t="shared" ref="F206:F269" si="10">ROUND(12*1.36*(1/C206*E206)+H206,0)</f>
        <v>10128</v>
      </c>
      <c r="G206" s="500">
        <f t="shared" si="9"/>
        <v>7381</v>
      </c>
      <c r="H206" s="421">
        <v>90</v>
      </c>
    </row>
    <row r="207" spans="1:8" x14ac:dyDescent="0.2">
      <c r="A207" s="497">
        <v>223</v>
      </c>
      <c r="B207" s="425"/>
      <c r="C207" s="429">
        <f t="shared" ref="C207:C270" si="11">ROUND((10.899*LN(A207)+A207/200)*0.5-1.5,2)</f>
        <v>28.52</v>
      </c>
      <c r="D207" s="536"/>
      <c r="E207" s="421">
        <v>17529</v>
      </c>
      <c r="F207" s="420">
        <f t="shared" si="10"/>
        <v>10121</v>
      </c>
      <c r="G207" s="500">
        <f t="shared" si="9"/>
        <v>7375</v>
      </c>
      <c r="H207" s="421">
        <v>90</v>
      </c>
    </row>
    <row r="208" spans="1:8" x14ac:dyDescent="0.2">
      <c r="A208" s="497">
        <v>224</v>
      </c>
      <c r="B208" s="425"/>
      <c r="C208" s="429">
        <f t="shared" si="11"/>
        <v>28.55</v>
      </c>
      <c r="D208" s="536"/>
      <c r="E208" s="421">
        <v>17529</v>
      </c>
      <c r="F208" s="420">
        <f t="shared" si="10"/>
        <v>10110</v>
      </c>
      <c r="G208" s="500">
        <f t="shared" si="9"/>
        <v>7368</v>
      </c>
      <c r="H208" s="421">
        <v>90</v>
      </c>
    </row>
    <row r="209" spans="1:8" x14ac:dyDescent="0.2">
      <c r="A209" s="497">
        <v>225</v>
      </c>
      <c r="B209" s="425"/>
      <c r="C209" s="429">
        <f t="shared" si="11"/>
        <v>28.58</v>
      </c>
      <c r="D209" s="536"/>
      <c r="E209" s="421">
        <v>17529</v>
      </c>
      <c r="F209" s="420">
        <f t="shared" si="10"/>
        <v>10100</v>
      </c>
      <c r="G209" s="500">
        <f t="shared" si="9"/>
        <v>7360</v>
      </c>
      <c r="H209" s="421">
        <v>90</v>
      </c>
    </row>
    <row r="210" spans="1:8" x14ac:dyDescent="0.2">
      <c r="A210" s="497">
        <v>226</v>
      </c>
      <c r="B210" s="425"/>
      <c r="C210" s="429">
        <f t="shared" si="11"/>
        <v>28.6</v>
      </c>
      <c r="D210" s="536"/>
      <c r="E210" s="421">
        <v>17529</v>
      </c>
      <c r="F210" s="420">
        <f t="shared" si="10"/>
        <v>10093</v>
      </c>
      <c r="G210" s="500">
        <f t="shared" si="9"/>
        <v>7355</v>
      </c>
      <c r="H210" s="421">
        <v>90</v>
      </c>
    </row>
    <row r="211" spans="1:8" x14ac:dyDescent="0.2">
      <c r="A211" s="497">
        <v>227</v>
      </c>
      <c r="B211" s="425"/>
      <c r="C211" s="429">
        <f t="shared" si="11"/>
        <v>28.63</v>
      </c>
      <c r="D211" s="536"/>
      <c r="E211" s="421">
        <v>17529</v>
      </c>
      <c r="F211" s="420">
        <f t="shared" si="10"/>
        <v>10082</v>
      </c>
      <c r="G211" s="500">
        <f t="shared" si="9"/>
        <v>7347</v>
      </c>
      <c r="H211" s="421">
        <v>90</v>
      </c>
    </row>
    <row r="212" spans="1:8" x14ac:dyDescent="0.2">
      <c r="A212" s="497">
        <v>228</v>
      </c>
      <c r="B212" s="425"/>
      <c r="C212" s="429">
        <f t="shared" si="11"/>
        <v>28.66</v>
      </c>
      <c r="D212" s="536"/>
      <c r="E212" s="421">
        <v>17529</v>
      </c>
      <c r="F212" s="420">
        <f t="shared" si="10"/>
        <v>10072</v>
      </c>
      <c r="G212" s="500">
        <f t="shared" si="9"/>
        <v>7339</v>
      </c>
      <c r="H212" s="421">
        <v>90</v>
      </c>
    </row>
    <row r="213" spans="1:8" x14ac:dyDescent="0.2">
      <c r="A213" s="497">
        <v>229</v>
      </c>
      <c r="B213" s="425"/>
      <c r="C213" s="429">
        <f t="shared" si="11"/>
        <v>28.68</v>
      </c>
      <c r="D213" s="536"/>
      <c r="E213" s="421">
        <v>17529</v>
      </c>
      <c r="F213" s="420">
        <f t="shared" si="10"/>
        <v>10065</v>
      </c>
      <c r="G213" s="500">
        <f t="shared" si="9"/>
        <v>7334</v>
      </c>
      <c r="H213" s="421">
        <v>90</v>
      </c>
    </row>
    <row r="214" spans="1:8" x14ac:dyDescent="0.2">
      <c r="A214" s="497">
        <v>230</v>
      </c>
      <c r="B214" s="425"/>
      <c r="C214" s="429">
        <f t="shared" si="11"/>
        <v>28.71</v>
      </c>
      <c r="D214" s="536"/>
      <c r="E214" s="421">
        <v>17529</v>
      </c>
      <c r="F214" s="420">
        <f t="shared" si="10"/>
        <v>10054</v>
      </c>
      <c r="G214" s="500">
        <f t="shared" si="9"/>
        <v>7327</v>
      </c>
      <c r="H214" s="421">
        <v>90</v>
      </c>
    </row>
    <row r="215" spans="1:8" x14ac:dyDescent="0.2">
      <c r="A215" s="497">
        <v>231</v>
      </c>
      <c r="B215" s="425"/>
      <c r="C215" s="429">
        <f t="shared" si="11"/>
        <v>28.74</v>
      </c>
      <c r="D215" s="536"/>
      <c r="E215" s="421">
        <v>17529</v>
      </c>
      <c r="F215" s="420">
        <f t="shared" si="10"/>
        <v>10044</v>
      </c>
      <c r="G215" s="500">
        <f t="shared" si="9"/>
        <v>7319</v>
      </c>
      <c r="H215" s="421">
        <v>90</v>
      </c>
    </row>
    <row r="216" spans="1:8" x14ac:dyDescent="0.2">
      <c r="A216" s="497">
        <v>232</v>
      </c>
      <c r="B216" s="425"/>
      <c r="C216" s="429">
        <f t="shared" si="11"/>
        <v>28.76</v>
      </c>
      <c r="D216" s="536"/>
      <c r="E216" s="421">
        <v>17529</v>
      </c>
      <c r="F216" s="420">
        <f t="shared" si="10"/>
        <v>10037</v>
      </c>
      <c r="G216" s="500">
        <f t="shared" si="9"/>
        <v>7314</v>
      </c>
      <c r="H216" s="421">
        <v>90</v>
      </c>
    </row>
    <row r="217" spans="1:8" x14ac:dyDescent="0.2">
      <c r="A217" s="497">
        <v>233</v>
      </c>
      <c r="B217" s="425"/>
      <c r="C217" s="429">
        <f t="shared" si="11"/>
        <v>28.79</v>
      </c>
      <c r="D217" s="536"/>
      <c r="E217" s="421">
        <v>17529</v>
      </c>
      <c r="F217" s="420">
        <f t="shared" si="10"/>
        <v>10027</v>
      </c>
      <c r="G217" s="500">
        <f t="shared" si="9"/>
        <v>7306</v>
      </c>
      <c r="H217" s="421">
        <v>90</v>
      </c>
    </row>
    <row r="218" spans="1:8" x14ac:dyDescent="0.2">
      <c r="A218" s="497">
        <v>234</v>
      </c>
      <c r="B218" s="425"/>
      <c r="C218" s="429">
        <f t="shared" si="11"/>
        <v>28.81</v>
      </c>
      <c r="D218" s="536"/>
      <c r="E218" s="421">
        <v>17529</v>
      </c>
      <c r="F218" s="420">
        <f t="shared" si="10"/>
        <v>10020</v>
      </c>
      <c r="G218" s="500">
        <f t="shared" si="9"/>
        <v>7301</v>
      </c>
      <c r="H218" s="421">
        <v>90</v>
      </c>
    </row>
    <row r="219" spans="1:8" x14ac:dyDescent="0.2">
      <c r="A219" s="497">
        <v>235</v>
      </c>
      <c r="B219" s="425"/>
      <c r="C219" s="429">
        <f t="shared" si="11"/>
        <v>28.84</v>
      </c>
      <c r="D219" s="536"/>
      <c r="E219" s="421">
        <v>17529</v>
      </c>
      <c r="F219" s="420">
        <f t="shared" si="10"/>
        <v>10009</v>
      </c>
      <c r="G219" s="500">
        <f t="shared" si="9"/>
        <v>7294</v>
      </c>
      <c r="H219" s="421">
        <v>90</v>
      </c>
    </row>
    <row r="220" spans="1:8" x14ac:dyDescent="0.2">
      <c r="A220" s="497">
        <v>236</v>
      </c>
      <c r="B220" s="425"/>
      <c r="C220" s="429">
        <f t="shared" si="11"/>
        <v>28.87</v>
      </c>
      <c r="D220" s="536"/>
      <c r="E220" s="421">
        <v>17529</v>
      </c>
      <c r="F220" s="420">
        <f t="shared" si="10"/>
        <v>9999</v>
      </c>
      <c r="G220" s="500">
        <f t="shared" si="9"/>
        <v>7286</v>
      </c>
      <c r="H220" s="421">
        <v>90</v>
      </c>
    </row>
    <row r="221" spans="1:8" x14ac:dyDescent="0.2">
      <c r="A221" s="497">
        <v>237</v>
      </c>
      <c r="B221" s="425"/>
      <c r="C221" s="429">
        <f t="shared" si="11"/>
        <v>28.89</v>
      </c>
      <c r="D221" s="536"/>
      <c r="E221" s="421">
        <v>17529</v>
      </c>
      <c r="F221" s="420">
        <f t="shared" si="10"/>
        <v>9992</v>
      </c>
      <c r="G221" s="500">
        <f t="shared" si="9"/>
        <v>7281</v>
      </c>
      <c r="H221" s="421">
        <v>90</v>
      </c>
    </row>
    <row r="222" spans="1:8" x14ac:dyDescent="0.2">
      <c r="A222" s="497">
        <v>238</v>
      </c>
      <c r="B222" s="425"/>
      <c r="C222" s="429">
        <f t="shared" si="11"/>
        <v>28.92</v>
      </c>
      <c r="D222" s="536"/>
      <c r="E222" s="421">
        <v>17529</v>
      </c>
      <c r="F222" s="420">
        <f t="shared" si="10"/>
        <v>9982</v>
      </c>
      <c r="G222" s="500">
        <f t="shared" si="9"/>
        <v>7273</v>
      </c>
      <c r="H222" s="421">
        <v>90</v>
      </c>
    </row>
    <row r="223" spans="1:8" x14ac:dyDescent="0.2">
      <c r="A223" s="497">
        <v>239</v>
      </c>
      <c r="B223" s="425"/>
      <c r="C223" s="429">
        <f t="shared" si="11"/>
        <v>28.94</v>
      </c>
      <c r="D223" s="536"/>
      <c r="E223" s="421">
        <v>17529</v>
      </c>
      <c r="F223" s="420">
        <f t="shared" si="10"/>
        <v>9975</v>
      </c>
      <c r="G223" s="500">
        <f t="shared" si="9"/>
        <v>7268</v>
      </c>
      <c r="H223" s="421">
        <v>90</v>
      </c>
    </row>
    <row r="224" spans="1:8" x14ac:dyDescent="0.2">
      <c r="A224" s="497">
        <v>240</v>
      </c>
      <c r="B224" s="425"/>
      <c r="C224" s="429">
        <f t="shared" si="11"/>
        <v>28.97</v>
      </c>
      <c r="D224" s="536"/>
      <c r="E224" s="421">
        <v>17529</v>
      </c>
      <c r="F224" s="420">
        <f t="shared" si="10"/>
        <v>9965</v>
      </c>
      <c r="G224" s="500">
        <f t="shared" si="9"/>
        <v>7261</v>
      </c>
      <c r="H224" s="421">
        <v>90</v>
      </c>
    </row>
    <row r="225" spans="1:8" x14ac:dyDescent="0.2">
      <c r="A225" s="497">
        <v>241</v>
      </c>
      <c r="B225" s="425"/>
      <c r="C225" s="429">
        <f t="shared" si="11"/>
        <v>28.99</v>
      </c>
      <c r="D225" s="536"/>
      <c r="E225" s="421">
        <v>17529</v>
      </c>
      <c r="F225" s="420">
        <f t="shared" si="10"/>
        <v>9958</v>
      </c>
      <c r="G225" s="500">
        <f t="shared" si="9"/>
        <v>7256</v>
      </c>
      <c r="H225" s="421">
        <v>90</v>
      </c>
    </row>
    <row r="226" spans="1:8" x14ac:dyDescent="0.2">
      <c r="A226" s="497">
        <v>242</v>
      </c>
      <c r="B226" s="425"/>
      <c r="C226" s="429">
        <f t="shared" si="11"/>
        <v>29.02</v>
      </c>
      <c r="D226" s="536"/>
      <c r="E226" s="421">
        <v>17529</v>
      </c>
      <c r="F226" s="420">
        <f t="shared" si="10"/>
        <v>9948</v>
      </c>
      <c r="G226" s="500">
        <f t="shared" si="9"/>
        <v>7248</v>
      </c>
      <c r="H226" s="421">
        <v>90</v>
      </c>
    </row>
    <row r="227" spans="1:8" x14ac:dyDescent="0.2">
      <c r="A227" s="497">
        <v>243</v>
      </c>
      <c r="B227" s="425"/>
      <c r="C227" s="429">
        <f t="shared" si="11"/>
        <v>29.04</v>
      </c>
      <c r="D227" s="536"/>
      <c r="E227" s="421">
        <v>17529</v>
      </c>
      <c r="F227" s="420">
        <f t="shared" si="10"/>
        <v>9941</v>
      </c>
      <c r="G227" s="500">
        <f t="shared" si="9"/>
        <v>7243</v>
      </c>
      <c r="H227" s="421">
        <v>90</v>
      </c>
    </row>
    <row r="228" spans="1:8" x14ac:dyDescent="0.2">
      <c r="A228" s="497">
        <v>244</v>
      </c>
      <c r="B228" s="425"/>
      <c r="C228" s="429">
        <f t="shared" si="11"/>
        <v>29.07</v>
      </c>
      <c r="D228" s="536"/>
      <c r="E228" s="421">
        <v>17529</v>
      </c>
      <c r="F228" s="420">
        <f t="shared" si="10"/>
        <v>9931</v>
      </c>
      <c r="G228" s="500">
        <f t="shared" si="9"/>
        <v>7236</v>
      </c>
      <c r="H228" s="421">
        <v>90</v>
      </c>
    </row>
    <row r="229" spans="1:8" x14ac:dyDescent="0.2">
      <c r="A229" s="497">
        <v>245</v>
      </c>
      <c r="B229" s="425"/>
      <c r="C229" s="429">
        <f t="shared" si="11"/>
        <v>29.09</v>
      </c>
      <c r="D229" s="536"/>
      <c r="E229" s="421">
        <v>17529</v>
      </c>
      <c r="F229" s="420">
        <f t="shared" si="10"/>
        <v>9924</v>
      </c>
      <c r="G229" s="500">
        <f t="shared" si="9"/>
        <v>7231</v>
      </c>
      <c r="H229" s="421">
        <v>90</v>
      </c>
    </row>
    <row r="230" spans="1:8" x14ac:dyDescent="0.2">
      <c r="A230" s="497">
        <v>246</v>
      </c>
      <c r="B230" s="425"/>
      <c r="C230" s="429">
        <f t="shared" si="11"/>
        <v>29.12</v>
      </c>
      <c r="D230" s="536"/>
      <c r="E230" s="421">
        <v>17529</v>
      </c>
      <c r="F230" s="420">
        <f t="shared" si="10"/>
        <v>9914</v>
      </c>
      <c r="G230" s="500">
        <f t="shared" si="9"/>
        <v>7223</v>
      </c>
      <c r="H230" s="421">
        <v>90</v>
      </c>
    </row>
    <row r="231" spans="1:8" x14ac:dyDescent="0.2">
      <c r="A231" s="497">
        <v>247</v>
      </c>
      <c r="B231" s="425"/>
      <c r="C231" s="429">
        <f t="shared" si="11"/>
        <v>29.14</v>
      </c>
      <c r="D231" s="536"/>
      <c r="E231" s="421">
        <v>17529</v>
      </c>
      <c r="F231" s="420">
        <f t="shared" si="10"/>
        <v>9907</v>
      </c>
      <c r="G231" s="500">
        <f t="shared" si="9"/>
        <v>7219</v>
      </c>
      <c r="H231" s="421">
        <v>90</v>
      </c>
    </row>
    <row r="232" spans="1:8" x14ac:dyDescent="0.2">
      <c r="A232" s="497">
        <v>248</v>
      </c>
      <c r="B232" s="425"/>
      <c r="C232" s="429">
        <f t="shared" si="11"/>
        <v>29.17</v>
      </c>
      <c r="D232" s="536"/>
      <c r="E232" s="421">
        <v>17529</v>
      </c>
      <c r="F232" s="420">
        <f t="shared" si="10"/>
        <v>9897</v>
      </c>
      <c r="G232" s="500">
        <f t="shared" si="9"/>
        <v>7211</v>
      </c>
      <c r="H232" s="421">
        <v>90</v>
      </c>
    </row>
    <row r="233" spans="1:8" x14ac:dyDescent="0.2">
      <c r="A233" s="497">
        <v>249</v>
      </c>
      <c r="B233" s="425"/>
      <c r="C233" s="429">
        <f t="shared" si="11"/>
        <v>29.19</v>
      </c>
      <c r="D233" s="536"/>
      <c r="E233" s="421">
        <v>17529</v>
      </c>
      <c r="F233" s="420">
        <f t="shared" si="10"/>
        <v>9890</v>
      </c>
      <c r="G233" s="500">
        <f t="shared" si="9"/>
        <v>7206</v>
      </c>
      <c r="H233" s="421">
        <v>90</v>
      </c>
    </row>
    <row r="234" spans="1:8" x14ac:dyDescent="0.2">
      <c r="A234" s="497">
        <v>250</v>
      </c>
      <c r="B234" s="425"/>
      <c r="C234" s="429">
        <f t="shared" si="11"/>
        <v>29.21</v>
      </c>
      <c r="D234" s="536"/>
      <c r="E234" s="421">
        <v>17529</v>
      </c>
      <c r="F234" s="420">
        <f t="shared" si="10"/>
        <v>9884</v>
      </c>
      <c r="G234" s="500">
        <f t="shared" si="9"/>
        <v>7201</v>
      </c>
      <c r="H234" s="421">
        <v>90</v>
      </c>
    </row>
    <row r="235" spans="1:8" x14ac:dyDescent="0.2">
      <c r="A235" s="497">
        <v>251</v>
      </c>
      <c r="B235" s="425"/>
      <c r="C235" s="429">
        <f t="shared" si="11"/>
        <v>29.24</v>
      </c>
      <c r="D235" s="536"/>
      <c r="E235" s="421">
        <v>17529</v>
      </c>
      <c r="F235" s="420">
        <f t="shared" si="10"/>
        <v>9874</v>
      </c>
      <c r="G235" s="500">
        <f t="shared" si="9"/>
        <v>7194</v>
      </c>
      <c r="H235" s="421">
        <v>90</v>
      </c>
    </row>
    <row r="236" spans="1:8" x14ac:dyDescent="0.2">
      <c r="A236" s="497">
        <v>252</v>
      </c>
      <c r="B236" s="425"/>
      <c r="C236" s="429">
        <f t="shared" si="11"/>
        <v>29.26</v>
      </c>
      <c r="D236" s="536"/>
      <c r="E236" s="421">
        <v>17529</v>
      </c>
      <c r="F236" s="420">
        <f t="shared" si="10"/>
        <v>9867</v>
      </c>
      <c r="G236" s="500">
        <f t="shared" si="9"/>
        <v>7189</v>
      </c>
      <c r="H236" s="421">
        <v>90</v>
      </c>
    </row>
    <row r="237" spans="1:8" x14ac:dyDescent="0.2">
      <c r="A237" s="497">
        <v>253</v>
      </c>
      <c r="B237" s="425"/>
      <c r="C237" s="429">
        <f t="shared" si="11"/>
        <v>29.29</v>
      </c>
      <c r="D237" s="536"/>
      <c r="E237" s="421">
        <v>17529</v>
      </c>
      <c r="F237" s="420">
        <f t="shared" si="10"/>
        <v>9857</v>
      </c>
      <c r="G237" s="500">
        <f t="shared" si="9"/>
        <v>7182</v>
      </c>
      <c r="H237" s="421">
        <v>90</v>
      </c>
    </row>
    <row r="238" spans="1:8" x14ac:dyDescent="0.2">
      <c r="A238" s="497">
        <v>254</v>
      </c>
      <c r="B238" s="425"/>
      <c r="C238" s="429">
        <f t="shared" si="11"/>
        <v>29.31</v>
      </c>
      <c r="D238" s="536"/>
      <c r="E238" s="421">
        <v>17529</v>
      </c>
      <c r="F238" s="420">
        <f t="shared" si="10"/>
        <v>9850</v>
      </c>
      <c r="G238" s="500">
        <f t="shared" si="9"/>
        <v>7177</v>
      </c>
      <c r="H238" s="421">
        <v>90</v>
      </c>
    </row>
    <row r="239" spans="1:8" x14ac:dyDescent="0.2">
      <c r="A239" s="497">
        <v>255</v>
      </c>
      <c r="B239" s="425"/>
      <c r="C239" s="429">
        <f t="shared" si="11"/>
        <v>29.33</v>
      </c>
      <c r="D239" s="536"/>
      <c r="E239" s="421">
        <v>17529</v>
      </c>
      <c r="F239" s="420">
        <f t="shared" si="10"/>
        <v>9844</v>
      </c>
      <c r="G239" s="500">
        <f t="shared" si="9"/>
        <v>7172</v>
      </c>
      <c r="H239" s="421">
        <v>90</v>
      </c>
    </row>
    <row r="240" spans="1:8" x14ac:dyDescent="0.2">
      <c r="A240" s="497">
        <v>256</v>
      </c>
      <c r="B240" s="425"/>
      <c r="C240" s="429">
        <f t="shared" si="11"/>
        <v>29.36</v>
      </c>
      <c r="D240" s="536"/>
      <c r="E240" s="421">
        <v>17529</v>
      </c>
      <c r="F240" s="420">
        <f t="shared" si="10"/>
        <v>9834</v>
      </c>
      <c r="G240" s="500">
        <f t="shared" si="9"/>
        <v>7164</v>
      </c>
      <c r="H240" s="421">
        <v>90</v>
      </c>
    </row>
    <row r="241" spans="1:8" x14ac:dyDescent="0.2">
      <c r="A241" s="497">
        <v>257</v>
      </c>
      <c r="B241" s="425"/>
      <c r="C241" s="429">
        <f t="shared" si="11"/>
        <v>29.38</v>
      </c>
      <c r="D241" s="536"/>
      <c r="E241" s="421">
        <v>17529</v>
      </c>
      <c r="F241" s="420">
        <f t="shared" si="10"/>
        <v>9827</v>
      </c>
      <c r="G241" s="500">
        <f t="shared" si="9"/>
        <v>7160</v>
      </c>
      <c r="H241" s="421">
        <v>90</v>
      </c>
    </row>
    <row r="242" spans="1:8" x14ac:dyDescent="0.2">
      <c r="A242" s="497">
        <v>258</v>
      </c>
      <c r="B242" s="425"/>
      <c r="C242" s="429">
        <f t="shared" si="11"/>
        <v>29.41</v>
      </c>
      <c r="D242" s="536"/>
      <c r="E242" s="421">
        <v>17529</v>
      </c>
      <c r="F242" s="420">
        <f t="shared" si="10"/>
        <v>9817</v>
      </c>
      <c r="G242" s="500">
        <f t="shared" si="9"/>
        <v>7152</v>
      </c>
      <c r="H242" s="421">
        <v>90</v>
      </c>
    </row>
    <row r="243" spans="1:8" x14ac:dyDescent="0.2">
      <c r="A243" s="497">
        <v>259</v>
      </c>
      <c r="B243" s="425"/>
      <c r="C243" s="429">
        <f t="shared" si="11"/>
        <v>29.43</v>
      </c>
      <c r="D243" s="536"/>
      <c r="E243" s="421">
        <v>17529</v>
      </c>
      <c r="F243" s="420">
        <f t="shared" si="10"/>
        <v>9810</v>
      </c>
      <c r="G243" s="500">
        <f t="shared" si="9"/>
        <v>7147</v>
      </c>
      <c r="H243" s="421">
        <v>90</v>
      </c>
    </row>
    <row r="244" spans="1:8" x14ac:dyDescent="0.2">
      <c r="A244" s="497">
        <v>260</v>
      </c>
      <c r="B244" s="425"/>
      <c r="C244" s="429">
        <f t="shared" si="11"/>
        <v>29.45</v>
      </c>
      <c r="D244" s="536"/>
      <c r="E244" s="421">
        <v>17529</v>
      </c>
      <c r="F244" s="420">
        <f t="shared" si="10"/>
        <v>9804</v>
      </c>
      <c r="G244" s="500">
        <f t="shared" si="9"/>
        <v>7143</v>
      </c>
      <c r="H244" s="421">
        <v>90</v>
      </c>
    </row>
    <row r="245" spans="1:8" x14ac:dyDescent="0.2">
      <c r="A245" s="497">
        <v>261</v>
      </c>
      <c r="B245" s="425"/>
      <c r="C245" s="429">
        <f t="shared" si="11"/>
        <v>29.48</v>
      </c>
      <c r="D245" s="536"/>
      <c r="E245" s="421">
        <v>17529</v>
      </c>
      <c r="F245" s="420">
        <f t="shared" si="10"/>
        <v>9794</v>
      </c>
      <c r="G245" s="500">
        <f t="shared" si="9"/>
        <v>7135</v>
      </c>
      <c r="H245" s="421">
        <v>90</v>
      </c>
    </row>
    <row r="246" spans="1:8" x14ac:dyDescent="0.2">
      <c r="A246" s="497">
        <v>262</v>
      </c>
      <c r="B246" s="425"/>
      <c r="C246" s="429">
        <f t="shared" si="11"/>
        <v>29.5</v>
      </c>
      <c r="D246" s="536"/>
      <c r="E246" s="421">
        <v>17529</v>
      </c>
      <c r="F246" s="420">
        <f t="shared" si="10"/>
        <v>9787</v>
      </c>
      <c r="G246" s="500">
        <f t="shared" si="9"/>
        <v>7130</v>
      </c>
      <c r="H246" s="421">
        <v>90</v>
      </c>
    </row>
    <row r="247" spans="1:8" x14ac:dyDescent="0.2">
      <c r="A247" s="497">
        <v>263</v>
      </c>
      <c r="B247" s="425"/>
      <c r="C247" s="429">
        <f t="shared" si="11"/>
        <v>29.52</v>
      </c>
      <c r="D247" s="536"/>
      <c r="E247" s="421">
        <v>17529</v>
      </c>
      <c r="F247" s="420">
        <f t="shared" si="10"/>
        <v>9781</v>
      </c>
      <c r="G247" s="500">
        <f t="shared" si="9"/>
        <v>7126</v>
      </c>
      <c r="H247" s="421">
        <v>90</v>
      </c>
    </row>
    <row r="248" spans="1:8" x14ac:dyDescent="0.2">
      <c r="A248" s="497">
        <v>264</v>
      </c>
      <c r="B248" s="425"/>
      <c r="C248" s="429">
        <f t="shared" si="11"/>
        <v>29.55</v>
      </c>
      <c r="D248" s="536"/>
      <c r="E248" s="421">
        <v>17529</v>
      </c>
      <c r="F248" s="420">
        <f t="shared" si="10"/>
        <v>9771</v>
      </c>
      <c r="G248" s="500">
        <f t="shared" si="9"/>
        <v>7118</v>
      </c>
      <c r="H248" s="421">
        <v>90</v>
      </c>
    </row>
    <row r="249" spans="1:8" x14ac:dyDescent="0.2">
      <c r="A249" s="497">
        <v>265</v>
      </c>
      <c r="B249" s="425"/>
      <c r="C249" s="429">
        <f t="shared" si="11"/>
        <v>29.57</v>
      </c>
      <c r="D249" s="536"/>
      <c r="E249" s="421">
        <v>17529</v>
      </c>
      <c r="F249" s="420">
        <f t="shared" si="10"/>
        <v>9764</v>
      </c>
      <c r="G249" s="500">
        <f t="shared" si="9"/>
        <v>7114</v>
      </c>
      <c r="H249" s="421">
        <v>90</v>
      </c>
    </row>
    <row r="250" spans="1:8" x14ac:dyDescent="0.2">
      <c r="A250" s="497">
        <v>266</v>
      </c>
      <c r="B250" s="425"/>
      <c r="C250" s="429">
        <f t="shared" si="11"/>
        <v>29.59</v>
      </c>
      <c r="D250" s="536"/>
      <c r="E250" s="421">
        <v>17529</v>
      </c>
      <c r="F250" s="420">
        <f t="shared" si="10"/>
        <v>9758</v>
      </c>
      <c r="G250" s="500">
        <f t="shared" si="9"/>
        <v>7109</v>
      </c>
      <c r="H250" s="421">
        <v>90</v>
      </c>
    </row>
    <row r="251" spans="1:8" x14ac:dyDescent="0.2">
      <c r="A251" s="497">
        <v>267</v>
      </c>
      <c r="B251" s="425"/>
      <c r="C251" s="429">
        <f t="shared" si="11"/>
        <v>29.62</v>
      </c>
      <c r="D251" s="536"/>
      <c r="E251" s="421">
        <v>17529</v>
      </c>
      <c r="F251" s="420">
        <f t="shared" si="10"/>
        <v>9748</v>
      </c>
      <c r="G251" s="500">
        <f t="shared" si="9"/>
        <v>7102</v>
      </c>
      <c r="H251" s="421">
        <v>90</v>
      </c>
    </row>
    <row r="252" spans="1:8" x14ac:dyDescent="0.2">
      <c r="A252" s="497">
        <v>268</v>
      </c>
      <c r="B252" s="425"/>
      <c r="C252" s="429">
        <f t="shared" si="11"/>
        <v>29.64</v>
      </c>
      <c r="D252" s="536"/>
      <c r="E252" s="421">
        <v>17529</v>
      </c>
      <c r="F252" s="420">
        <f t="shared" si="10"/>
        <v>9742</v>
      </c>
      <c r="G252" s="500">
        <f t="shared" si="9"/>
        <v>7097</v>
      </c>
      <c r="H252" s="421">
        <v>90</v>
      </c>
    </row>
    <row r="253" spans="1:8" x14ac:dyDescent="0.2">
      <c r="A253" s="497">
        <v>269</v>
      </c>
      <c r="B253" s="425"/>
      <c r="C253" s="429">
        <f t="shared" si="11"/>
        <v>29.66</v>
      </c>
      <c r="D253" s="536"/>
      <c r="E253" s="421">
        <v>17529</v>
      </c>
      <c r="F253" s="420">
        <f t="shared" si="10"/>
        <v>9735</v>
      </c>
      <c r="G253" s="500">
        <f t="shared" si="9"/>
        <v>7092</v>
      </c>
      <c r="H253" s="421">
        <v>90</v>
      </c>
    </row>
    <row r="254" spans="1:8" x14ac:dyDescent="0.2">
      <c r="A254" s="497">
        <v>270</v>
      </c>
      <c r="B254" s="425"/>
      <c r="C254" s="429">
        <f t="shared" si="11"/>
        <v>29.68</v>
      </c>
      <c r="D254" s="536"/>
      <c r="E254" s="421">
        <v>17529</v>
      </c>
      <c r="F254" s="420">
        <f t="shared" si="10"/>
        <v>9729</v>
      </c>
      <c r="G254" s="500">
        <f t="shared" si="9"/>
        <v>7087</v>
      </c>
      <c r="H254" s="421">
        <v>90</v>
      </c>
    </row>
    <row r="255" spans="1:8" x14ac:dyDescent="0.2">
      <c r="A255" s="497">
        <v>271</v>
      </c>
      <c r="B255" s="425"/>
      <c r="C255" s="429">
        <f t="shared" si="11"/>
        <v>29.71</v>
      </c>
      <c r="D255" s="536"/>
      <c r="E255" s="421">
        <v>17529</v>
      </c>
      <c r="F255" s="420">
        <f t="shared" si="10"/>
        <v>9719</v>
      </c>
      <c r="G255" s="500">
        <f t="shared" si="9"/>
        <v>7080</v>
      </c>
      <c r="H255" s="421">
        <v>90</v>
      </c>
    </row>
    <row r="256" spans="1:8" x14ac:dyDescent="0.2">
      <c r="A256" s="497">
        <v>272</v>
      </c>
      <c r="B256" s="425"/>
      <c r="C256" s="429">
        <f t="shared" si="11"/>
        <v>29.73</v>
      </c>
      <c r="D256" s="536"/>
      <c r="E256" s="421">
        <v>17529</v>
      </c>
      <c r="F256" s="420">
        <f t="shared" si="10"/>
        <v>9712</v>
      </c>
      <c r="G256" s="500">
        <f t="shared" si="9"/>
        <v>7075</v>
      </c>
      <c r="H256" s="421">
        <v>90</v>
      </c>
    </row>
    <row r="257" spans="1:8" x14ac:dyDescent="0.2">
      <c r="A257" s="497">
        <v>273</v>
      </c>
      <c r="B257" s="425"/>
      <c r="C257" s="429">
        <f t="shared" si="11"/>
        <v>29.75</v>
      </c>
      <c r="D257" s="536"/>
      <c r="E257" s="421">
        <v>17529</v>
      </c>
      <c r="F257" s="420">
        <f t="shared" si="10"/>
        <v>9706</v>
      </c>
      <c r="G257" s="500">
        <f t="shared" si="9"/>
        <v>7071</v>
      </c>
      <c r="H257" s="421">
        <v>90</v>
      </c>
    </row>
    <row r="258" spans="1:8" x14ac:dyDescent="0.2">
      <c r="A258" s="497">
        <v>274</v>
      </c>
      <c r="B258" s="425"/>
      <c r="C258" s="429">
        <f t="shared" si="11"/>
        <v>29.77</v>
      </c>
      <c r="D258" s="536"/>
      <c r="E258" s="421">
        <v>17529</v>
      </c>
      <c r="F258" s="420">
        <f t="shared" si="10"/>
        <v>9699</v>
      </c>
      <c r="G258" s="500">
        <f t="shared" si="9"/>
        <v>7066</v>
      </c>
      <c r="H258" s="421">
        <v>90</v>
      </c>
    </row>
    <row r="259" spans="1:8" x14ac:dyDescent="0.2">
      <c r="A259" s="497">
        <v>275</v>
      </c>
      <c r="B259" s="425"/>
      <c r="C259" s="429">
        <f t="shared" si="11"/>
        <v>29.8</v>
      </c>
      <c r="D259" s="536"/>
      <c r="E259" s="421">
        <v>17529</v>
      </c>
      <c r="F259" s="420">
        <f t="shared" si="10"/>
        <v>9690</v>
      </c>
      <c r="G259" s="500">
        <f t="shared" si="9"/>
        <v>7059</v>
      </c>
      <c r="H259" s="421">
        <v>90</v>
      </c>
    </row>
    <row r="260" spans="1:8" x14ac:dyDescent="0.2">
      <c r="A260" s="497">
        <v>276</v>
      </c>
      <c r="B260" s="425"/>
      <c r="C260" s="429">
        <f t="shared" si="11"/>
        <v>29.82</v>
      </c>
      <c r="D260" s="536"/>
      <c r="E260" s="421">
        <v>17529</v>
      </c>
      <c r="F260" s="420">
        <f t="shared" si="10"/>
        <v>9683</v>
      </c>
      <c r="G260" s="500">
        <f t="shared" si="9"/>
        <v>7054</v>
      </c>
      <c r="H260" s="421">
        <v>90</v>
      </c>
    </row>
    <row r="261" spans="1:8" x14ac:dyDescent="0.2">
      <c r="A261" s="497">
        <v>277</v>
      </c>
      <c r="B261" s="425"/>
      <c r="C261" s="429">
        <f t="shared" si="11"/>
        <v>29.84</v>
      </c>
      <c r="D261" s="536"/>
      <c r="E261" s="421">
        <v>17529</v>
      </c>
      <c r="F261" s="420">
        <f t="shared" si="10"/>
        <v>9677</v>
      </c>
      <c r="G261" s="500">
        <f t="shared" si="9"/>
        <v>7049</v>
      </c>
      <c r="H261" s="421">
        <v>90</v>
      </c>
    </row>
    <row r="262" spans="1:8" x14ac:dyDescent="0.2">
      <c r="A262" s="497">
        <v>278</v>
      </c>
      <c r="B262" s="425"/>
      <c r="C262" s="429">
        <f t="shared" si="11"/>
        <v>29.86</v>
      </c>
      <c r="D262" s="536"/>
      <c r="E262" s="421">
        <v>17529</v>
      </c>
      <c r="F262" s="420">
        <f t="shared" si="10"/>
        <v>9670</v>
      </c>
      <c r="G262" s="500">
        <f t="shared" si="9"/>
        <v>7044</v>
      </c>
      <c r="H262" s="421">
        <v>90</v>
      </c>
    </row>
    <row r="263" spans="1:8" x14ac:dyDescent="0.2">
      <c r="A263" s="497">
        <v>279</v>
      </c>
      <c r="B263" s="425"/>
      <c r="C263" s="429">
        <f t="shared" si="11"/>
        <v>29.88</v>
      </c>
      <c r="D263" s="536"/>
      <c r="E263" s="421">
        <v>17529</v>
      </c>
      <c r="F263" s="420">
        <f t="shared" si="10"/>
        <v>9664</v>
      </c>
      <c r="G263" s="500">
        <f t="shared" si="9"/>
        <v>7040</v>
      </c>
      <c r="H263" s="421">
        <v>90</v>
      </c>
    </row>
    <row r="264" spans="1:8" x14ac:dyDescent="0.2">
      <c r="A264" s="497">
        <v>280</v>
      </c>
      <c r="B264" s="425"/>
      <c r="C264" s="429">
        <f t="shared" si="11"/>
        <v>29.91</v>
      </c>
      <c r="D264" s="536"/>
      <c r="E264" s="421">
        <v>17529</v>
      </c>
      <c r="F264" s="420">
        <f t="shared" si="10"/>
        <v>9654</v>
      </c>
      <c r="G264" s="500">
        <f t="shared" si="9"/>
        <v>7033</v>
      </c>
      <c r="H264" s="421">
        <v>90</v>
      </c>
    </row>
    <row r="265" spans="1:8" x14ac:dyDescent="0.2">
      <c r="A265" s="497">
        <v>281</v>
      </c>
      <c r="B265" s="425"/>
      <c r="C265" s="429">
        <f t="shared" si="11"/>
        <v>29.93</v>
      </c>
      <c r="D265" s="536"/>
      <c r="E265" s="421">
        <v>17529</v>
      </c>
      <c r="F265" s="420">
        <f t="shared" si="10"/>
        <v>9648</v>
      </c>
      <c r="G265" s="500">
        <f t="shared" si="9"/>
        <v>7028</v>
      </c>
      <c r="H265" s="421">
        <v>90</v>
      </c>
    </row>
    <row r="266" spans="1:8" x14ac:dyDescent="0.2">
      <c r="A266" s="497">
        <v>282</v>
      </c>
      <c r="B266" s="425"/>
      <c r="C266" s="429">
        <f t="shared" si="11"/>
        <v>29.95</v>
      </c>
      <c r="D266" s="536"/>
      <c r="E266" s="421">
        <v>17529</v>
      </c>
      <c r="F266" s="420">
        <f t="shared" si="10"/>
        <v>9642</v>
      </c>
      <c r="G266" s="500">
        <f t="shared" si="9"/>
        <v>7023</v>
      </c>
      <c r="H266" s="421">
        <v>90</v>
      </c>
    </row>
    <row r="267" spans="1:8" x14ac:dyDescent="0.2">
      <c r="A267" s="497">
        <v>283</v>
      </c>
      <c r="B267" s="425"/>
      <c r="C267" s="429">
        <f t="shared" si="11"/>
        <v>29.97</v>
      </c>
      <c r="D267" s="536"/>
      <c r="E267" s="421">
        <v>17529</v>
      </c>
      <c r="F267" s="420">
        <f t="shared" si="10"/>
        <v>9635</v>
      </c>
      <c r="G267" s="500">
        <f t="shared" si="9"/>
        <v>7019</v>
      </c>
      <c r="H267" s="421">
        <v>90</v>
      </c>
    </row>
    <row r="268" spans="1:8" x14ac:dyDescent="0.2">
      <c r="A268" s="497">
        <v>284</v>
      </c>
      <c r="B268" s="425"/>
      <c r="C268" s="429">
        <f t="shared" si="11"/>
        <v>29.99</v>
      </c>
      <c r="D268" s="536"/>
      <c r="E268" s="421">
        <v>17529</v>
      </c>
      <c r="F268" s="420">
        <f t="shared" si="10"/>
        <v>9629</v>
      </c>
      <c r="G268" s="500">
        <f t="shared" si="9"/>
        <v>7014</v>
      </c>
      <c r="H268" s="421">
        <v>90</v>
      </c>
    </row>
    <row r="269" spans="1:8" x14ac:dyDescent="0.2">
      <c r="A269" s="497">
        <v>285</v>
      </c>
      <c r="B269" s="425"/>
      <c r="C269" s="429">
        <f t="shared" si="11"/>
        <v>30.02</v>
      </c>
      <c r="D269" s="536"/>
      <c r="E269" s="421">
        <v>17529</v>
      </c>
      <c r="F269" s="420">
        <f t="shared" si="10"/>
        <v>9619</v>
      </c>
      <c r="G269" s="500">
        <f t="shared" ref="G269:G332" si="12">ROUND(12*(1/C269*E269),0)</f>
        <v>7007</v>
      </c>
      <c r="H269" s="421">
        <v>90</v>
      </c>
    </row>
    <row r="270" spans="1:8" x14ac:dyDescent="0.2">
      <c r="A270" s="497">
        <v>286</v>
      </c>
      <c r="B270" s="425"/>
      <c r="C270" s="429">
        <f t="shared" si="11"/>
        <v>30.04</v>
      </c>
      <c r="D270" s="536"/>
      <c r="E270" s="421">
        <v>17529</v>
      </c>
      <c r="F270" s="420">
        <f t="shared" ref="F270:F333" si="13">ROUND(12*1.36*(1/C270*E270)+H270,0)</f>
        <v>9613</v>
      </c>
      <c r="G270" s="500">
        <f t="shared" si="12"/>
        <v>7002</v>
      </c>
      <c r="H270" s="421">
        <v>90</v>
      </c>
    </row>
    <row r="271" spans="1:8" x14ac:dyDescent="0.2">
      <c r="A271" s="497">
        <v>287</v>
      </c>
      <c r="B271" s="425"/>
      <c r="C271" s="429">
        <f t="shared" ref="C271:C334" si="14">ROUND((10.899*LN(A271)+A271/200)*0.5-1.5,2)</f>
        <v>30.06</v>
      </c>
      <c r="D271" s="536"/>
      <c r="E271" s="421">
        <v>17529</v>
      </c>
      <c r="F271" s="420">
        <f t="shared" si="13"/>
        <v>9607</v>
      </c>
      <c r="G271" s="500">
        <f t="shared" si="12"/>
        <v>6998</v>
      </c>
      <c r="H271" s="421">
        <v>90</v>
      </c>
    </row>
    <row r="272" spans="1:8" x14ac:dyDescent="0.2">
      <c r="A272" s="497">
        <v>288</v>
      </c>
      <c r="B272" s="425"/>
      <c r="C272" s="429">
        <f t="shared" si="14"/>
        <v>30.08</v>
      </c>
      <c r="D272" s="536"/>
      <c r="E272" s="421">
        <v>17529</v>
      </c>
      <c r="F272" s="420">
        <f t="shared" si="13"/>
        <v>9600</v>
      </c>
      <c r="G272" s="500">
        <f t="shared" si="12"/>
        <v>6993</v>
      </c>
      <c r="H272" s="421">
        <v>90</v>
      </c>
    </row>
    <row r="273" spans="1:8" x14ac:dyDescent="0.2">
      <c r="A273" s="497">
        <v>289</v>
      </c>
      <c r="B273" s="425"/>
      <c r="C273" s="429">
        <f t="shared" si="14"/>
        <v>30.1</v>
      </c>
      <c r="D273" s="536"/>
      <c r="E273" s="421">
        <v>17529</v>
      </c>
      <c r="F273" s="420">
        <f t="shared" si="13"/>
        <v>9594</v>
      </c>
      <c r="G273" s="500">
        <f t="shared" si="12"/>
        <v>6988</v>
      </c>
      <c r="H273" s="421">
        <v>90</v>
      </c>
    </row>
    <row r="274" spans="1:8" x14ac:dyDescent="0.2">
      <c r="A274" s="497">
        <v>290</v>
      </c>
      <c r="B274" s="425"/>
      <c r="C274" s="429">
        <f t="shared" si="14"/>
        <v>30.12</v>
      </c>
      <c r="D274" s="536"/>
      <c r="E274" s="421">
        <v>17529</v>
      </c>
      <c r="F274" s="420">
        <f t="shared" si="13"/>
        <v>9588</v>
      </c>
      <c r="G274" s="500">
        <f t="shared" si="12"/>
        <v>6984</v>
      </c>
      <c r="H274" s="421">
        <v>90</v>
      </c>
    </row>
    <row r="275" spans="1:8" x14ac:dyDescent="0.2">
      <c r="A275" s="497">
        <v>291</v>
      </c>
      <c r="B275" s="425"/>
      <c r="C275" s="429">
        <f t="shared" si="14"/>
        <v>30.14</v>
      </c>
      <c r="D275" s="536"/>
      <c r="E275" s="421">
        <v>17529</v>
      </c>
      <c r="F275" s="420">
        <f t="shared" si="13"/>
        <v>9581</v>
      </c>
      <c r="G275" s="500">
        <f t="shared" si="12"/>
        <v>6979</v>
      </c>
      <c r="H275" s="421">
        <v>90</v>
      </c>
    </row>
    <row r="276" spans="1:8" x14ac:dyDescent="0.2">
      <c r="A276" s="497">
        <v>292</v>
      </c>
      <c r="B276" s="425"/>
      <c r="C276" s="429">
        <f t="shared" si="14"/>
        <v>30.17</v>
      </c>
      <c r="D276" s="536"/>
      <c r="E276" s="421">
        <v>17529</v>
      </c>
      <c r="F276" s="420">
        <f t="shared" si="13"/>
        <v>9572</v>
      </c>
      <c r="G276" s="500">
        <f t="shared" si="12"/>
        <v>6972</v>
      </c>
      <c r="H276" s="421">
        <v>90</v>
      </c>
    </row>
    <row r="277" spans="1:8" x14ac:dyDescent="0.2">
      <c r="A277" s="497">
        <v>293</v>
      </c>
      <c r="B277" s="425"/>
      <c r="C277" s="429">
        <f t="shared" si="14"/>
        <v>30.19</v>
      </c>
      <c r="D277" s="536"/>
      <c r="E277" s="421">
        <v>17529</v>
      </c>
      <c r="F277" s="420">
        <f t="shared" si="13"/>
        <v>9566</v>
      </c>
      <c r="G277" s="500">
        <f t="shared" si="12"/>
        <v>6967</v>
      </c>
      <c r="H277" s="421">
        <v>90</v>
      </c>
    </row>
    <row r="278" spans="1:8" x14ac:dyDescent="0.2">
      <c r="A278" s="497">
        <v>294</v>
      </c>
      <c r="B278" s="425"/>
      <c r="C278" s="429">
        <f t="shared" si="14"/>
        <v>30.21</v>
      </c>
      <c r="D278" s="536"/>
      <c r="E278" s="421">
        <v>17529</v>
      </c>
      <c r="F278" s="420">
        <f t="shared" si="13"/>
        <v>9559</v>
      </c>
      <c r="G278" s="500">
        <f t="shared" si="12"/>
        <v>6963</v>
      </c>
      <c r="H278" s="421">
        <v>90</v>
      </c>
    </row>
    <row r="279" spans="1:8" x14ac:dyDescent="0.2">
      <c r="A279" s="497">
        <v>295</v>
      </c>
      <c r="B279" s="425"/>
      <c r="C279" s="429">
        <f t="shared" si="14"/>
        <v>30.23</v>
      </c>
      <c r="D279" s="536"/>
      <c r="E279" s="421">
        <v>17529</v>
      </c>
      <c r="F279" s="420">
        <f t="shared" si="13"/>
        <v>9553</v>
      </c>
      <c r="G279" s="500">
        <f t="shared" si="12"/>
        <v>6958</v>
      </c>
      <c r="H279" s="421">
        <v>90</v>
      </c>
    </row>
    <row r="280" spans="1:8" x14ac:dyDescent="0.2">
      <c r="A280" s="497">
        <v>296</v>
      </c>
      <c r="B280" s="425"/>
      <c r="C280" s="429">
        <f t="shared" si="14"/>
        <v>30.25</v>
      </c>
      <c r="D280" s="536"/>
      <c r="E280" s="421">
        <v>17529</v>
      </c>
      <c r="F280" s="420">
        <f t="shared" si="13"/>
        <v>9547</v>
      </c>
      <c r="G280" s="500">
        <f t="shared" si="12"/>
        <v>6954</v>
      </c>
      <c r="H280" s="421">
        <v>90</v>
      </c>
    </row>
    <row r="281" spans="1:8" x14ac:dyDescent="0.2">
      <c r="A281" s="497">
        <v>297</v>
      </c>
      <c r="B281" s="425"/>
      <c r="C281" s="429">
        <f t="shared" si="14"/>
        <v>30.27</v>
      </c>
      <c r="D281" s="536"/>
      <c r="E281" s="421">
        <v>17529</v>
      </c>
      <c r="F281" s="420">
        <f t="shared" si="13"/>
        <v>9541</v>
      </c>
      <c r="G281" s="500">
        <f t="shared" si="12"/>
        <v>6949</v>
      </c>
      <c r="H281" s="421">
        <v>90</v>
      </c>
    </row>
    <row r="282" spans="1:8" x14ac:dyDescent="0.2">
      <c r="A282" s="497">
        <v>298</v>
      </c>
      <c r="B282" s="425"/>
      <c r="C282" s="429">
        <f t="shared" si="14"/>
        <v>30.29</v>
      </c>
      <c r="D282" s="536"/>
      <c r="E282" s="421">
        <v>17529</v>
      </c>
      <c r="F282" s="420">
        <f t="shared" si="13"/>
        <v>9534</v>
      </c>
      <c r="G282" s="500">
        <f t="shared" si="12"/>
        <v>6944</v>
      </c>
      <c r="H282" s="421">
        <v>90</v>
      </c>
    </row>
    <row r="283" spans="1:8" x14ac:dyDescent="0.2">
      <c r="A283" s="497">
        <v>299</v>
      </c>
      <c r="B283" s="425"/>
      <c r="C283" s="429">
        <f t="shared" si="14"/>
        <v>30.31</v>
      </c>
      <c r="D283" s="536"/>
      <c r="E283" s="421">
        <v>17529</v>
      </c>
      <c r="F283" s="420">
        <f t="shared" si="13"/>
        <v>9528</v>
      </c>
      <c r="G283" s="500">
        <f t="shared" si="12"/>
        <v>6940</v>
      </c>
      <c r="H283" s="421">
        <v>90</v>
      </c>
    </row>
    <row r="284" spans="1:8" x14ac:dyDescent="0.2">
      <c r="A284" s="497">
        <v>300</v>
      </c>
      <c r="B284" s="425"/>
      <c r="C284" s="429">
        <f t="shared" si="14"/>
        <v>30.33</v>
      </c>
      <c r="D284" s="536"/>
      <c r="E284" s="421">
        <v>17529</v>
      </c>
      <c r="F284" s="420">
        <f t="shared" si="13"/>
        <v>9522</v>
      </c>
      <c r="G284" s="500">
        <f t="shared" si="12"/>
        <v>6935</v>
      </c>
      <c r="H284" s="421">
        <v>90</v>
      </c>
    </row>
    <row r="285" spans="1:8" x14ac:dyDescent="0.2">
      <c r="A285" s="497">
        <v>301</v>
      </c>
      <c r="B285" s="425"/>
      <c r="C285" s="429">
        <f t="shared" si="14"/>
        <v>30.35</v>
      </c>
      <c r="D285" s="536"/>
      <c r="E285" s="421">
        <v>17529</v>
      </c>
      <c r="F285" s="420">
        <f t="shared" si="13"/>
        <v>9516</v>
      </c>
      <c r="G285" s="500">
        <f t="shared" si="12"/>
        <v>6931</v>
      </c>
      <c r="H285" s="421">
        <v>90</v>
      </c>
    </row>
    <row r="286" spans="1:8" x14ac:dyDescent="0.2">
      <c r="A286" s="497">
        <v>302</v>
      </c>
      <c r="B286" s="425"/>
      <c r="C286" s="429">
        <f t="shared" si="14"/>
        <v>30.37</v>
      </c>
      <c r="D286" s="536"/>
      <c r="E286" s="421">
        <v>17529</v>
      </c>
      <c r="F286" s="420">
        <f t="shared" si="13"/>
        <v>9510</v>
      </c>
      <c r="G286" s="500">
        <f t="shared" si="12"/>
        <v>6926</v>
      </c>
      <c r="H286" s="421">
        <v>90</v>
      </c>
    </row>
    <row r="287" spans="1:8" x14ac:dyDescent="0.2">
      <c r="A287" s="497">
        <v>303</v>
      </c>
      <c r="B287" s="425"/>
      <c r="C287" s="429">
        <f t="shared" si="14"/>
        <v>30.39</v>
      </c>
      <c r="D287" s="536"/>
      <c r="E287" s="421">
        <v>17529</v>
      </c>
      <c r="F287" s="420">
        <f t="shared" si="13"/>
        <v>9503</v>
      </c>
      <c r="G287" s="500">
        <f t="shared" si="12"/>
        <v>6922</v>
      </c>
      <c r="H287" s="421">
        <v>90</v>
      </c>
    </row>
    <row r="288" spans="1:8" x14ac:dyDescent="0.2">
      <c r="A288" s="497">
        <v>304</v>
      </c>
      <c r="B288" s="425"/>
      <c r="C288" s="429">
        <f t="shared" si="14"/>
        <v>30.41</v>
      </c>
      <c r="D288" s="536"/>
      <c r="E288" s="421">
        <v>17529</v>
      </c>
      <c r="F288" s="420">
        <f t="shared" si="13"/>
        <v>9497</v>
      </c>
      <c r="G288" s="500">
        <f t="shared" si="12"/>
        <v>6917</v>
      </c>
      <c r="H288" s="421">
        <v>90</v>
      </c>
    </row>
    <row r="289" spans="1:8" x14ac:dyDescent="0.2">
      <c r="A289" s="497">
        <v>305</v>
      </c>
      <c r="B289" s="425"/>
      <c r="C289" s="429">
        <f t="shared" si="14"/>
        <v>30.44</v>
      </c>
      <c r="D289" s="536"/>
      <c r="E289" s="421">
        <v>17529</v>
      </c>
      <c r="F289" s="420">
        <f t="shared" si="13"/>
        <v>9488</v>
      </c>
      <c r="G289" s="500">
        <f t="shared" si="12"/>
        <v>6910</v>
      </c>
      <c r="H289" s="421">
        <v>90</v>
      </c>
    </row>
    <row r="290" spans="1:8" x14ac:dyDescent="0.2">
      <c r="A290" s="497">
        <v>306</v>
      </c>
      <c r="B290" s="425"/>
      <c r="C290" s="429">
        <f t="shared" si="14"/>
        <v>30.46</v>
      </c>
      <c r="D290" s="536"/>
      <c r="E290" s="421">
        <v>17529</v>
      </c>
      <c r="F290" s="420">
        <f t="shared" si="13"/>
        <v>9482</v>
      </c>
      <c r="G290" s="500">
        <f t="shared" si="12"/>
        <v>6906</v>
      </c>
      <c r="H290" s="421">
        <v>90</v>
      </c>
    </row>
    <row r="291" spans="1:8" x14ac:dyDescent="0.2">
      <c r="A291" s="497">
        <v>307</v>
      </c>
      <c r="B291" s="425"/>
      <c r="C291" s="429">
        <f t="shared" si="14"/>
        <v>30.48</v>
      </c>
      <c r="D291" s="536"/>
      <c r="E291" s="421">
        <v>17529</v>
      </c>
      <c r="F291" s="420">
        <f t="shared" si="13"/>
        <v>9476</v>
      </c>
      <c r="G291" s="500">
        <f t="shared" si="12"/>
        <v>6901</v>
      </c>
      <c r="H291" s="421">
        <v>90</v>
      </c>
    </row>
    <row r="292" spans="1:8" x14ac:dyDescent="0.2">
      <c r="A292" s="497">
        <v>308</v>
      </c>
      <c r="B292" s="425"/>
      <c r="C292" s="429">
        <f t="shared" si="14"/>
        <v>30.5</v>
      </c>
      <c r="D292" s="536"/>
      <c r="E292" s="421">
        <v>17529</v>
      </c>
      <c r="F292" s="420">
        <f t="shared" si="13"/>
        <v>9469</v>
      </c>
      <c r="G292" s="500">
        <f t="shared" si="12"/>
        <v>6897</v>
      </c>
      <c r="H292" s="421">
        <v>90</v>
      </c>
    </row>
    <row r="293" spans="1:8" x14ac:dyDescent="0.2">
      <c r="A293" s="497">
        <v>309</v>
      </c>
      <c r="B293" s="425"/>
      <c r="C293" s="429">
        <f t="shared" si="14"/>
        <v>30.52</v>
      </c>
      <c r="D293" s="536"/>
      <c r="E293" s="421">
        <v>17529</v>
      </c>
      <c r="F293" s="420">
        <f t="shared" si="13"/>
        <v>9463</v>
      </c>
      <c r="G293" s="500">
        <f t="shared" si="12"/>
        <v>6892</v>
      </c>
      <c r="H293" s="421">
        <v>90</v>
      </c>
    </row>
    <row r="294" spans="1:8" x14ac:dyDescent="0.2">
      <c r="A294" s="497">
        <v>310</v>
      </c>
      <c r="B294" s="425"/>
      <c r="C294" s="429">
        <f t="shared" si="14"/>
        <v>30.54</v>
      </c>
      <c r="D294" s="536"/>
      <c r="E294" s="421">
        <v>17529</v>
      </c>
      <c r="F294" s="420">
        <f t="shared" si="13"/>
        <v>9457</v>
      </c>
      <c r="G294" s="500">
        <f t="shared" si="12"/>
        <v>6888</v>
      </c>
      <c r="H294" s="421">
        <v>90</v>
      </c>
    </row>
    <row r="295" spans="1:8" x14ac:dyDescent="0.2">
      <c r="A295" s="497">
        <v>311</v>
      </c>
      <c r="B295" s="425"/>
      <c r="C295" s="429">
        <f t="shared" si="14"/>
        <v>30.56</v>
      </c>
      <c r="D295" s="536"/>
      <c r="E295" s="421">
        <v>17529</v>
      </c>
      <c r="F295" s="420">
        <f t="shared" si="13"/>
        <v>9451</v>
      </c>
      <c r="G295" s="500">
        <f t="shared" si="12"/>
        <v>6883</v>
      </c>
      <c r="H295" s="421">
        <v>90</v>
      </c>
    </row>
    <row r="296" spans="1:8" x14ac:dyDescent="0.2">
      <c r="A296" s="497">
        <v>312</v>
      </c>
      <c r="B296" s="425"/>
      <c r="C296" s="429">
        <f t="shared" si="14"/>
        <v>30.58</v>
      </c>
      <c r="D296" s="536"/>
      <c r="E296" s="421">
        <v>17529</v>
      </c>
      <c r="F296" s="420">
        <f t="shared" si="13"/>
        <v>9445</v>
      </c>
      <c r="G296" s="500">
        <f t="shared" si="12"/>
        <v>6879</v>
      </c>
      <c r="H296" s="421">
        <v>90</v>
      </c>
    </row>
    <row r="297" spans="1:8" x14ac:dyDescent="0.2">
      <c r="A297" s="497">
        <v>313</v>
      </c>
      <c r="B297" s="425"/>
      <c r="C297" s="429">
        <f t="shared" si="14"/>
        <v>30.6</v>
      </c>
      <c r="D297" s="536"/>
      <c r="E297" s="421">
        <v>17529</v>
      </c>
      <c r="F297" s="420">
        <f t="shared" si="13"/>
        <v>9439</v>
      </c>
      <c r="G297" s="500">
        <f t="shared" si="12"/>
        <v>6874</v>
      </c>
      <c r="H297" s="421">
        <v>90</v>
      </c>
    </row>
    <row r="298" spans="1:8" x14ac:dyDescent="0.2">
      <c r="A298" s="497">
        <v>314</v>
      </c>
      <c r="B298" s="425"/>
      <c r="C298" s="429">
        <f t="shared" si="14"/>
        <v>30.62</v>
      </c>
      <c r="D298" s="536"/>
      <c r="E298" s="421">
        <v>17529</v>
      </c>
      <c r="F298" s="420">
        <f t="shared" si="13"/>
        <v>9433</v>
      </c>
      <c r="G298" s="500">
        <f t="shared" si="12"/>
        <v>6870</v>
      </c>
      <c r="H298" s="421">
        <v>90</v>
      </c>
    </row>
    <row r="299" spans="1:8" x14ac:dyDescent="0.2">
      <c r="A299" s="497">
        <v>315</v>
      </c>
      <c r="B299" s="425"/>
      <c r="C299" s="429">
        <f t="shared" si="14"/>
        <v>30.64</v>
      </c>
      <c r="D299" s="536"/>
      <c r="E299" s="421">
        <v>17529</v>
      </c>
      <c r="F299" s="420">
        <f t="shared" si="13"/>
        <v>9427</v>
      </c>
      <c r="G299" s="500">
        <f t="shared" si="12"/>
        <v>6865</v>
      </c>
      <c r="H299" s="421">
        <v>90</v>
      </c>
    </row>
    <row r="300" spans="1:8" x14ac:dyDescent="0.2">
      <c r="A300" s="497">
        <v>316</v>
      </c>
      <c r="B300" s="425"/>
      <c r="C300" s="429">
        <f t="shared" si="14"/>
        <v>30.66</v>
      </c>
      <c r="D300" s="536"/>
      <c r="E300" s="421">
        <v>17529</v>
      </c>
      <c r="F300" s="420">
        <f t="shared" si="13"/>
        <v>9421</v>
      </c>
      <c r="G300" s="500">
        <f t="shared" si="12"/>
        <v>6861</v>
      </c>
      <c r="H300" s="421">
        <v>90</v>
      </c>
    </row>
    <row r="301" spans="1:8" x14ac:dyDescent="0.2">
      <c r="A301" s="497">
        <v>317</v>
      </c>
      <c r="B301" s="425"/>
      <c r="C301" s="429">
        <f t="shared" si="14"/>
        <v>30.68</v>
      </c>
      <c r="D301" s="536"/>
      <c r="E301" s="421">
        <v>17529</v>
      </c>
      <c r="F301" s="420">
        <f t="shared" si="13"/>
        <v>9414</v>
      </c>
      <c r="G301" s="500">
        <f t="shared" si="12"/>
        <v>6856</v>
      </c>
      <c r="H301" s="421">
        <v>90</v>
      </c>
    </row>
    <row r="302" spans="1:8" x14ac:dyDescent="0.2">
      <c r="A302" s="497">
        <v>318</v>
      </c>
      <c r="B302" s="425"/>
      <c r="C302" s="429">
        <f t="shared" si="14"/>
        <v>30.7</v>
      </c>
      <c r="D302" s="536"/>
      <c r="E302" s="421">
        <v>17529</v>
      </c>
      <c r="F302" s="420">
        <f t="shared" si="13"/>
        <v>9408</v>
      </c>
      <c r="G302" s="500">
        <f t="shared" si="12"/>
        <v>6852</v>
      </c>
      <c r="H302" s="421">
        <v>90</v>
      </c>
    </row>
    <row r="303" spans="1:8" x14ac:dyDescent="0.2">
      <c r="A303" s="497">
        <v>319</v>
      </c>
      <c r="B303" s="425"/>
      <c r="C303" s="429">
        <f t="shared" si="14"/>
        <v>30.71</v>
      </c>
      <c r="D303" s="536"/>
      <c r="E303" s="421">
        <v>17529</v>
      </c>
      <c r="F303" s="420">
        <f t="shared" si="13"/>
        <v>9405</v>
      </c>
      <c r="G303" s="500">
        <f t="shared" si="12"/>
        <v>6849</v>
      </c>
      <c r="H303" s="421">
        <v>90</v>
      </c>
    </row>
    <row r="304" spans="1:8" x14ac:dyDescent="0.2">
      <c r="A304" s="497">
        <v>320</v>
      </c>
      <c r="B304" s="425"/>
      <c r="C304" s="429">
        <f t="shared" si="14"/>
        <v>30.73</v>
      </c>
      <c r="D304" s="536"/>
      <c r="E304" s="421">
        <v>17529</v>
      </c>
      <c r="F304" s="420">
        <f t="shared" si="13"/>
        <v>9399</v>
      </c>
      <c r="G304" s="500">
        <f t="shared" si="12"/>
        <v>6845</v>
      </c>
      <c r="H304" s="421">
        <v>90</v>
      </c>
    </row>
    <row r="305" spans="1:8" x14ac:dyDescent="0.2">
      <c r="A305" s="497">
        <v>321</v>
      </c>
      <c r="B305" s="425"/>
      <c r="C305" s="429">
        <f t="shared" si="14"/>
        <v>30.75</v>
      </c>
      <c r="D305" s="536"/>
      <c r="E305" s="421">
        <v>17529</v>
      </c>
      <c r="F305" s="420">
        <f t="shared" si="13"/>
        <v>9393</v>
      </c>
      <c r="G305" s="500">
        <f t="shared" si="12"/>
        <v>6841</v>
      </c>
      <c r="H305" s="421">
        <v>90</v>
      </c>
    </row>
    <row r="306" spans="1:8" x14ac:dyDescent="0.2">
      <c r="A306" s="497">
        <v>322</v>
      </c>
      <c r="B306" s="425"/>
      <c r="C306" s="429">
        <f t="shared" si="14"/>
        <v>30.77</v>
      </c>
      <c r="D306" s="536"/>
      <c r="E306" s="421">
        <v>17529</v>
      </c>
      <c r="F306" s="420">
        <f t="shared" si="13"/>
        <v>9387</v>
      </c>
      <c r="G306" s="500">
        <f t="shared" si="12"/>
        <v>6836</v>
      </c>
      <c r="H306" s="421">
        <v>90</v>
      </c>
    </row>
    <row r="307" spans="1:8" x14ac:dyDescent="0.2">
      <c r="A307" s="497">
        <v>323</v>
      </c>
      <c r="B307" s="425"/>
      <c r="C307" s="429">
        <f t="shared" si="14"/>
        <v>30.79</v>
      </c>
      <c r="D307" s="536"/>
      <c r="E307" s="421">
        <v>17529</v>
      </c>
      <c r="F307" s="420">
        <f t="shared" si="13"/>
        <v>9381</v>
      </c>
      <c r="G307" s="500">
        <f t="shared" si="12"/>
        <v>6832</v>
      </c>
      <c r="H307" s="421">
        <v>90</v>
      </c>
    </row>
    <row r="308" spans="1:8" x14ac:dyDescent="0.2">
      <c r="A308" s="497">
        <v>324</v>
      </c>
      <c r="B308" s="425"/>
      <c r="C308" s="429">
        <f t="shared" si="14"/>
        <v>30.81</v>
      </c>
      <c r="D308" s="536"/>
      <c r="E308" s="421">
        <v>17529</v>
      </c>
      <c r="F308" s="420">
        <f t="shared" si="13"/>
        <v>9375</v>
      </c>
      <c r="G308" s="500">
        <f t="shared" si="12"/>
        <v>6827</v>
      </c>
      <c r="H308" s="421">
        <v>90</v>
      </c>
    </row>
    <row r="309" spans="1:8" x14ac:dyDescent="0.2">
      <c r="A309" s="497">
        <v>325</v>
      </c>
      <c r="B309" s="425"/>
      <c r="C309" s="429">
        <f t="shared" si="14"/>
        <v>30.83</v>
      </c>
      <c r="D309" s="536"/>
      <c r="E309" s="421">
        <v>17529</v>
      </c>
      <c r="F309" s="420">
        <f t="shared" si="13"/>
        <v>9369</v>
      </c>
      <c r="G309" s="500">
        <f t="shared" si="12"/>
        <v>6823</v>
      </c>
      <c r="H309" s="421">
        <v>90</v>
      </c>
    </row>
    <row r="310" spans="1:8" x14ac:dyDescent="0.2">
      <c r="A310" s="497">
        <v>326</v>
      </c>
      <c r="B310" s="425"/>
      <c r="C310" s="429">
        <f t="shared" si="14"/>
        <v>30.85</v>
      </c>
      <c r="D310" s="536"/>
      <c r="E310" s="421">
        <v>17529</v>
      </c>
      <c r="F310" s="420">
        <f t="shared" si="13"/>
        <v>9363</v>
      </c>
      <c r="G310" s="500">
        <f t="shared" si="12"/>
        <v>6818</v>
      </c>
      <c r="H310" s="421">
        <v>90</v>
      </c>
    </row>
    <row r="311" spans="1:8" x14ac:dyDescent="0.2">
      <c r="A311" s="497">
        <v>327</v>
      </c>
      <c r="B311" s="425"/>
      <c r="C311" s="429">
        <f t="shared" si="14"/>
        <v>30.87</v>
      </c>
      <c r="D311" s="536"/>
      <c r="E311" s="421">
        <v>17529</v>
      </c>
      <c r="F311" s="420">
        <f t="shared" si="13"/>
        <v>9357</v>
      </c>
      <c r="G311" s="500">
        <f t="shared" si="12"/>
        <v>6814</v>
      </c>
      <c r="H311" s="421">
        <v>90</v>
      </c>
    </row>
    <row r="312" spans="1:8" x14ac:dyDescent="0.2">
      <c r="A312" s="497">
        <v>328</v>
      </c>
      <c r="B312" s="425"/>
      <c r="C312" s="429">
        <f t="shared" si="14"/>
        <v>30.89</v>
      </c>
      <c r="D312" s="536"/>
      <c r="E312" s="421">
        <v>17529</v>
      </c>
      <c r="F312" s="420">
        <f t="shared" si="13"/>
        <v>9351</v>
      </c>
      <c r="G312" s="500">
        <f t="shared" si="12"/>
        <v>6810</v>
      </c>
      <c r="H312" s="421">
        <v>90</v>
      </c>
    </row>
    <row r="313" spans="1:8" x14ac:dyDescent="0.2">
      <c r="A313" s="497">
        <v>329</v>
      </c>
      <c r="B313" s="425"/>
      <c r="C313" s="429">
        <f t="shared" si="14"/>
        <v>30.91</v>
      </c>
      <c r="D313" s="536"/>
      <c r="E313" s="421">
        <v>17529</v>
      </c>
      <c r="F313" s="420">
        <f t="shared" si="13"/>
        <v>9345</v>
      </c>
      <c r="G313" s="500">
        <f t="shared" si="12"/>
        <v>6805</v>
      </c>
      <c r="H313" s="421">
        <v>90</v>
      </c>
    </row>
    <row r="314" spans="1:8" x14ac:dyDescent="0.2">
      <c r="A314" s="497">
        <v>330</v>
      </c>
      <c r="B314" s="425"/>
      <c r="C314" s="429">
        <f t="shared" si="14"/>
        <v>30.93</v>
      </c>
      <c r="D314" s="536"/>
      <c r="E314" s="421">
        <v>17529</v>
      </c>
      <c r="F314" s="420">
        <f t="shared" si="13"/>
        <v>9339</v>
      </c>
      <c r="G314" s="500">
        <f t="shared" si="12"/>
        <v>6801</v>
      </c>
      <c r="H314" s="421">
        <v>90</v>
      </c>
    </row>
    <row r="315" spans="1:8" x14ac:dyDescent="0.2">
      <c r="A315" s="497">
        <v>331</v>
      </c>
      <c r="B315" s="425"/>
      <c r="C315" s="429">
        <f t="shared" si="14"/>
        <v>30.95</v>
      </c>
      <c r="D315" s="536"/>
      <c r="E315" s="421">
        <v>17529</v>
      </c>
      <c r="F315" s="420">
        <f t="shared" si="13"/>
        <v>9333</v>
      </c>
      <c r="G315" s="500">
        <f t="shared" si="12"/>
        <v>6796</v>
      </c>
      <c r="H315" s="421">
        <v>90</v>
      </c>
    </row>
    <row r="316" spans="1:8" x14ac:dyDescent="0.2">
      <c r="A316" s="497">
        <v>332</v>
      </c>
      <c r="B316" s="425"/>
      <c r="C316" s="429">
        <f t="shared" si="14"/>
        <v>30.97</v>
      </c>
      <c r="D316" s="536"/>
      <c r="E316" s="421">
        <v>17529</v>
      </c>
      <c r="F316" s="420">
        <f t="shared" si="13"/>
        <v>9327</v>
      </c>
      <c r="G316" s="500">
        <f t="shared" si="12"/>
        <v>6792</v>
      </c>
      <c r="H316" s="421">
        <v>90</v>
      </c>
    </row>
    <row r="317" spans="1:8" x14ac:dyDescent="0.2">
      <c r="A317" s="497">
        <v>333</v>
      </c>
      <c r="B317" s="425"/>
      <c r="C317" s="429">
        <f t="shared" si="14"/>
        <v>30.98</v>
      </c>
      <c r="D317" s="536"/>
      <c r="E317" s="421">
        <v>17529</v>
      </c>
      <c r="F317" s="420">
        <f t="shared" si="13"/>
        <v>9324</v>
      </c>
      <c r="G317" s="500">
        <f t="shared" si="12"/>
        <v>6790</v>
      </c>
      <c r="H317" s="421">
        <v>90</v>
      </c>
    </row>
    <row r="318" spans="1:8" x14ac:dyDescent="0.2">
      <c r="A318" s="497">
        <v>334</v>
      </c>
      <c r="B318" s="425"/>
      <c r="C318" s="429">
        <f t="shared" si="14"/>
        <v>31</v>
      </c>
      <c r="D318" s="536"/>
      <c r="E318" s="421">
        <v>17529</v>
      </c>
      <c r="F318" s="420">
        <f t="shared" si="13"/>
        <v>9318</v>
      </c>
      <c r="G318" s="500">
        <f t="shared" si="12"/>
        <v>6785</v>
      </c>
      <c r="H318" s="421">
        <v>90</v>
      </c>
    </row>
    <row r="319" spans="1:8" x14ac:dyDescent="0.2">
      <c r="A319" s="497">
        <v>335</v>
      </c>
      <c r="B319" s="425"/>
      <c r="C319" s="429">
        <f t="shared" si="14"/>
        <v>31.02</v>
      </c>
      <c r="D319" s="536"/>
      <c r="E319" s="421">
        <v>17529</v>
      </c>
      <c r="F319" s="420">
        <f t="shared" si="13"/>
        <v>9312</v>
      </c>
      <c r="G319" s="500">
        <f t="shared" si="12"/>
        <v>6781</v>
      </c>
      <c r="H319" s="421">
        <v>90</v>
      </c>
    </row>
    <row r="320" spans="1:8" x14ac:dyDescent="0.2">
      <c r="A320" s="497">
        <v>336</v>
      </c>
      <c r="B320" s="425"/>
      <c r="C320" s="429">
        <f t="shared" si="14"/>
        <v>31.04</v>
      </c>
      <c r="D320" s="536"/>
      <c r="E320" s="421">
        <v>17529</v>
      </c>
      <c r="F320" s="420">
        <f t="shared" si="13"/>
        <v>9306</v>
      </c>
      <c r="G320" s="500">
        <f t="shared" si="12"/>
        <v>6777</v>
      </c>
      <c r="H320" s="421">
        <v>90</v>
      </c>
    </row>
    <row r="321" spans="1:8" x14ac:dyDescent="0.2">
      <c r="A321" s="497">
        <v>337</v>
      </c>
      <c r="B321" s="425"/>
      <c r="C321" s="429">
        <f t="shared" si="14"/>
        <v>31.06</v>
      </c>
      <c r="D321" s="536"/>
      <c r="E321" s="421">
        <v>17529</v>
      </c>
      <c r="F321" s="420">
        <f t="shared" si="13"/>
        <v>9300</v>
      </c>
      <c r="G321" s="500">
        <f t="shared" si="12"/>
        <v>6772</v>
      </c>
      <c r="H321" s="421">
        <v>90</v>
      </c>
    </row>
    <row r="322" spans="1:8" x14ac:dyDescent="0.2">
      <c r="A322" s="497">
        <v>338</v>
      </c>
      <c r="B322" s="425"/>
      <c r="C322" s="429">
        <f t="shared" si="14"/>
        <v>31.08</v>
      </c>
      <c r="D322" s="536"/>
      <c r="E322" s="421">
        <v>17529</v>
      </c>
      <c r="F322" s="420">
        <f t="shared" si="13"/>
        <v>9294</v>
      </c>
      <c r="G322" s="500">
        <f t="shared" si="12"/>
        <v>6768</v>
      </c>
      <c r="H322" s="421">
        <v>90</v>
      </c>
    </row>
    <row r="323" spans="1:8" x14ac:dyDescent="0.2">
      <c r="A323" s="497">
        <v>339</v>
      </c>
      <c r="B323" s="425"/>
      <c r="C323" s="429">
        <f t="shared" si="14"/>
        <v>31.1</v>
      </c>
      <c r="D323" s="536"/>
      <c r="E323" s="421">
        <v>17529</v>
      </c>
      <c r="F323" s="420">
        <f t="shared" si="13"/>
        <v>9288</v>
      </c>
      <c r="G323" s="500">
        <f t="shared" si="12"/>
        <v>6764</v>
      </c>
      <c r="H323" s="421">
        <v>90</v>
      </c>
    </row>
    <row r="324" spans="1:8" x14ac:dyDescent="0.2">
      <c r="A324" s="497">
        <v>340</v>
      </c>
      <c r="B324" s="425"/>
      <c r="C324" s="429">
        <f t="shared" si="14"/>
        <v>31.11</v>
      </c>
      <c r="D324" s="536"/>
      <c r="E324" s="421">
        <v>17529</v>
      </c>
      <c r="F324" s="420">
        <f t="shared" si="13"/>
        <v>9286</v>
      </c>
      <c r="G324" s="500">
        <f t="shared" si="12"/>
        <v>6761</v>
      </c>
      <c r="H324" s="421">
        <v>90</v>
      </c>
    </row>
    <row r="325" spans="1:8" x14ac:dyDescent="0.2">
      <c r="A325" s="497">
        <v>341</v>
      </c>
      <c r="B325" s="425"/>
      <c r="C325" s="429">
        <f t="shared" si="14"/>
        <v>31.13</v>
      </c>
      <c r="D325" s="536"/>
      <c r="E325" s="421">
        <v>17529</v>
      </c>
      <c r="F325" s="420">
        <f t="shared" si="13"/>
        <v>9280</v>
      </c>
      <c r="G325" s="500">
        <f t="shared" si="12"/>
        <v>6757</v>
      </c>
      <c r="H325" s="421">
        <v>90</v>
      </c>
    </row>
    <row r="326" spans="1:8" x14ac:dyDescent="0.2">
      <c r="A326" s="497">
        <v>342</v>
      </c>
      <c r="B326" s="425"/>
      <c r="C326" s="429">
        <f t="shared" si="14"/>
        <v>31.15</v>
      </c>
      <c r="D326" s="536"/>
      <c r="E326" s="421">
        <v>17529</v>
      </c>
      <c r="F326" s="420">
        <f t="shared" si="13"/>
        <v>9274</v>
      </c>
      <c r="G326" s="500">
        <f t="shared" si="12"/>
        <v>6753</v>
      </c>
      <c r="H326" s="421">
        <v>90</v>
      </c>
    </row>
    <row r="327" spans="1:8" x14ac:dyDescent="0.2">
      <c r="A327" s="497">
        <v>343</v>
      </c>
      <c r="B327" s="425"/>
      <c r="C327" s="429">
        <f t="shared" si="14"/>
        <v>31.17</v>
      </c>
      <c r="D327" s="536"/>
      <c r="E327" s="421">
        <v>17529</v>
      </c>
      <c r="F327" s="420">
        <f t="shared" si="13"/>
        <v>9268</v>
      </c>
      <c r="G327" s="500">
        <f t="shared" si="12"/>
        <v>6748</v>
      </c>
      <c r="H327" s="421">
        <v>90</v>
      </c>
    </row>
    <row r="328" spans="1:8" x14ac:dyDescent="0.2">
      <c r="A328" s="497">
        <v>344</v>
      </c>
      <c r="B328" s="425"/>
      <c r="C328" s="429">
        <f t="shared" si="14"/>
        <v>31.19</v>
      </c>
      <c r="D328" s="536"/>
      <c r="E328" s="421">
        <v>17529</v>
      </c>
      <c r="F328" s="420">
        <f t="shared" si="13"/>
        <v>9262</v>
      </c>
      <c r="G328" s="500">
        <f t="shared" si="12"/>
        <v>6744</v>
      </c>
      <c r="H328" s="421">
        <v>90</v>
      </c>
    </row>
    <row r="329" spans="1:8" x14ac:dyDescent="0.2">
      <c r="A329" s="497">
        <v>345</v>
      </c>
      <c r="B329" s="425"/>
      <c r="C329" s="429">
        <f t="shared" si="14"/>
        <v>31.21</v>
      </c>
      <c r="D329" s="536"/>
      <c r="E329" s="421">
        <v>17529</v>
      </c>
      <c r="F329" s="420">
        <f t="shared" si="13"/>
        <v>9256</v>
      </c>
      <c r="G329" s="500">
        <f t="shared" si="12"/>
        <v>6740</v>
      </c>
      <c r="H329" s="421">
        <v>90</v>
      </c>
    </row>
    <row r="330" spans="1:8" x14ac:dyDescent="0.2">
      <c r="A330" s="497">
        <v>346</v>
      </c>
      <c r="B330" s="425"/>
      <c r="C330" s="429">
        <f t="shared" si="14"/>
        <v>31.23</v>
      </c>
      <c r="D330" s="536"/>
      <c r="E330" s="421">
        <v>17529</v>
      </c>
      <c r="F330" s="420">
        <f t="shared" si="13"/>
        <v>9250</v>
      </c>
      <c r="G330" s="500">
        <f t="shared" si="12"/>
        <v>6735</v>
      </c>
      <c r="H330" s="421">
        <v>90</v>
      </c>
    </row>
    <row r="331" spans="1:8" x14ac:dyDescent="0.2">
      <c r="A331" s="497">
        <v>347</v>
      </c>
      <c r="B331" s="425"/>
      <c r="C331" s="429">
        <f t="shared" si="14"/>
        <v>31.24</v>
      </c>
      <c r="D331" s="536"/>
      <c r="E331" s="421">
        <v>17529</v>
      </c>
      <c r="F331" s="420">
        <f t="shared" si="13"/>
        <v>9247</v>
      </c>
      <c r="G331" s="500">
        <f t="shared" si="12"/>
        <v>6733</v>
      </c>
      <c r="H331" s="421">
        <v>90</v>
      </c>
    </row>
    <row r="332" spans="1:8" x14ac:dyDescent="0.2">
      <c r="A332" s="497">
        <v>348</v>
      </c>
      <c r="B332" s="425"/>
      <c r="C332" s="429">
        <f t="shared" si="14"/>
        <v>31.26</v>
      </c>
      <c r="D332" s="536"/>
      <c r="E332" s="421">
        <v>17529</v>
      </c>
      <c r="F332" s="420">
        <f t="shared" si="13"/>
        <v>9241</v>
      </c>
      <c r="G332" s="500">
        <f t="shared" si="12"/>
        <v>6729</v>
      </c>
      <c r="H332" s="421">
        <v>90</v>
      </c>
    </row>
    <row r="333" spans="1:8" x14ac:dyDescent="0.2">
      <c r="A333" s="497">
        <v>349</v>
      </c>
      <c r="B333" s="425"/>
      <c r="C333" s="429">
        <f t="shared" si="14"/>
        <v>31.28</v>
      </c>
      <c r="D333" s="536"/>
      <c r="E333" s="421">
        <v>17529</v>
      </c>
      <c r="F333" s="420">
        <f t="shared" si="13"/>
        <v>9236</v>
      </c>
      <c r="G333" s="500">
        <f t="shared" ref="G333:G396" si="15">ROUND(12*(1/C333*E333),0)</f>
        <v>6725</v>
      </c>
      <c r="H333" s="421">
        <v>90</v>
      </c>
    </row>
    <row r="334" spans="1:8" x14ac:dyDescent="0.2">
      <c r="A334" s="497">
        <v>350</v>
      </c>
      <c r="B334" s="425"/>
      <c r="C334" s="429">
        <f t="shared" si="14"/>
        <v>31.3</v>
      </c>
      <c r="D334" s="536"/>
      <c r="E334" s="421">
        <v>17529</v>
      </c>
      <c r="F334" s="420">
        <f t="shared" ref="F334:F397" si="16">ROUND(12*1.36*(1/C334*E334)+H334,0)</f>
        <v>9230</v>
      </c>
      <c r="G334" s="500">
        <f t="shared" si="15"/>
        <v>6720</v>
      </c>
      <c r="H334" s="421">
        <v>90</v>
      </c>
    </row>
    <row r="335" spans="1:8" x14ac:dyDescent="0.2">
      <c r="A335" s="497">
        <v>351</v>
      </c>
      <c r="B335" s="425"/>
      <c r="C335" s="429">
        <f t="shared" ref="C335:C398" si="17">ROUND((10.899*LN(A335)+A335/200)*0.5-1.5,2)</f>
        <v>31.32</v>
      </c>
      <c r="D335" s="536"/>
      <c r="E335" s="421">
        <v>17529</v>
      </c>
      <c r="F335" s="420">
        <f t="shared" si="16"/>
        <v>9224</v>
      </c>
      <c r="G335" s="500">
        <f t="shared" si="15"/>
        <v>6716</v>
      </c>
      <c r="H335" s="421">
        <v>90</v>
      </c>
    </row>
    <row r="336" spans="1:8" x14ac:dyDescent="0.2">
      <c r="A336" s="497">
        <v>352</v>
      </c>
      <c r="B336" s="425"/>
      <c r="C336" s="429">
        <f t="shared" si="17"/>
        <v>31.33</v>
      </c>
      <c r="D336" s="536"/>
      <c r="E336" s="421">
        <v>17529</v>
      </c>
      <c r="F336" s="420">
        <f t="shared" si="16"/>
        <v>9221</v>
      </c>
      <c r="G336" s="500">
        <f t="shared" si="15"/>
        <v>6714</v>
      </c>
      <c r="H336" s="421">
        <v>90</v>
      </c>
    </row>
    <row r="337" spans="1:8" x14ac:dyDescent="0.2">
      <c r="A337" s="497">
        <v>353</v>
      </c>
      <c r="B337" s="425"/>
      <c r="C337" s="429">
        <f t="shared" si="17"/>
        <v>31.35</v>
      </c>
      <c r="D337" s="536"/>
      <c r="E337" s="421">
        <v>17529</v>
      </c>
      <c r="F337" s="420">
        <f t="shared" si="16"/>
        <v>9215</v>
      </c>
      <c r="G337" s="500">
        <f t="shared" si="15"/>
        <v>6710</v>
      </c>
      <c r="H337" s="421">
        <v>90</v>
      </c>
    </row>
    <row r="338" spans="1:8" x14ac:dyDescent="0.2">
      <c r="A338" s="497">
        <v>354</v>
      </c>
      <c r="B338" s="425"/>
      <c r="C338" s="429">
        <f t="shared" si="17"/>
        <v>31.37</v>
      </c>
      <c r="D338" s="536"/>
      <c r="E338" s="421">
        <v>17529</v>
      </c>
      <c r="F338" s="420">
        <f t="shared" si="16"/>
        <v>9209</v>
      </c>
      <c r="G338" s="500">
        <f t="shared" si="15"/>
        <v>6705</v>
      </c>
      <c r="H338" s="421">
        <v>90</v>
      </c>
    </row>
    <row r="339" spans="1:8" x14ac:dyDescent="0.2">
      <c r="A339" s="497">
        <v>355</v>
      </c>
      <c r="B339" s="425"/>
      <c r="C339" s="429">
        <f t="shared" si="17"/>
        <v>31.39</v>
      </c>
      <c r="D339" s="536"/>
      <c r="E339" s="421">
        <v>17529</v>
      </c>
      <c r="F339" s="420">
        <f t="shared" si="16"/>
        <v>9204</v>
      </c>
      <c r="G339" s="500">
        <f t="shared" si="15"/>
        <v>6701</v>
      </c>
      <c r="H339" s="421">
        <v>90</v>
      </c>
    </row>
    <row r="340" spans="1:8" x14ac:dyDescent="0.2">
      <c r="A340" s="497">
        <v>356</v>
      </c>
      <c r="B340" s="425"/>
      <c r="C340" s="429">
        <f t="shared" si="17"/>
        <v>31.41</v>
      </c>
      <c r="D340" s="536"/>
      <c r="E340" s="421">
        <v>17529</v>
      </c>
      <c r="F340" s="420">
        <f t="shared" si="16"/>
        <v>9198</v>
      </c>
      <c r="G340" s="500">
        <f t="shared" si="15"/>
        <v>6697</v>
      </c>
      <c r="H340" s="421">
        <v>90</v>
      </c>
    </row>
    <row r="341" spans="1:8" x14ac:dyDescent="0.2">
      <c r="A341" s="497">
        <v>357</v>
      </c>
      <c r="B341" s="425"/>
      <c r="C341" s="429">
        <f t="shared" si="17"/>
        <v>31.42</v>
      </c>
      <c r="D341" s="536"/>
      <c r="E341" s="421">
        <v>17529</v>
      </c>
      <c r="F341" s="420">
        <f t="shared" si="16"/>
        <v>9195</v>
      </c>
      <c r="G341" s="500">
        <f t="shared" si="15"/>
        <v>6695</v>
      </c>
      <c r="H341" s="421">
        <v>90</v>
      </c>
    </row>
    <row r="342" spans="1:8" x14ac:dyDescent="0.2">
      <c r="A342" s="497">
        <v>358</v>
      </c>
      <c r="B342" s="425"/>
      <c r="C342" s="429">
        <f t="shared" si="17"/>
        <v>31.44</v>
      </c>
      <c r="D342" s="536"/>
      <c r="E342" s="421">
        <v>17529</v>
      </c>
      <c r="F342" s="420">
        <f t="shared" si="16"/>
        <v>9189</v>
      </c>
      <c r="G342" s="500">
        <f t="shared" si="15"/>
        <v>6690</v>
      </c>
      <c r="H342" s="421">
        <v>90</v>
      </c>
    </row>
    <row r="343" spans="1:8" x14ac:dyDescent="0.2">
      <c r="A343" s="497">
        <v>359</v>
      </c>
      <c r="B343" s="425"/>
      <c r="C343" s="429">
        <f t="shared" si="17"/>
        <v>31.46</v>
      </c>
      <c r="D343" s="536"/>
      <c r="E343" s="421">
        <v>17529</v>
      </c>
      <c r="F343" s="420">
        <f t="shared" si="16"/>
        <v>9183</v>
      </c>
      <c r="G343" s="500">
        <f t="shared" si="15"/>
        <v>6686</v>
      </c>
      <c r="H343" s="421">
        <v>90</v>
      </c>
    </row>
    <row r="344" spans="1:8" x14ac:dyDescent="0.2">
      <c r="A344" s="497">
        <v>360</v>
      </c>
      <c r="B344" s="425"/>
      <c r="C344" s="429">
        <f t="shared" si="17"/>
        <v>31.48</v>
      </c>
      <c r="D344" s="536"/>
      <c r="E344" s="421">
        <v>17529</v>
      </c>
      <c r="F344" s="420">
        <f t="shared" si="16"/>
        <v>9177</v>
      </c>
      <c r="G344" s="500">
        <f t="shared" si="15"/>
        <v>6682</v>
      </c>
      <c r="H344" s="421">
        <v>90</v>
      </c>
    </row>
    <row r="345" spans="1:8" x14ac:dyDescent="0.2">
      <c r="A345" s="497">
        <v>361</v>
      </c>
      <c r="B345" s="425"/>
      <c r="C345" s="429">
        <f t="shared" si="17"/>
        <v>31.49</v>
      </c>
      <c r="D345" s="536"/>
      <c r="E345" s="421">
        <v>17529</v>
      </c>
      <c r="F345" s="420">
        <f t="shared" si="16"/>
        <v>9175</v>
      </c>
      <c r="G345" s="500">
        <f t="shared" si="15"/>
        <v>6680</v>
      </c>
      <c r="H345" s="421">
        <v>90</v>
      </c>
    </row>
    <row r="346" spans="1:8" x14ac:dyDescent="0.2">
      <c r="A346" s="497">
        <v>362</v>
      </c>
      <c r="B346" s="425"/>
      <c r="C346" s="429">
        <f t="shared" si="17"/>
        <v>31.51</v>
      </c>
      <c r="D346" s="536"/>
      <c r="E346" s="421">
        <v>17529</v>
      </c>
      <c r="F346" s="420">
        <f t="shared" si="16"/>
        <v>9169</v>
      </c>
      <c r="G346" s="500">
        <f t="shared" si="15"/>
        <v>6676</v>
      </c>
      <c r="H346" s="421">
        <v>90</v>
      </c>
    </row>
    <row r="347" spans="1:8" x14ac:dyDescent="0.2">
      <c r="A347" s="497">
        <v>363</v>
      </c>
      <c r="B347" s="425"/>
      <c r="C347" s="429">
        <f t="shared" si="17"/>
        <v>31.53</v>
      </c>
      <c r="D347" s="536"/>
      <c r="E347" s="421">
        <v>17529</v>
      </c>
      <c r="F347" s="420">
        <f t="shared" si="16"/>
        <v>9163</v>
      </c>
      <c r="G347" s="500">
        <f t="shared" si="15"/>
        <v>6671</v>
      </c>
      <c r="H347" s="421">
        <v>90</v>
      </c>
    </row>
    <row r="348" spans="1:8" x14ac:dyDescent="0.2">
      <c r="A348" s="497">
        <v>364</v>
      </c>
      <c r="B348" s="425"/>
      <c r="C348" s="429">
        <f t="shared" si="17"/>
        <v>31.55</v>
      </c>
      <c r="D348" s="536"/>
      <c r="E348" s="421">
        <v>17529</v>
      </c>
      <c r="F348" s="420">
        <f t="shared" si="16"/>
        <v>9157</v>
      </c>
      <c r="G348" s="500">
        <f t="shared" si="15"/>
        <v>6667</v>
      </c>
      <c r="H348" s="421">
        <v>90</v>
      </c>
    </row>
    <row r="349" spans="1:8" x14ac:dyDescent="0.2">
      <c r="A349" s="497">
        <v>365</v>
      </c>
      <c r="B349" s="425"/>
      <c r="C349" s="429">
        <f t="shared" si="17"/>
        <v>31.56</v>
      </c>
      <c r="D349" s="536"/>
      <c r="E349" s="421">
        <v>17529</v>
      </c>
      <c r="F349" s="420">
        <f t="shared" si="16"/>
        <v>9154</v>
      </c>
      <c r="G349" s="500">
        <f t="shared" si="15"/>
        <v>6665</v>
      </c>
      <c r="H349" s="421">
        <v>90</v>
      </c>
    </row>
    <row r="350" spans="1:8" x14ac:dyDescent="0.2">
      <c r="A350" s="497">
        <v>366</v>
      </c>
      <c r="B350" s="425"/>
      <c r="C350" s="429">
        <f t="shared" si="17"/>
        <v>31.58</v>
      </c>
      <c r="D350" s="536"/>
      <c r="E350" s="421">
        <v>17529</v>
      </c>
      <c r="F350" s="420">
        <f t="shared" si="16"/>
        <v>9149</v>
      </c>
      <c r="G350" s="500">
        <f t="shared" si="15"/>
        <v>6661</v>
      </c>
      <c r="H350" s="421">
        <v>90</v>
      </c>
    </row>
    <row r="351" spans="1:8" x14ac:dyDescent="0.2">
      <c r="A351" s="497">
        <v>367</v>
      </c>
      <c r="B351" s="425"/>
      <c r="C351" s="429">
        <f t="shared" si="17"/>
        <v>31.6</v>
      </c>
      <c r="D351" s="536"/>
      <c r="E351" s="421">
        <v>17529</v>
      </c>
      <c r="F351" s="420">
        <f t="shared" si="16"/>
        <v>9143</v>
      </c>
      <c r="G351" s="500">
        <f t="shared" si="15"/>
        <v>6657</v>
      </c>
      <c r="H351" s="421">
        <v>90</v>
      </c>
    </row>
    <row r="352" spans="1:8" x14ac:dyDescent="0.2">
      <c r="A352" s="497">
        <v>368</v>
      </c>
      <c r="B352" s="425"/>
      <c r="C352" s="429">
        <f t="shared" si="17"/>
        <v>31.62</v>
      </c>
      <c r="D352" s="536"/>
      <c r="E352" s="421">
        <v>17529</v>
      </c>
      <c r="F352" s="420">
        <f t="shared" si="16"/>
        <v>9137</v>
      </c>
      <c r="G352" s="500">
        <f t="shared" si="15"/>
        <v>6652</v>
      </c>
      <c r="H352" s="421">
        <v>90</v>
      </c>
    </row>
    <row r="353" spans="1:8" x14ac:dyDescent="0.2">
      <c r="A353" s="497">
        <v>369</v>
      </c>
      <c r="B353" s="425"/>
      <c r="C353" s="429">
        <f t="shared" si="17"/>
        <v>31.63</v>
      </c>
      <c r="D353" s="536"/>
      <c r="E353" s="421">
        <v>17529</v>
      </c>
      <c r="F353" s="420">
        <f t="shared" si="16"/>
        <v>9134</v>
      </c>
      <c r="G353" s="500">
        <f t="shared" si="15"/>
        <v>6650</v>
      </c>
      <c r="H353" s="421">
        <v>90</v>
      </c>
    </row>
    <row r="354" spans="1:8" x14ac:dyDescent="0.2">
      <c r="A354" s="497">
        <v>370</v>
      </c>
      <c r="B354" s="425"/>
      <c r="C354" s="429">
        <f t="shared" si="17"/>
        <v>31.65</v>
      </c>
      <c r="D354" s="536"/>
      <c r="E354" s="421">
        <v>17529</v>
      </c>
      <c r="F354" s="420">
        <f t="shared" si="16"/>
        <v>9129</v>
      </c>
      <c r="G354" s="500">
        <f t="shared" si="15"/>
        <v>6646</v>
      </c>
      <c r="H354" s="421">
        <v>90</v>
      </c>
    </row>
    <row r="355" spans="1:8" x14ac:dyDescent="0.2">
      <c r="A355" s="497">
        <v>371</v>
      </c>
      <c r="B355" s="425"/>
      <c r="C355" s="429">
        <f t="shared" si="17"/>
        <v>31.67</v>
      </c>
      <c r="D355" s="536"/>
      <c r="E355" s="421">
        <v>17529</v>
      </c>
      <c r="F355" s="420">
        <f t="shared" si="16"/>
        <v>9123</v>
      </c>
      <c r="G355" s="500">
        <f t="shared" si="15"/>
        <v>6642</v>
      </c>
      <c r="H355" s="421">
        <v>90</v>
      </c>
    </row>
    <row r="356" spans="1:8" x14ac:dyDescent="0.2">
      <c r="A356" s="497">
        <v>372</v>
      </c>
      <c r="B356" s="425"/>
      <c r="C356" s="429">
        <f t="shared" si="17"/>
        <v>31.69</v>
      </c>
      <c r="D356" s="536"/>
      <c r="E356" s="421">
        <v>17529</v>
      </c>
      <c r="F356" s="420">
        <f t="shared" si="16"/>
        <v>9117</v>
      </c>
      <c r="G356" s="500">
        <f t="shared" si="15"/>
        <v>6638</v>
      </c>
      <c r="H356" s="421">
        <v>90</v>
      </c>
    </row>
    <row r="357" spans="1:8" x14ac:dyDescent="0.2">
      <c r="A357" s="497">
        <v>373</v>
      </c>
      <c r="B357" s="425"/>
      <c r="C357" s="429">
        <f t="shared" si="17"/>
        <v>31.7</v>
      </c>
      <c r="D357" s="536"/>
      <c r="E357" s="421">
        <v>17529</v>
      </c>
      <c r="F357" s="420">
        <f t="shared" si="16"/>
        <v>9114</v>
      </c>
      <c r="G357" s="500">
        <f t="shared" si="15"/>
        <v>6636</v>
      </c>
      <c r="H357" s="421">
        <v>90</v>
      </c>
    </row>
    <row r="358" spans="1:8" x14ac:dyDescent="0.2">
      <c r="A358" s="497">
        <v>374</v>
      </c>
      <c r="B358" s="425"/>
      <c r="C358" s="429">
        <f t="shared" si="17"/>
        <v>31.72</v>
      </c>
      <c r="D358" s="536"/>
      <c r="E358" s="421">
        <v>17529</v>
      </c>
      <c r="F358" s="420">
        <f t="shared" si="16"/>
        <v>9109</v>
      </c>
      <c r="G358" s="500">
        <f t="shared" si="15"/>
        <v>6631</v>
      </c>
      <c r="H358" s="421">
        <v>90</v>
      </c>
    </row>
    <row r="359" spans="1:8" x14ac:dyDescent="0.2">
      <c r="A359" s="497">
        <v>375</v>
      </c>
      <c r="B359" s="425"/>
      <c r="C359" s="429">
        <f t="shared" si="17"/>
        <v>31.74</v>
      </c>
      <c r="D359" s="536"/>
      <c r="E359" s="421">
        <v>17529</v>
      </c>
      <c r="F359" s="420">
        <f t="shared" si="16"/>
        <v>9103</v>
      </c>
      <c r="G359" s="500">
        <f t="shared" si="15"/>
        <v>6627</v>
      </c>
      <c r="H359" s="421">
        <v>90</v>
      </c>
    </row>
    <row r="360" spans="1:8" x14ac:dyDescent="0.2">
      <c r="A360" s="497">
        <v>376</v>
      </c>
      <c r="B360" s="425"/>
      <c r="C360" s="429">
        <f t="shared" si="17"/>
        <v>31.75</v>
      </c>
      <c r="D360" s="536"/>
      <c r="E360" s="421">
        <v>17529</v>
      </c>
      <c r="F360" s="420">
        <f t="shared" si="16"/>
        <v>9100</v>
      </c>
      <c r="G360" s="500">
        <f t="shared" si="15"/>
        <v>6625</v>
      </c>
      <c r="H360" s="421">
        <v>90</v>
      </c>
    </row>
    <row r="361" spans="1:8" x14ac:dyDescent="0.2">
      <c r="A361" s="497">
        <v>377</v>
      </c>
      <c r="B361" s="425"/>
      <c r="C361" s="429">
        <f t="shared" si="17"/>
        <v>31.77</v>
      </c>
      <c r="D361" s="536"/>
      <c r="E361" s="421">
        <v>17529</v>
      </c>
      <c r="F361" s="420">
        <f t="shared" si="16"/>
        <v>9095</v>
      </c>
      <c r="G361" s="500">
        <f t="shared" si="15"/>
        <v>6621</v>
      </c>
      <c r="H361" s="421">
        <v>90</v>
      </c>
    </row>
    <row r="362" spans="1:8" x14ac:dyDescent="0.2">
      <c r="A362" s="497">
        <v>378</v>
      </c>
      <c r="B362" s="425"/>
      <c r="C362" s="429">
        <f t="shared" si="17"/>
        <v>31.79</v>
      </c>
      <c r="D362" s="536"/>
      <c r="E362" s="421">
        <v>17529</v>
      </c>
      <c r="F362" s="420">
        <f t="shared" si="16"/>
        <v>9089</v>
      </c>
      <c r="G362" s="500">
        <f t="shared" si="15"/>
        <v>6617</v>
      </c>
      <c r="H362" s="421">
        <v>90</v>
      </c>
    </row>
    <row r="363" spans="1:8" x14ac:dyDescent="0.2">
      <c r="A363" s="497">
        <v>379</v>
      </c>
      <c r="B363" s="425"/>
      <c r="C363" s="429">
        <f t="shared" si="17"/>
        <v>31.8</v>
      </c>
      <c r="D363" s="536"/>
      <c r="E363" s="421">
        <v>17529</v>
      </c>
      <c r="F363" s="420">
        <f t="shared" si="16"/>
        <v>9086</v>
      </c>
      <c r="G363" s="500">
        <f t="shared" si="15"/>
        <v>6615</v>
      </c>
      <c r="H363" s="421">
        <v>90</v>
      </c>
    </row>
    <row r="364" spans="1:8" x14ac:dyDescent="0.2">
      <c r="A364" s="497">
        <v>380</v>
      </c>
      <c r="B364" s="425"/>
      <c r="C364" s="429">
        <f t="shared" si="17"/>
        <v>31.82</v>
      </c>
      <c r="D364" s="536"/>
      <c r="E364" s="421">
        <v>17529</v>
      </c>
      <c r="F364" s="420">
        <f t="shared" si="16"/>
        <v>9080</v>
      </c>
      <c r="G364" s="500">
        <f t="shared" si="15"/>
        <v>6611</v>
      </c>
      <c r="H364" s="421">
        <v>90</v>
      </c>
    </row>
    <row r="365" spans="1:8" x14ac:dyDescent="0.2">
      <c r="A365" s="497">
        <v>381</v>
      </c>
      <c r="B365" s="425"/>
      <c r="C365" s="429">
        <f t="shared" si="17"/>
        <v>31.84</v>
      </c>
      <c r="D365" s="536"/>
      <c r="E365" s="421">
        <v>17529</v>
      </c>
      <c r="F365" s="420">
        <f t="shared" si="16"/>
        <v>9075</v>
      </c>
      <c r="G365" s="500">
        <f t="shared" si="15"/>
        <v>6606</v>
      </c>
      <c r="H365" s="421">
        <v>90</v>
      </c>
    </row>
    <row r="366" spans="1:8" x14ac:dyDescent="0.2">
      <c r="A366" s="497">
        <v>382</v>
      </c>
      <c r="B366" s="425"/>
      <c r="C366" s="429">
        <f t="shared" si="17"/>
        <v>31.85</v>
      </c>
      <c r="D366" s="536"/>
      <c r="E366" s="421">
        <v>17529</v>
      </c>
      <c r="F366" s="420">
        <f t="shared" si="16"/>
        <v>9072</v>
      </c>
      <c r="G366" s="500">
        <f t="shared" si="15"/>
        <v>6604</v>
      </c>
      <c r="H366" s="421">
        <v>90</v>
      </c>
    </row>
    <row r="367" spans="1:8" x14ac:dyDescent="0.2">
      <c r="A367" s="497">
        <v>383</v>
      </c>
      <c r="B367" s="425"/>
      <c r="C367" s="429">
        <f t="shared" si="17"/>
        <v>31.87</v>
      </c>
      <c r="D367" s="536"/>
      <c r="E367" s="421">
        <v>17529</v>
      </c>
      <c r="F367" s="420">
        <f t="shared" si="16"/>
        <v>9066</v>
      </c>
      <c r="G367" s="500">
        <f t="shared" si="15"/>
        <v>6600</v>
      </c>
      <c r="H367" s="421">
        <v>90</v>
      </c>
    </row>
    <row r="368" spans="1:8" x14ac:dyDescent="0.2">
      <c r="A368" s="497">
        <v>384</v>
      </c>
      <c r="B368" s="425"/>
      <c r="C368" s="429">
        <f t="shared" si="17"/>
        <v>31.89</v>
      </c>
      <c r="D368" s="536"/>
      <c r="E368" s="421">
        <v>17529</v>
      </c>
      <c r="F368" s="420">
        <f t="shared" si="16"/>
        <v>9061</v>
      </c>
      <c r="G368" s="500">
        <f t="shared" si="15"/>
        <v>6596</v>
      </c>
      <c r="H368" s="421">
        <v>90</v>
      </c>
    </row>
    <row r="369" spans="1:8" x14ac:dyDescent="0.2">
      <c r="A369" s="497">
        <v>385</v>
      </c>
      <c r="B369" s="425"/>
      <c r="C369" s="429">
        <f t="shared" si="17"/>
        <v>31.9</v>
      </c>
      <c r="D369" s="536"/>
      <c r="E369" s="421">
        <v>17529</v>
      </c>
      <c r="F369" s="420">
        <f t="shared" si="16"/>
        <v>9058</v>
      </c>
      <c r="G369" s="500">
        <f t="shared" si="15"/>
        <v>6594</v>
      </c>
      <c r="H369" s="421">
        <v>90</v>
      </c>
    </row>
    <row r="370" spans="1:8" x14ac:dyDescent="0.2">
      <c r="A370" s="497">
        <v>386</v>
      </c>
      <c r="B370" s="425"/>
      <c r="C370" s="429">
        <f t="shared" si="17"/>
        <v>31.92</v>
      </c>
      <c r="D370" s="536"/>
      <c r="E370" s="421">
        <v>17529</v>
      </c>
      <c r="F370" s="420">
        <f t="shared" si="16"/>
        <v>9052</v>
      </c>
      <c r="G370" s="500">
        <f t="shared" si="15"/>
        <v>6590</v>
      </c>
      <c r="H370" s="421">
        <v>90</v>
      </c>
    </row>
    <row r="371" spans="1:8" x14ac:dyDescent="0.2">
      <c r="A371" s="497">
        <v>387</v>
      </c>
      <c r="B371" s="425"/>
      <c r="C371" s="429">
        <f t="shared" si="17"/>
        <v>31.94</v>
      </c>
      <c r="D371" s="536"/>
      <c r="E371" s="421">
        <v>17529</v>
      </c>
      <c r="F371" s="420">
        <f t="shared" si="16"/>
        <v>9047</v>
      </c>
      <c r="G371" s="500">
        <f t="shared" si="15"/>
        <v>6586</v>
      </c>
      <c r="H371" s="421">
        <v>90</v>
      </c>
    </row>
    <row r="372" spans="1:8" x14ac:dyDescent="0.2">
      <c r="A372" s="497">
        <v>388</v>
      </c>
      <c r="B372" s="425"/>
      <c r="C372" s="429">
        <f t="shared" si="17"/>
        <v>31.95</v>
      </c>
      <c r="D372" s="536"/>
      <c r="E372" s="421">
        <v>17529</v>
      </c>
      <c r="F372" s="420">
        <f t="shared" si="16"/>
        <v>9044</v>
      </c>
      <c r="G372" s="500">
        <f t="shared" si="15"/>
        <v>6584</v>
      </c>
      <c r="H372" s="421">
        <v>90</v>
      </c>
    </row>
    <row r="373" spans="1:8" x14ac:dyDescent="0.2">
      <c r="A373" s="497">
        <v>389</v>
      </c>
      <c r="B373" s="425"/>
      <c r="C373" s="429">
        <f t="shared" si="17"/>
        <v>31.97</v>
      </c>
      <c r="D373" s="536"/>
      <c r="E373" s="421">
        <v>17529</v>
      </c>
      <c r="F373" s="420">
        <f t="shared" si="16"/>
        <v>9038</v>
      </c>
      <c r="G373" s="500">
        <f t="shared" si="15"/>
        <v>6580</v>
      </c>
      <c r="H373" s="421">
        <v>90</v>
      </c>
    </row>
    <row r="374" spans="1:8" x14ac:dyDescent="0.2">
      <c r="A374" s="497">
        <v>390</v>
      </c>
      <c r="B374" s="425"/>
      <c r="C374" s="429">
        <f t="shared" si="17"/>
        <v>31.99</v>
      </c>
      <c r="D374" s="536"/>
      <c r="E374" s="421">
        <v>17529</v>
      </c>
      <c r="F374" s="420">
        <f t="shared" si="16"/>
        <v>9033</v>
      </c>
      <c r="G374" s="500">
        <f t="shared" si="15"/>
        <v>6575</v>
      </c>
      <c r="H374" s="421">
        <v>90</v>
      </c>
    </row>
    <row r="375" spans="1:8" x14ac:dyDescent="0.2">
      <c r="A375" s="497">
        <v>391</v>
      </c>
      <c r="B375" s="425"/>
      <c r="C375" s="429">
        <f t="shared" si="17"/>
        <v>32</v>
      </c>
      <c r="D375" s="536"/>
      <c r="E375" s="421">
        <v>17529</v>
      </c>
      <c r="F375" s="420">
        <f t="shared" si="16"/>
        <v>9030</v>
      </c>
      <c r="G375" s="500">
        <f t="shared" si="15"/>
        <v>6573</v>
      </c>
      <c r="H375" s="421">
        <v>90</v>
      </c>
    </row>
    <row r="376" spans="1:8" x14ac:dyDescent="0.2">
      <c r="A376" s="497">
        <v>392</v>
      </c>
      <c r="B376" s="425"/>
      <c r="C376" s="429">
        <f t="shared" si="17"/>
        <v>32.020000000000003</v>
      </c>
      <c r="D376" s="536"/>
      <c r="E376" s="421">
        <v>17529</v>
      </c>
      <c r="F376" s="420">
        <f t="shared" si="16"/>
        <v>9024</v>
      </c>
      <c r="G376" s="500">
        <f t="shared" si="15"/>
        <v>6569</v>
      </c>
      <c r="H376" s="421">
        <v>90</v>
      </c>
    </row>
    <row r="377" spans="1:8" x14ac:dyDescent="0.2">
      <c r="A377" s="497">
        <v>393</v>
      </c>
      <c r="B377" s="425"/>
      <c r="C377" s="429">
        <f t="shared" si="17"/>
        <v>32.04</v>
      </c>
      <c r="D377" s="536"/>
      <c r="E377" s="421">
        <v>17529</v>
      </c>
      <c r="F377" s="420">
        <f t="shared" si="16"/>
        <v>9019</v>
      </c>
      <c r="G377" s="500">
        <f t="shared" si="15"/>
        <v>6565</v>
      </c>
      <c r="H377" s="421">
        <v>90</v>
      </c>
    </row>
    <row r="378" spans="1:8" x14ac:dyDescent="0.2">
      <c r="A378" s="497">
        <v>394</v>
      </c>
      <c r="B378" s="425"/>
      <c r="C378" s="429">
        <f t="shared" si="17"/>
        <v>32.049999999999997</v>
      </c>
      <c r="D378" s="536"/>
      <c r="E378" s="421">
        <v>17529</v>
      </c>
      <c r="F378" s="420">
        <f t="shared" si="16"/>
        <v>9016</v>
      </c>
      <c r="G378" s="500">
        <f t="shared" si="15"/>
        <v>6563</v>
      </c>
      <c r="H378" s="421">
        <v>90</v>
      </c>
    </row>
    <row r="379" spans="1:8" x14ac:dyDescent="0.2">
      <c r="A379" s="497">
        <v>395</v>
      </c>
      <c r="B379" s="425"/>
      <c r="C379" s="429">
        <f t="shared" si="17"/>
        <v>32.07</v>
      </c>
      <c r="D379" s="536"/>
      <c r="E379" s="421">
        <v>17529</v>
      </c>
      <c r="F379" s="420">
        <f t="shared" si="16"/>
        <v>9010</v>
      </c>
      <c r="G379" s="500">
        <f t="shared" si="15"/>
        <v>6559</v>
      </c>
      <c r="H379" s="421">
        <v>90</v>
      </c>
    </row>
    <row r="380" spans="1:8" x14ac:dyDescent="0.2">
      <c r="A380" s="497">
        <v>396</v>
      </c>
      <c r="B380" s="425"/>
      <c r="C380" s="429">
        <f t="shared" si="17"/>
        <v>32.090000000000003</v>
      </c>
      <c r="D380" s="536"/>
      <c r="E380" s="421">
        <v>17529</v>
      </c>
      <c r="F380" s="420">
        <f t="shared" si="16"/>
        <v>9005</v>
      </c>
      <c r="G380" s="500">
        <f t="shared" si="15"/>
        <v>6555</v>
      </c>
      <c r="H380" s="421">
        <v>90</v>
      </c>
    </row>
    <row r="381" spans="1:8" x14ac:dyDescent="0.2">
      <c r="A381" s="497">
        <v>397</v>
      </c>
      <c r="B381" s="425"/>
      <c r="C381" s="429">
        <f t="shared" si="17"/>
        <v>32.1</v>
      </c>
      <c r="D381" s="536"/>
      <c r="E381" s="421">
        <v>17529</v>
      </c>
      <c r="F381" s="420">
        <f t="shared" si="16"/>
        <v>9002</v>
      </c>
      <c r="G381" s="500">
        <f t="shared" si="15"/>
        <v>6553</v>
      </c>
      <c r="H381" s="421">
        <v>90</v>
      </c>
    </row>
    <row r="382" spans="1:8" x14ac:dyDescent="0.2">
      <c r="A382" s="497">
        <v>398</v>
      </c>
      <c r="B382" s="425"/>
      <c r="C382" s="429">
        <f t="shared" si="17"/>
        <v>32.119999999999997</v>
      </c>
      <c r="D382" s="536"/>
      <c r="E382" s="421">
        <v>17529</v>
      </c>
      <c r="F382" s="420">
        <f t="shared" si="16"/>
        <v>8996</v>
      </c>
      <c r="G382" s="500">
        <f t="shared" si="15"/>
        <v>6549</v>
      </c>
      <c r="H382" s="421">
        <v>90</v>
      </c>
    </row>
    <row r="383" spans="1:8" x14ac:dyDescent="0.2">
      <c r="A383" s="497">
        <v>399</v>
      </c>
      <c r="B383" s="425"/>
      <c r="C383" s="429">
        <f t="shared" si="17"/>
        <v>32.130000000000003</v>
      </c>
      <c r="D383" s="536"/>
      <c r="E383" s="421">
        <v>17529</v>
      </c>
      <c r="F383" s="420">
        <f t="shared" si="16"/>
        <v>8994</v>
      </c>
      <c r="G383" s="500">
        <f t="shared" si="15"/>
        <v>6547</v>
      </c>
      <c r="H383" s="421">
        <v>90</v>
      </c>
    </row>
    <row r="384" spans="1:8" x14ac:dyDescent="0.2">
      <c r="A384" s="497">
        <v>400</v>
      </c>
      <c r="B384" s="425"/>
      <c r="C384" s="429">
        <f t="shared" si="17"/>
        <v>32.15</v>
      </c>
      <c r="D384" s="536"/>
      <c r="E384" s="421">
        <v>17529</v>
      </c>
      <c r="F384" s="420">
        <f t="shared" si="16"/>
        <v>8988</v>
      </c>
      <c r="G384" s="500">
        <f t="shared" si="15"/>
        <v>6543</v>
      </c>
      <c r="H384" s="421">
        <v>90</v>
      </c>
    </row>
    <row r="385" spans="1:8" x14ac:dyDescent="0.2">
      <c r="A385" s="497">
        <v>401</v>
      </c>
      <c r="B385" s="425"/>
      <c r="C385" s="429">
        <f t="shared" si="17"/>
        <v>32.17</v>
      </c>
      <c r="D385" s="536"/>
      <c r="E385" s="421">
        <v>17529</v>
      </c>
      <c r="F385" s="420">
        <f t="shared" si="16"/>
        <v>8983</v>
      </c>
      <c r="G385" s="500">
        <f t="shared" si="15"/>
        <v>6539</v>
      </c>
      <c r="H385" s="421">
        <v>90</v>
      </c>
    </row>
    <row r="386" spans="1:8" x14ac:dyDescent="0.2">
      <c r="A386" s="497">
        <v>402</v>
      </c>
      <c r="B386" s="425"/>
      <c r="C386" s="429">
        <f t="shared" si="17"/>
        <v>32.18</v>
      </c>
      <c r="D386" s="536"/>
      <c r="E386" s="421">
        <v>17529</v>
      </c>
      <c r="F386" s="420">
        <f t="shared" si="16"/>
        <v>8980</v>
      </c>
      <c r="G386" s="500">
        <f t="shared" si="15"/>
        <v>6537</v>
      </c>
      <c r="H386" s="421">
        <v>90</v>
      </c>
    </row>
    <row r="387" spans="1:8" x14ac:dyDescent="0.2">
      <c r="A387" s="497">
        <v>403</v>
      </c>
      <c r="B387" s="425"/>
      <c r="C387" s="429">
        <f t="shared" si="17"/>
        <v>32.200000000000003</v>
      </c>
      <c r="D387" s="536"/>
      <c r="E387" s="421">
        <v>17529</v>
      </c>
      <c r="F387" s="420">
        <f t="shared" si="16"/>
        <v>8974</v>
      </c>
      <c r="G387" s="500">
        <f t="shared" si="15"/>
        <v>6533</v>
      </c>
      <c r="H387" s="421">
        <v>90</v>
      </c>
    </row>
    <row r="388" spans="1:8" x14ac:dyDescent="0.2">
      <c r="A388" s="497">
        <v>404</v>
      </c>
      <c r="B388" s="425"/>
      <c r="C388" s="429">
        <f t="shared" si="17"/>
        <v>32.21</v>
      </c>
      <c r="D388" s="536"/>
      <c r="E388" s="421">
        <v>17529</v>
      </c>
      <c r="F388" s="420">
        <f t="shared" si="16"/>
        <v>8972</v>
      </c>
      <c r="G388" s="500">
        <f t="shared" si="15"/>
        <v>6531</v>
      </c>
      <c r="H388" s="421">
        <v>90</v>
      </c>
    </row>
    <row r="389" spans="1:8" x14ac:dyDescent="0.2">
      <c r="A389" s="497">
        <v>405</v>
      </c>
      <c r="B389" s="425"/>
      <c r="C389" s="429">
        <f t="shared" si="17"/>
        <v>32.229999999999997</v>
      </c>
      <c r="D389" s="536"/>
      <c r="E389" s="421">
        <v>17529</v>
      </c>
      <c r="F389" s="420">
        <f t="shared" si="16"/>
        <v>8966</v>
      </c>
      <c r="G389" s="500">
        <f t="shared" si="15"/>
        <v>6526</v>
      </c>
      <c r="H389" s="421">
        <v>90</v>
      </c>
    </row>
    <row r="390" spans="1:8" x14ac:dyDescent="0.2">
      <c r="A390" s="497">
        <v>406</v>
      </c>
      <c r="B390" s="425"/>
      <c r="C390" s="429">
        <f t="shared" si="17"/>
        <v>32.25</v>
      </c>
      <c r="D390" s="536"/>
      <c r="E390" s="421">
        <v>17529</v>
      </c>
      <c r="F390" s="420">
        <f t="shared" si="16"/>
        <v>8960</v>
      </c>
      <c r="G390" s="500">
        <f t="shared" si="15"/>
        <v>6522</v>
      </c>
      <c r="H390" s="421">
        <v>90</v>
      </c>
    </row>
    <row r="391" spans="1:8" x14ac:dyDescent="0.2">
      <c r="A391" s="497">
        <v>407</v>
      </c>
      <c r="B391" s="425"/>
      <c r="C391" s="429">
        <f t="shared" si="17"/>
        <v>32.26</v>
      </c>
      <c r="D391" s="536"/>
      <c r="E391" s="421">
        <v>17529</v>
      </c>
      <c r="F391" s="420">
        <f t="shared" si="16"/>
        <v>8958</v>
      </c>
      <c r="G391" s="500">
        <f t="shared" si="15"/>
        <v>6520</v>
      </c>
      <c r="H391" s="421">
        <v>90</v>
      </c>
    </row>
    <row r="392" spans="1:8" x14ac:dyDescent="0.2">
      <c r="A392" s="497">
        <v>408</v>
      </c>
      <c r="B392" s="425"/>
      <c r="C392" s="429">
        <f t="shared" si="17"/>
        <v>32.28</v>
      </c>
      <c r="D392" s="536"/>
      <c r="E392" s="421">
        <v>17529</v>
      </c>
      <c r="F392" s="420">
        <f t="shared" si="16"/>
        <v>8952</v>
      </c>
      <c r="G392" s="500">
        <f t="shared" si="15"/>
        <v>6516</v>
      </c>
      <c r="H392" s="421">
        <v>90</v>
      </c>
    </row>
    <row r="393" spans="1:8" x14ac:dyDescent="0.2">
      <c r="A393" s="497">
        <v>409</v>
      </c>
      <c r="B393" s="425"/>
      <c r="C393" s="429">
        <f t="shared" si="17"/>
        <v>32.29</v>
      </c>
      <c r="D393" s="536"/>
      <c r="E393" s="421">
        <v>17529</v>
      </c>
      <c r="F393" s="420">
        <f t="shared" si="16"/>
        <v>8950</v>
      </c>
      <c r="G393" s="500">
        <f t="shared" si="15"/>
        <v>6514</v>
      </c>
      <c r="H393" s="421">
        <v>90</v>
      </c>
    </row>
    <row r="394" spans="1:8" x14ac:dyDescent="0.2">
      <c r="A394" s="497">
        <v>410</v>
      </c>
      <c r="B394" s="425"/>
      <c r="C394" s="429">
        <f t="shared" si="17"/>
        <v>32.31</v>
      </c>
      <c r="D394" s="536"/>
      <c r="E394" s="421">
        <v>17529</v>
      </c>
      <c r="F394" s="420">
        <f t="shared" si="16"/>
        <v>8944</v>
      </c>
      <c r="G394" s="500">
        <f t="shared" si="15"/>
        <v>6510</v>
      </c>
      <c r="H394" s="421">
        <v>90</v>
      </c>
    </row>
    <row r="395" spans="1:8" x14ac:dyDescent="0.2">
      <c r="A395" s="497">
        <v>411</v>
      </c>
      <c r="B395" s="425"/>
      <c r="C395" s="429">
        <f t="shared" si="17"/>
        <v>32.33</v>
      </c>
      <c r="D395" s="536"/>
      <c r="E395" s="421">
        <v>17529</v>
      </c>
      <c r="F395" s="420">
        <f t="shared" si="16"/>
        <v>8939</v>
      </c>
      <c r="G395" s="500">
        <f t="shared" si="15"/>
        <v>6506</v>
      </c>
      <c r="H395" s="421">
        <v>90</v>
      </c>
    </row>
    <row r="396" spans="1:8" x14ac:dyDescent="0.2">
      <c r="A396" s="497">
        <v>412</v>
      </c>
      <c r="B396" s="425"/>
      <c r="C396" s="429">
        <f t="shared" si="17"/>
        <v>32.340000000000003</v>
      </c>
      <c r="D396" s="536"/>
      <c r="E396" s="421">
        <v>17529</v>
      </c>
      <c r="F396" s="420">
        <f t="shared" si="16"/>
        <v>8936</v>
      </c>
      <c r="G396" s="500">
        <f t="shared" si="15"/>
        <v>6504</v>
      </c>
      <c r="H396" s="421">
        <v>90</v>
      </c>
    </row>
    <row r="397" spans="1:8" x14ac:dyDescent="0.2">
      <c r="A397" s="497">
        <v>413</v>
      </c>
      <c r="B397" s="425"/>
      <c r="C397" s="429">
        <f t="shared" si="17"/>
        <v>32.36</v>
      </c>
      <c r="D397" s="536"/>
      <c r="E397" s="421">
        <v>17529</v>
      </c>
      <c r="F397" s="420">
        <f t="shared" si="16"/>
        <v>8930</v>
      </c>
      <c r="G397" s="500">
        <f t="shared" ref="G397:G428" si="18">ROUND(12*(1/C397*E397),0)</f>
        <v>6500</v>
      </c>
      <c r="H397" s="421">
        <v>90</v>
      </c>
    </row>
    <row r="398" spans="1:8" x14ac:dyDescent="0.2">
      <c r="A398" s="497">
        <v>414</v>
      </c>
      <c r="B398" s="425"/>
      <c r="C398" s="429">
        <f t="shared" si="17"/>
        <v>32.369999999999997</v>
      </c>
      <c r="D398" s="536"/>
      <c r="E398" s="421">
        <v>17529</v>
      </c>
      <c r="F398" s="420">
        <f t="shared" ref="F398:F428" si="19">ROUND(12*1.36*(1/C398*E398)+H398,0)</f>
        <v>8928</v>
      </c>
      <c r="G398" s="500">
        <f t="shared" si="18"/>
        <v>6498</v>
      </c>
      <c r="H398" s="421">
        <v>90</v>
      </c>
    </row>
    <row r="399" spans="1:8" x14ac:dyDescent="0.2">
      <c r="A399" s="497">
        <v>415</v>
      </c>
      <c r="B399" s="425"/>
      <c r="C399" s="429">
        <f t="shared" ref="C399:C428" si="20">ROUND((10.899*LN(A399)+A399/200)*0.5-1.5,2)</f>
        <v>32.39</v>
      </c>
      <c r="D399" s="536"/>
      <c r="E399" s="421">
        <v>17529</v>
      </c>
      <c r="F399" s="420">
        <f t="shared" si="19"/>
        <v>8922</v>
      </c>
      <c r="G399" s="500">
        <f t="shared" si="18"/>
        <v>6494</v>
      </c>
      <c r="H399" s="421">
        <v>90</v>
      </c>
    </row>
    <row r="400" spans="1:8" x14ac:dyDescent="0.2">
      <c r="A400" s="497">
        <v>416</v>
      </c>
      <c r="B400" s="425"/>
      <c r="C400" s="429">
        <f t="shared" si="20"/>
        <v>32.4</v>
      </c>
      <c r="D400" s="536"/>
      <c r="E400" s="421">
        <v>17529</v>
      </c>
      <c r="F400" s="420">
        <f t="shared" si="19"/>
        <v>8919</v>
      </c>
      <c r="G400" s="500">
        <f t="shared" si="18"/>
        <v>6492</v>
      </c>
      <c r="H400" s="421">
        <v>90</v>
      </c>
    </row>
    <row r="401" spans="1:8" x14ac:dyDescent="0.2">
      <c r="A401" s="497">
        <v>417</v>
      </c>
      <c r="B401" s="425"/>
      <c r="C401" s="429">
        <f t="shared" si="20"/>
        <v>32.42</v>
      </c>
      <c r="D401" s="536"/>
      <c r="E401" s="421">
        <v>17529</v>
      </c>
      <c r="F401" s="420">
        <f t="shared" si="19"/>
        <v>8914</v>
      </c>
      <c r="G401" s="500">
        <f t="shared" si="18"/>
        <v>6488</v>
      </c>
      <c r="H401" s="421">
        <v>90</v>
      </c>
    </row>
    <row r="402" spans="1:8" x14ac:dyDescent="0.2">
      <c r="A402" s="497">
        <v>418</v>
      </c>
      <c r="B402" s="425"/>
      <c r="C402" s="429">
        <f t="shared" si="20"/>
        <v>32.44</v>
      </c>
      <c r="D402" s="536"/>
      <c r="E402" s="421">
        <v>17529</v>
      </c>
      <c r="F402" s="420">
        <f t="shared" si="19"/>
        <v>8909</v>
      </c>
      <c r="G402" s="500">
        <f t="shared" si="18"/>
        <v>6484</v>
      </c>
      <c r="H402" s="421">
        <v>90</v>
      </c>
    </row>
    <row r="403" spans="1:8" x14ac:dyDescent="0.2">
      <c r="A403" s="497">
        <v>419</v>
      </c>
      <c r="B403" s="425"/>
      <c r="C403" s="429">
        <f t="shared" si="20"/>
        <v>32.450000000000003</v>
      </c>
      <c r="D403" s="536"/>
      <c r="E403" s="421">
        <v>17529</v>
      </c>
      <c r="F403" s="420">
        <f t="shared" si="19"/>
        <v>8906</v>
      </c>
      <c r="G403" s="500">
        <f t="shared" si="18"/>
        <v>6482</v>
      </c>
      <c r="H403" s="421">
        <v>90</v>
      </c>
    </row>
    <row r="404" spans="1:8" x14ac:dyDescent="0.2">
      <c r="A404" s="497">
        <v>420</v>
      </c>
      <c r="B404" s="425"/>
      <c r="C404" s="429">
        <f t="shared" si="20"/>
        <v>32.47</v>
      </c>
      <c r="D404" s="536"/>
      <c r="E404" s="421">
        <v>17529</v>
      </c>
      <c r="F404" s="420">
        <f t="shared" si="19"/>
        <v>8900</v>
      </c>
      <c r="G404" s="500">
        <f t="shared" si="18"/>
        <v>6478</v>
      </c>
      <c r="H404" s="421">
        <v>90</v>
      </c>
    </row>
    <row r="405" spans="1:8" x14ac:dyDescent="0.2">
      <c r="A405" s="497">
        <v>421</v>
      </c>
      <c r="B405" s="425"/>
      <c r="C405" s="429">
        <f t="shared" si="20"/>
        <v>32.479999999999997</v>
      </c>
      <c r="D405" s="536"/>
      <c r="E405" s="421">
        <v>17529</v>
      </c>
      <c r="F405" s="420">
        <f t="shared" si="19"/>
        <v>8898</v>
      </c>
      <c r="G405" s="500">
        <f t="shared" si="18"/>
        <v>6476</v>
      </c>
      <c r="H405" s="421">
        <v>90</v>
      </c>
    </row>
    <row r="406" spans="1:8" x14ac:dyDescent="0.2">
      <c r="A406" s="497">
        <v>422</v>
      </c>
      <c r="B406" s="425"/>
      <c r="C406" s="429">
        <f t="shared" si="20"/>
        <v>32.5</v>
      </c>
      <c r="D406" s="536"/>
      <c r="E406" s="421">
        <v>17529</v>
      </c>
      <c r="F406" s="420">
        <f t="shared" si="19"/>
        <v>8892</v>
      </c>
      <c r="G406" s="500">
        <f t="shared" si="18"/>
        <v>6472</v>
      </c>
      <c r="H406" s="421">
        <v>90</v>
      </c>
    </row>
    <row r="407" spans="1:8" x14ac:dyDescent="0.2">
      <c r="A407" s="497">
        <v>423</v>
      </c>
      <c r="B407" s="425"/>
      <c r="C407" s="429">
        <f t="shared" si="20"/>
        <v>32.51</v>
      </c>
      <c r="D407" s="536"/>
      <c r="E407" s="421">
        <v>17529</v>
      </c>
      <c r="F407" s="420">
        <f t="shared" si="19"/>
        <v>8890</v>
      </c>
      <c r="G407" s="500">
        <f t="shared" si="18"/>
        <v>6470</v>
      </c>
      <c r="H407" s="421">
        <v>90</v>
      </c>
    </row>
    <row r="408" spans="1:8" x14ac:dyDescent="0.2">
      <c r="A408" s="497">
        <v>424</v>
      </c>
      <c r="B408" s="425"/>
      <c r="C408" s="429">
        <f t="shared" si="20"/>
        <v>32.53</v>
      </c>
      <c r="D408" s="536"/>
      <c r="E408" s="421">
        <v>17529</v>
      </c>
      <c r="F408" s="420">
        <f t="shared" si="19"/>
        <v>8884</v>
      </c>
      <c r="G408" s="500">
        <f t="shared" si="18"/>
        <v>6466</v>
      </c>
      <c r="H408" s="421">
        <v>90</v>
      </c>
    </row>
    <row r="409" spans="1:8" x14ac:dyDescent="0.2">
      <c r="A409" s="497">
        <v>425</v>
      </c>
      <c r="B409" s="425"/>
      <c r="C409" s="429">
        <f t="shared" si="20"/>
        <v>32.54</v>
      </c>
      <c r="D409" s="536"/>
      <c r="E409" s="421">
        <v>17529</v>
      </c>
      <c r="F409" s="420">
        <f t="shared" si="19"/>
        <v>8881</v>
      </c>
      <c r="G409" s="500">
        <f t="shared" si="18"/>
        <v>6464</v>
      </c>
      <c r="H409" s="421">
        <v>90</v>
      </c>
    </row>
    <row r="410" spans="1:8" x14ac:dyDescent="0.2">
      <c r="A410" s="497">
        <v>426</v>
      </c>
      <c r="B410" s="425"/>
      <c r="C410" s="429">
        <f t="shared" si="20"/>
        <v>32.56</v>
      </c>
      <c r="D410" s="536"/>
      <c r="E410" s="421">
        <v>17529</v>
      </c>
      <c r="F410" s="420">
        <f t="shared" si="19"/>
        <v>8876</v>
      </c>
      <c r="G410" s="500">
        <f t="shared" si="18"/>
        <v>6460</v>
      </c>
      <c r="H410" s="421">
        <v>90</v>
      </c>
    </row>
    <row r="411" spans="1:8" x14ac:dyDescent="0.2">
      <c r="A411" s="497">
        <v>427</v>
      </c>
      <c r="B411" s="425"/>
      <c r="C411" s="429">
        <f t="shared" si="20"/>
        <v>32.57</v>
      </c>
      <c r="D411" s="536"/>
      <c r="E411" s="421">
        <v>17529</v>
      </c>
      <c r="F411" s="420">
        <f t="shared" si="19"/>
        <v>8873</v>
      </c>
      <c r="G411" s="500">
        <f t="shared" si="18"/>
        <v>6458</v>
      </c>
      <c r="H411" s="421">
        <v>90</v>
      </c>
    </row>
    <row r="412" spans="1:8" x14ac:dyDescent="0.2">
      <c r="A412" s="497">
        <v>428</v>
      </c>
      <c r="B412" s="425"/>
      <c r="C412" s="429">
        <f t="shared" si="20"/>
        <v>32.590000000000003</v>
      </c>
      <c r="D412" s="536"/>
      <c r="E412" s="421">
        <v>17529</v>
      </c>
      <c r="F412" s="420">
        <f t="shared" si="19"/>
        <v>8868</v>
      </c>
      <c r="G412" s="500">
        <f t="shared" si="18"/>
        <v>6454</v>
      </c>
      <c r="H412" s="421">
        <v>90</v>
      </c>
    </row>
    <row r="413" spans="1:8" x14ac:dyDescent="0.2">
      <c r="A413" s="497">
        <v>429</v>
      </c>
      <c r="B413" s="425"/>
      <c r="C413" s="429">
        <f t="shared" si="20"/>
        <v>32.6</v>
      </c>
      <c r="D413" s="536"/>
      <c r="E413" s="421">
        <v>17529</v>
      </c>
      <c r="F413" s="420">
        <f t="shared" si="19"/>
        <v>8865</v>
      </c>
      <c r="G413" s="500">
        <f t="shared" si="18"/>
        <v>6452</v>
      </c>
      <c r="H413" s="421">
        <v>90</v>
      </c>
    </row>
    <row r="414" spans="1:8" x14ac:dyDescent="0.2">
      <c r="A414" s="497">
        <v>430</v>
      </c>
      <c r="B414" s="425"/>
      <c r="C414" s="429">
        <f t="shared" si="20"/>
        <v>32.619999999999997</v>
      </c>
      <c r="D414" s="536"/>
      <c r="E414" s="421">
        <v>17529</v>
      </c>
      <c r="F414" s="420">
        <f t="shared" si="19"/>
        <v>8860</v>
      </c>
      <c r="G414" s="500">
        <f t="shared" si="18"/>
        <v>6448</v>
      </c>
      <c r="H414" s="421">
        <v>90</v>
      </c>
    </row>
    <row r="415" spans="1:8" x14ac:dyDescent="0.2">
      <c r="A415" s="497">
        <v>431</v>
      </c>
      <c r="B415" s="425"/>
      <c r="C415" s="429">
        <f t="shared" si="20"/>
        <v>32.630000000000003</v>
      </c>
      <c r="D415" s="536"/>
      <c r="E415" s="421">
        <v>17529</v>
      </c>
      <c r="F415" s="420">
        <f t="shared" si="19"/>
        <v>8857</v>
      </c>
      <c r="G415" s="500">
        <f t="shared" si="18"/>
        <v>6446</v>
      </c>
      <c r="H415" s="421">
        <v>90</v>
      </c>
    </row>
    <row r="416" spans="1:8" x14ac:dyDescent="0.2">
      <c r="A416" s="497">
        <v>432</v>
      </c>
      <c r="B416" s="425"/>
      <c r="C416" s="429">
        <f t="shared" si="20"/>
        <v>32.65</v>
      </c>
      <c r="D416" s="536"/>
      <c r="E416" s="421">
        <v>17529</v>
      </c>
      <c r="F416" s="420">
        <f t="shared" si="19"/>
        <v>8852</v>
      </c>
      <c r="G416" s="500">
        <f t="shared" si="18"/>
        <v>6443</v>
      </c>
      <c r="H416" s="421">
        <v>90</v>
      </c>
    </row>
    <row r="417" spans="1:8" x14ac:dyDescent="0.2">
      <c r="A417" s="497">
        <v>433</v>
      </c>
      <c r="B417" s="425"/>
      <c r="C417" s="429">
        <f t="shared" si="20"/>
        <v>32.659999999999997</v>
      </c>
      <c r="D417" s="536"/>
      <c r="E417" s="421">
        <v>17529</v>
      </c>
      <c r="F417" s="420">
        <f t="shared" si="19"/>
        <v>8849</v>
      </c>
      <c r="G417" s="500">
        <f t="shared" si="18"/>
        <v>6441</v>
      </c>
      <c r="H417" s="421">
        <v>90</v>
      </c>
    </row>
    <row r="418" spans="1:8" x14ac:dyDescent="0.2">
      <c r="A418" s="497">
        <v>434</v>
      </c>
      <c r="B418" s="425"/>
      <c r="C418" s="429">
        <f t="shared" si="20"/>
        <v>32.68</v>
      </c>
      <c r="D418" s="536"/>
      <c r="E418" s="421">
        <v>17529</v>
      </c>
      <c r="F418" s="420">
        <f t="shared" si="19"/>
        <v>8844</v>
      </c>
      <c r="G418" s="500">
        <f t="shared" si="18"/>
        <v>6437</v>
      </c>
      <c r="H418" s="421">
        <v>90</v>
      </c>
    </row>
    <row r="419" spans="1:8" x14ac:dyDescent="0.2">
      <c r="A419" s="497">
        <v>435</v>
      </c>
      <c r="B419" s="425"/>
      <c r="C419" s="429">
        <f t="shared" si="20"/>
        <v>32.700000000000003</v>
      </c>
      <c r="D419" s="536"/>
      <c r="E419" s="421">
        <v>17529</v>
      </c>
      <c r="F419" s="420">
        <f t="shared" si="19"/>
        <v>8838</v>
      </c>
      <c r="G419" s="500">
        <f t="shared" si="18"/>
        <v>6433</v>
      </c>
      <c r="H419" s="421">
        <v>90</v>
      </c>
    </row>
    <row r="420" spans="1:8" x14ac:dyDescent="0.2">
      <c r="A420" s="497">
        <v>436</v>
      </c>
      <c r="B420" s="425"/>
      <c r="C420" s="429">
        <f t="shared" si="20"/>
        <v>32.71</v>
      </c>
      <c r="D420" s="536"/>
      <c r="E420" s="421">
        <v>17529</v>
      </c>
      <c r="F420" s="420">
        <f t="shared" si="19"/>
        <v>8836</v>
      </c>
      <c r="G420" s="500">
        <f t="shared" si="18"/>
        <v>6431</v>
      </c>
      <c r="H420" s="421">
        <v>90</v>
      </c>
    </row>
    <row r="421" spans="1:8" x14ac:dyDescent="0.2">
      <c r="A421" s="497">
        <v>437</v>
      </c>
      <c r="B421" s="425"/>
      <c r="C421" s="429">
        <f t="shared" si="20"/>
        <v>32.729999999999997</v>
      </c>
      <c r="D421" s="536"/>
      <c r="E421" s="421">
        <v>17529</v>
      </c>
      <c r="F421" s="420">
        <f t="shared" si="19"/>
        <v>8830</v>
      </c>
      <c r="G421" s="500">
        <f t="shared" si="18"/>
        <v>6427</v>
      </c>
      <c r="H421" s="421">
        <v>90</v>
      </c>
    </row>
    <row r="422" spans="1:8" x14ac:dyDescent="0.2">
      <c r="A422" s="497">
        <v>438</v>
      </c>
      <c r="B422" s="425"/>
      <c r="C422" s="429">
        <f t="shared" si="20"/>
        <v>32.74</v>
      </c>
      <c r="D422" s="536"/>
      <c r="E422" s="421">
        <v>17529</v>
      </c>
      <c r="F422" s="420">
        <f t="shared" si="19"/>
        <v>8828</v>
      </c>
      <c r="G422" s="500">
        <f t="shared" si="18"/>
        <v>6425</v>
      </c>
      <c r="H422" s="421">
        <v>90</v>
      </c>
    </row>
    <row r="423" spans="1:8" x14ac:dyDescent="0.2">
      <c r="A423" s="497">
        <v>439</v>
      </c>
      <c r="B423" s="425"/>
      <c r="C423" s="429">
        <f t="shared" si="20"/>
        <v>32.75</v>
      </c>
      <c r="D423" s="536"/>
      <c r="E423" s="421">
        <v>17529</v>
      </c>
      <c r="F423" s="420">
        <f t="shared" si="19"/>
        <v>8825</v>
      </c>
      <c r="G423" s="500">
        <f t="shared" si="18"/>
        <v>6423</v>
      </c>
      <c r="H423" s="421">
        <v>90</v>
      </c>
    </row>
    <row r="424" spans="1:8" x14ac:dyDescent="0.2">
      <c r="A424" s="497">
        <v>440</v>
      </c>
      <c r="B424" s="425"/>
      <c r="C424" s="429">
        <f t="shared" si="20"/>
        <v>32.770000000000003</v>
      </c>
      <c r="D424" s="536"/>
      <c r="E424" s="421">
        <v>17529</v>
      </c>
      <c r="F424" s="420">
        <f t="shared" si="19"/>
        <v>8820</v>
      </c>
      <c r="G424" s="500">
        <f t="shared" si="18"/>
        <v>6419</v>
      </c>
      <c r="H424" s="421">
        <v>90</v>
      </c>
    </row>
    <row r="425" spans="1:8" x14ac:dyDescent="0.2">
      <c r="A425" s="497">
        <v>441</v>
      </c>
      <c r="B425" s="425"/>
      <c r="C425" s="429">
        <f t="shared" si="20"/>
        <v>32.78</v>
      </c>
      <c r="D425" s="536"/>
      <c r="E425" s="421">
        <v>17529</v>
      </c>
      <c r="F425" s="420">
        <f t="shared" si="19"/>
        <v>8817</v>
      </c>
      <c r="G425" s="500">
        <f t="shared" si="18"/>
        <v>6417</v>
      </c>
      <c r="H425" s="421">
        <v>90</v>
      </c>
    </row>
    <row r="426" spans="1:8" x14ac:dyDescent="0.2">
      <c r="A426" s="497">
        <v>442</v>
      </c>
      <c r="B426" s="425"/>
      <c r="C426" s="429">
        <f t="shared" si="20"/>
        <v>32.799999999999997</v>
      </c>
      <c r="D426" s="536"/>
      <c r="E426" s="421">
        <v>17529</v>
      </c>
      <c r="F426" s="420">
        <f t="shared" si="19"/>
        <v>8812</v>
      </c>
      <c r="G426" s="500">
        <f t="shared" si="18"/>
        <v>6413</v>
      </c>
      <c r="H426" s="421">
        <v>90</v>
      </c>
    </row>
    <row r="427" spans="1:8" x14ac:dyDescent="0.2">
      <c r="A427" s="497">
        <v>443</v>
      </c>
      <c r="B427" s="425"/>
      <c r="C427" s="429">
        <f t="shared" si="20"/>
        <v>32.81</v>
      </c>
      <c r="D427" s="536"/>
      <c r="E427" s="421">
        <v>17529</v>
      </c>
      <c r="F427" s="420">
        <f t="shared" si="19"/>
        <v>8809</v>
      </c>
      <c r="G427" s="500">
        <f t="shared" si="18"/>
        <v>6411</v>
      </c>
      <c r="H427" s="421">
        <v>90</v>
      </c>
    </row>
    <row r="428" spans="1:8" ht="13.5" thickBot="1" x14ac:dyDescent="0.25">
      <c r="A428" s="580">
        <v>444</v>
      </c>
      <c r="B428" s="431"/>
      <c r="C428" s="432">
        <f t="shared" si="20"/>
        <v>32.83</v>
      </c>
      <c r="D428" s="538"/>
      <c r="E428" s="434">
        <v>17529</v>
      </c>
      <c r="F428" s="433">
        <f t="shared" si="19"/>
        <v>8804</v>
      </c>
      <c r="G428" s="435">
        <f t="shared" si="18"/>
        <v>6407</v>
      </c>
      <c r="H428" s="434">
        <v>90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21" orientation="portrait" r:id="rId1"/>
  <headerFooter alignWithMargins="0">
    <oddHeader>&amp;LKrajský úřad Plzeňského kraje&amp;R1. 3. 2018</oddHeader>
    <oddFooter>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4"/>
  <sheetViews>
    <sheetView workbookViewId="0">
      <pane ySplit="12" topLeftCell="A13" activePane="bottomLeft" state="frozenSplit"/>
      <selection activeCell="J36" sqref="J36"/>
      <selection pane="bottomLeft" activeCell="I214" sqref="I214"/>
    </sheetView>
  </sheetViews>
  <sheetFormatPr defaultRowHeight="12.75" x14ac:dyDescent="0.2"/>
  <cols>
    <col min="1" max="1" width="10" style="384" customWidth="1"/>
    <col min="2" max="2" width="9.5703125" style="384" customWidth="1"/>
    <col min="3" max="3" width="10.85546875" style="384" customWidth="1"/>
    <col min="4" max="4" width="13.42578125" style="384" customWidth="1"/>
    <col min="5" max="5" width="13.5703125" style="384" customWidth="1"/>
    <col min="6" max="6" width="12.85546875" style="384" customWidth="1"/>
    <col min="7" max="7" width="13.140625" style="384" customWidth="1"/>
    <col min="8" max="8" width="10.7109375" style="384" customWidth="1"/>
    <col min="9" max="9" width="16.140625" style="384" customWidth="1"/>
    <col min="10" max="16384" width="9.140625" style="384"/>
  </cols>
  <sheetData>
    <row r="1" spans="1:9" x14ac:dyDescent="0.2">
      <c r="H1" s="384" t="s">
        <v>343</v>
      </c>
    </row>
    <row r="2" spans="1:9" ht="4.5" customHeight="1" x14ac:dyDescent="0.2"/>
    <row r="3" spans="1:9" ht="20.25" x14ac:dyDescent="0.3">
      <c r="A3" s="385" t="s">
        <v>278</v>
      </c>
      <c r="C3" s="386"/>
      <c r="D3" s="386"/>
      <c r="E3" s="386"/>
      <c r="F3" s="387"/>
      <c r="G3" s="387"/>
      <c r="H3" s="388"/>
      <c r="I3" s="388"/>
    </row>
    <row r="4" spans="1:9" ht="15" x14ac:dyDescent="0.25">
      <c r="A4" s="389" t="s">
        <v>344</v>
      </c>
      <c r="B4" s="390"/>
      <c r="C4" s="390"/>
      <c r="D4" s="390"/>
      <c r="E4" s="390"/>
      <c r="F4" s="390"/>
      <c r="G4" s="390"/>
      <c r="I4" s="388"/>
    </row>
    <row r="5" spans="1:9" ht="5.25" customHeight="1" x14ac:dyDescent="0.25">
      <c r="A5" s="389"/>
      <c r="B5" s="390"/>
      <c r="C5" s="390"/>
      <c r="D5" s="390"/>
      <c r="E5" s="390"/>
      <c r="F5" s="390"/>
      <c r="G5" s="390"/>
      <c r="I5" s="388"/>
    </row>
    <row r="6" spans="1:9" ht="15.75" x14ac:dyDescent="0.25">
      <c r="A6" s="391"/>
      <c r="B6" s="392"/>
      <c r="C6" s="393" t="s">
        <v>8</v>
      </c>
      <c r="E6" s="394" t="s">
        <v>9</v>
      </c>
      <c r="I6" s="388"/>
    </row>
    <row r="7" spans="1:9" ht="15.75" x14ac:dyDescent="0.25">
      <c r="A7" s="395" t="s">
        <v>337</v>
      </c>
      <c r="B7" s="392"/>
      <c r="C7" s="396"/>
      <c r="D7" s="488"/>
      <c r="E7" s="396">
        <v>60</v>
      </c>
      <c r="I7" s="388"/>
    </row>
    <row r="8" spans="1:9" ht="15.75" x14ac:dyDescent="0.25">
      <c r="A8" s="395" t="s">
        <v>338</v>
      </c>
      <c r="B8" s="392"/>
      <c r="C8" s="396"/>
      <c r="D8" s="488"/>
      <c r="E8" s="396" t="s">
        <v>345</v>
      </c>
      <c r="I8" s="388"/>
    </row>
    <row r="9" spans="1:9" ht="15.75" x14ac:dyDescent="0.25">
      <c r="A9" s="395"/>
      <c r="B9" s="392"/>
      <c r="C9" s="396"/>
      <c r="D9" s="488"/>
      <c r="E9" s="396"/>
      <c r="I9" s="388"/>
    </row>
    <row r="10" spans="1:9" ht="6" customHeight="1" thickBot="1" x14ac:dyDescent="0.25">
      <c r="A10" s="722"/>
      <c r="B10" s="722"/>
      <c r="C10" s="398"/>
      <c r="D10" s="489"/>
      <c r="E10" s="399"/>
      <c r="F10" s="399"/>
      <c r="G10" s="399"/>
      <c r="I10" s="388"/>
    </row>
    <row r="11" spans="1:9" ht="15.75" x14ac:dyDescent="0.2">
      <c r="A11" s="400"/>
      <c r="B11" s="401" t="s">
        <v>1</v>
      </c>
      <c r="C11" s="402"/>
      <c r="D11" s="401" t="s">
        <v>2</v>
      </c>
      <c r="E11" s="402"/>
      <c r="F11" s="404" t="s">
        <v>3</v>
      </c>
      <c r="G11" s="728"/>
      <c r="H11" s="724"/>
    </row>
    <row r="12" spans="1:9" ht="45.75" thickBot="1" x14ac:dyDescent="0.25">
      <c r="A12" s="405" t="s">
        <v>275</v>
      </c>
      <c r="B12" s="406" t="s">
        <v>8</v>
      </c>
      <c r="C12" s="407" t="s">
        <v>9</v>
      </c>
      <c r="D12" s="408" t="s">
        <v>10</v>
      </c>
      <c r="E12" s="491" t="s">
        <v>276</v>
      </c>
      <c r="F12" s="408" t="s">
        <v>3</v>
      </c>
      <c r="G12" s="492" t="s">
        <v>13</v>
      </c>
      <c r="H12" s="491" t="s">
        <v>14</v>
      </c>
    </row>
    <row r="13" spans="1:9" x14ac:dyDescent="0.2">
      <c r="A13" s="493" t="s">
        <v>339</v>
      </c>
      <c r="B13" s="494"/>
      <c r="C13" s="579">
        <v>60</v>
      </c>
      <c r="D13" s="581"/>
      <c r="E13" s="496">
        <v>17529</v>
      </c>
      <c r="F13" s="415">
        <f>ROUND(12*1.36*(1/C13*E13)+H13,0)</f>
        <v>4858</v>
      </c>
      <c r="G13" s="417">
        <f t="shared" ref="G13:G76" si="0">ROUND(12*(1/C13*E13),0)</f>
        <v>3506</v>
      </c>
      <c r="H13" s="416">
        <v>90</v>
      </c>
    </row>
    <row r="14" spans="1:9" x14ac:dyDescent="0.2">
      <c r="A14" s="497">
        <v>30</v>
      </c>
      <c r="B14" s="425"/>
      <c r="C14" s="429">
        <f t="shared" ref="C14:C77" si="1">ROUND((10.899*LN(A14)+A14/200)*1.667,2)</f>
        <v>62.05</v>
      </c>
      <c r="D14" s="582"/>
      <c r="E14" s="421">
        <v>17529</v>
      </c>
      <c r="F14" s="420">
        <f t="shared" ref="F14:F77" si="2">ROUND(12*1.36*(1/C14*E14)+H14,0)</f>
        <v>4700</v>
      </c>
      <c r="G14" s="500">
        <f t="shared" si="0"/>
        <v>3390</v>
      </c>
      <c r="H14" s="421">
        <v>90</v>
      </c>
    </row>
    <row r="15" spans="1:9" x14ac:dyDescent="0.2">
      <c r="A15" s="497">
        <v>31</v>
      </c>
      <c r="B15" s="425"/>
      <c r="C15" s="429">
        <f t="shared" si="1"/>
        <v>62.65</v>
      </c>
      <c r="D15" s="582"/>
      <c r="E15" s="421">
        <v>17529</v>
      </c>
      <c r="F15" s="420">
        <f t="shared" si="2"/>
        <v>4656</v>
      </c>
      <c r="G15" s="500">
        <f t="shared" si="0"/>
        <v>3358</v>
      </c>
      <c r="H15" s="421">
        <v>90</v>
      </c>
    </row>
    <row r="16" spans="1:9" x14ac:dyDescent="0.2">
      <c r="A16" s="497">
        <v>32</v>
      </c>
      <c r="B16" s="425"/>
      <c r="C16" s="429">
        <f t="shared" si="1"/>
        <v>63.23</v>
      </c>
      <c r="D16" s="582"/>
      <c r="E16" s="421">
        <v>17529</v>
      </c>
      <c r="F16" s="420">
        <f t="shared" si="2"/>
        <v>4614</v>
      </c>
      <c r="G16" s="500">
        <f t="shared" si="0"/>
        <v>3327</v>
      </c>
      <c r="H16" s="421">
        <v>90</v>
      </c>
    </row>
    <row r="17" spans="1:8" x14ac:dyDescent="0.2">
      <c r="A17" s="497">
        <v>33</v>
      </c>
      <c r="B17" s="425"/>
      <c r="C17" s="429">
        <f t="shared" si="1"/>
        <v>63.8</v>
      </c>
      <c r="D17" s="582"/>
      <c r="E17" s="421">
        <v>17529</v>
      </c>
      <c r="F17" s="420">
        <f t="shared" si="2"/>
        <v>4574</v>
      </c>
      <c r="G17" s="500">
        <f t="shared" si="0"/>
        <v>3297</v>
      </c>
      <c r="H17" s="421">
        <v>90</v>
      </c>
    </row>
    <row r="18" spans="1:8" x14ac:dyDescent="0.2">
      <c r="A18" s="497">
        <v>34</v>
      </c>
      <c r="B18" s="425"/>
      <c r="C18" s="429">
        <f t="shared" si="1"/>
        <v>64.349999999999994</v>
      </c>
      <c r="D18" s="582"/>
      <c r="E18" s="421">
        <v>17529</v>
      </c>
      <c r="F18" s="420">
        <f t="shared" si="2"/>
        <v>4536</v>
      </c>
      <c r="G18" s="500">
        <f t="shared" si="0"/>
        <v>3269</v>
      </c>
      <c r="H18" s="421">
        <v>90</v>
      </c>
    </row>
    <row r="19" spans="1:8" x14ac:dyDescent="0.2">
      <c r="A19" s="497">
        <v>35</v>
      </c>
      <c r="B19" s="425"/>
      <c r="C19" s="429">
        <f t="shared" si="1"/>
        <v>64.89</v>
      </c>
      <c r="D19" s="582"/>
      <c r="E19" s="421">
        <v>17529</v>
      </c>
      <c r="F19" s="420">
        <f t="shared" si="2"/>
        <v>4499</v>
      </c>
      <c r="G19" s="500">
        <f t="shared" si="0"/>
        <v>3242</v>
      </c>
      <c r="H19" s="421">
        <v>90</v>
      </c>
    </row>
    <row r="20" spans="1:8" x14ac:dyDescent="0.2">
      <c r="A20" s="497">
        <v>36</v>
      </c>
      <c r="B20" s="425"/>
      <c r="C20" s="429">
        <f t="shared" si="1"/>
        <v>65.41</v>
      </c>
      <c r="D20" s="582"/>
      <c r="E20" s="421">
        <v>17529</v>
      </c>
      <c r="F20" s="420">
        <f t="shared" si="2"/>
        <v>4464</v>
      </c>
      <c r="G20" s="500">
        <f t="shared" si="0"/>
        <v>3216</v>
      </c>
      <c r="H20" s="421">
        <v>90</v>
      </c>
    </row>
    <row r="21" spans="1:8" x14ac:dyDescent="0.2">
      <c r="A21" s="497">
        <v>37</v>
      </c>
      <c r="B21" s="425"/>
      <c r="C21" s="429">
        <f t="shared" si="1"/>
        <v>65.91</v>
      </c>
      <c r="D21" s="582"/>
      <c r="E21" s="421">
        <v>17529</v>
      </c>
      <c r="F21" s="420">
        <f t="shared" si="2"/>
        <v>4430</v>
      </c>
      <c r="G21" s="500">
        <f t="shared" si="0"/>
        <v>3191</v>
      </c>
      <c r="H21" s="421">
        <v>90</v>
      </c>
    </row>
    <row r="22" spans="1:8" x14ac:dyDescent="0.2">
      <c r="A22" s="497">
        <v>38</v>
      </c>
      <c r="B22" s="425"/>
      <c r="C22" s="429">
        <f t="shared" si="1"/>
        <v>66.41</v>
      </c>
      <c r="D22" s="582"/>
      <c r="E22" s="421">
        <v>17529</v>
      </c>
      <c r="F22" s="420">
        <f t="shared" si="2"/>
        <v>4398</v>
      </c>
      <c r="G22" s="500">
        <f t="shared" si="0"/>
        <v>3167</v>
      </c>
      <c r="H22" s="421">
        <v>90</v>
      </c>
    </row>
    <row r="23" spans="1:8" x14ac:dyDescent="0.2">
      <c r="A23" s="497">
        <v>39</v>
      </c>
      <c r="B23" s="425"/>
      <c r="C23" s="429">
        <f t="shared" si="1"/>
        <v>66.89</v>
      </c>
      <c r="D23" s="582"/>
      <c r="E23" s="421">
        <v>17529</v>
      </c>
      <c r="F23" s="420">
        <f t="shared" si="2"/>
        <v>4367</v>
      </c>
      <c r="G23" s="500">
        <f t="shared" si="0"/>
        <v>3145</v>
      </c>
      <c r="H23" s="421">
        <v>90</v>
      </c>
    </row>
    <row r="24" spans="1:8" x14ac:dyDescent="0.2">
      <c r="A24" s="497">
        <v>40</v>
      </c>
      <c r="B24" s="425"/>
      <c r="C24" s="429">
        <f t="shared" si="1"/>
        <v>67.36</v>
      </c>
      <c r="D24" s="582"/>
      <c r="E24" s="421">
        <v>17529</v>
      </c>
      <c r="F24" s="420">
        <f t="shared" si="2"/>
        <v>4337</v>
      </c>
      <c r="G24" s="500">
        <f t="shared" si="0"/>
        <v>3123</v>
      </c>
      <c r="H24" s="421">
        <v>90</v>
      </c>
    </row>
    <row r="25" spans="1:8" x14ac:dyDescent="0.2">
      <c r="A25" s="497">
        <v>41</v>
      </c>
      <c r="B25" s="425"/>
      <c r="C25" s="429">
        <f t="shared" si="1"/>
        <v>67.81</v>
      </c>
      <c r="D25" s="582"/>
      <c r="E25" s="421">
        <v>17529</v>
      </c>
      <c r="F25" s="420">
        <f t="shared" si="2"/>
        <v>4309</v>
      </c>
      <c r="G25" s="500">
        <f t="shared" si="0"/>
        <v>3102</v>
      </c>
      <c r="H25" s="421">
        <v>90</v>
      </c>
    </row>
    <row r="26" spans="1:8" x14ac:dyDescent="0.2">
      <c r="A26" s="497">
        <v>42</v>
      </c>
      <c r="B26" s="425"/>
      <c r="C26" s="429">
        <f t="shared" si="1"/>
        <v>68.260000000000005</v>
      </c>
      <c r="D26" s="582"/>
      <c r="E26" s="421">
        <v>17529</v>
      </c>
      <c r="F26" s="420">
        <f t="shared" si="2"/>
        <v>4281</v>
      </c>
      <c r="G26" s="500">
        <f t="shared" si="0"/>
        <v>3082</v>
      </c>
      <c r="H26" s="421">
        <v>90</v>
      </c>
    </row>
    <row r="27" spans="1:8" x14ac:dyDescent="0.2">
      <c r="A27" s="497">
        <v>43</v>
      </c>
      <c r="B27" s="425"/>
      <c r="C27" s="429">
        <f t="shared" si="1"/>
        <v>68.69</v>
      </c>
      <c r="D27" s="582"/>
      <c r="E27" s="421">
        <v>17529</v>
      </c>
      <c r="F27" s="420">
        <f t="shared" si="2"/>
        <v>4255</v>
      </c>
      <c r="G27" s="500">
        <f t="shared" si="0"/>
        <v>3062</v>
      </c>
      <c r="H27" s="421">
        <v>90</v>
      </c>
    </row>
    <row r="28" spans="1:8" x14ac:dyDescent="0.2">
      <c r="A28" s="497">
        <v>44</v>
      </c>
      <c r="B28" s="425"/>
      <c r="C28" s="429">
        <f t="shared" si="1"/>
        <v>69.12</v>
      </c>
      <c r="D28" s="582"/>
      <c r="E28" s="421">
        <v>17529</v>
      </c>
      <c r="F28" s="420">
        <f t="shared" si="2"/>
        <v>4229</v>
      </c>
      <c r="G28" s="500">
        <f t="shared" si="0"/>
        <v>3043</v>
      </c>
      <c r="H28" s="421">
        <v>90</v>
      </c>
    </row>
    <row r="29" spans="1:8" x14ac:dyDescent="0.2">
      <c r="A29" s="497">
        <v>45</v>
      </c>
      <c r="B29" s="425"/>
      <c r="C29" s="429">
        <f t="shared" si="1"/>
        <v>69.540000000000006</v>
      </c>
      <c r="D29" s="582"/>
      <c r="E29" s="421">
        <v>17529</v>
      </c>
      <c r="F29" s="420">
        <f t="shared" si="2"/>
        <v>4204</v>
      </c>
      <c r="G29" s="500">
        <f t="shared" si="0"/>
        <v>3025</v>
      </c>
      <c r="H29" s="421">
        <v>90</v>
      </c>
    </row>
    <row r="30" spans="1:8" x14ac:dyDescent="0.2">
      <c r="A30" s="497">
        <v>46</v>
      </c>
      <c r="B30" s="425"/>
      <c r="C30" s="429">
        <f t="shared" si="1"/>
        <v>69.94</v>
      </c>
      <c r="D30" s="582"/>
      <c r="E30" s="421">
        <v>17529</v>
      </c>
      <c r="F30" s="420">
        <f t="shared" si="2"/>
        <v>4180</v>
      </c>
      <c r="G30" s="500">
        <f t="shared" si="0"/>
        <v>3008</v>
      </c>
      <c r="H30" s="421">
        <v>90</v>
      </c>
    </row>
    <row r="31" spans="1:8" x14ac:dyDescent="0.2">
      <c r="A31" s="497">
        <v>47</v>
      </c>
      <c r="B31" s="425"/>
      <c r="C31" s="429">
        <f t="shared" si="1"/>
        <v>70.34</v>
      </c>
      <c r="D31" s="582"/>
      <c r="E31" s="421">
        <v>17529</v>
      </c>
      <c r="F31" s="420">
        <f t="shared" si="2"/>
        <v>4157</v>
      </c>
      <c r="G31" s="500">
        <f t="shared" si="0"/>
        <v>2990</v>
      </c>
      <c r="H31" s="421">
        <v>90</v>
      </c>
    </row>
    <row r="32" spans="1:8" x14ac:dyDescent="0.2">
      <c r="A32" s="497">
        <v>48</v>
      </c>
      <c r="B32" s="425"/>
      <c r="C32" s="429">
        <f t="shared" si="1"/>
        <v>70.73</v>
      </c>
      <c r="D32" s="582"/>
      <c r="E32" s="421">
        <v>17529</v>
      </c>
      <c r="F32" s="420">
        <f t="shared" si="2"/>
        <v>4135</v>
      </c>
      <c r="G32" s="500">
        <f t="shared" si="0"/>
        <v>2974</v>
      </c>
      <c r="H32" s="421">
        <v>90</v>
      </c>
    </row>
    <row r="33" spans="1:8" x14ac:dyDescent="0.2">
      <c r="A33" s="497">
        <v>49</v>
      </c>
      <c r="B33" s="425"/>
      <c r="C33" s="429">
        <f t="shared" si="1"/>
        <v>71.12</v>
      </c>
      <c r="D33" s="582"/>
      <c r="E33" s="421">
        <v>17529</v>
      </c>
      <c r="F33" s="420">
        <f t="shared" si="2"/>
        <v>4112</v>
      </c>
      <c r="G33" s="500">
        <f t="shared" si="0"/>
        <v>2958</v>
      </c>
      <c r="H33" s="421">
        <v>90</v>
      </c>
    </row>
    <row r="34" spans="1:8" x14ac:dyDescent="0.2">
      <c r="A34" s="497">
        <v>50</v>
      </c>
      <c r="B34" s="425"/>
      <c r="C34" s="429">
        <f t="shared" si="1"/>
        <v>71.489999999999995</v>
      </c>
      <c r="D34" s="582"/>
      <c r="E34" s="421">
        <v>17529</v>
      </c>
      <c r="F34" s="420">
        <f t="shared" si="2"/>
        <v>4092</v>
      </c>
      <c r="G34" s="500">
        <f t="shared" si="0"/>
        <v>2942</v>
      </c>
      <c r="H34" s="421">
        <v>90</v>
      </c>
    </row>
    <row r="35" spans="1:8" x14ac:dyDescent="0.2">
      <c r="A35" s="497">
        <v>51</v>
      </c>
      <c r="B35" s="425"/>
      <c r="C35" s="429">
        <f t="shared" si="1"/>
        <v>71.86</v>
      </c>
      <c r="D35" s="582"/>
      <c r="E35" s="421">
        <v>17529</v>
      </c>
      <c r="F35" s="420">
        <f t="shared" si="2"/>
        <v>4071</v>
      </c>
      <c r="G35" s="500">
        <f t="shared" si="0"/>
        <v>2927</v>
      </c>
      <c r="H35" s="421">
        <v>90</v>
      </c>
    </row>
    <row r="36" spans="1:8" x14ac:dyDescent="0.2">
      <c r="A36" s="497">
        <v>52</v>
      </c>
      <c r="B36" s="425"/>
      <c r="C36" s="429">
        <f t="shared" si="1"/>
        <v>72.22</v>
      </c>
      <c r="D36" s="582"/>
      <c r="E36" s="421">
        <v>17529</v>
      </c>
      <c r="F36" s="420">
        <f t="shared" si="2"/>
        <v>4051</v>
      </c>
      <c r="G36" s="500">
        <f t="shared" si="0"/>
        <v>2913</v>
      </c>
      <c r="H36" s="421">
        <v>90</v>
      </c>
    </row>
    <row r="37" spans="1:8" x14ac:dyDescent="0.2">
      <c r="A37" s="497">
        <v>53</v>
      </c>
      <c r="B37" s="425"/>
      <c r="C37" s="429">
        <f t="shared" si="1"/>
        <v>72.58</v>
      </c>
      <c r="D37" s="582"/>
      <c r="E37" s="421">
        <v>17529</v>
      </c>
      <c r="F37" s="420">
        <f t="shared" si="2"/>
        <v>4031</v>
      </c>
      <c r="G37" s="500">
        <f t="shared" si="0"/>
        <v>2898</v>
      </c>
      <c r="H37" s="421">
        <v>90</v>
      </c>
    </row>
    <row r="38" spans="1:8" x14ac:dyDescent="0.2">
      <c r="A38" s="497">
        <v>54</v>
      </c>
      <c r="B38" s="425"/>
      <c r="C38" s="429">
        <f t="shared" si="1"/>
        <v>72.92</v>
      </c>
      <c r="D38" s="582"/>
      <c r="E38" s="421">
        <v>17529</v>
      </c>
      <c r="F38" s="420">
        <f t="shared" si="2"/>
        <v>4013</v>
      </c>
      <c r="G38" s="500">
        <f t="shared" si="0"/>
        <v>2885</v>
      </c>
      <c r="H38" s="421">
        <v>90</v>
      </c>
    </row>
    <row r="39" spans="1:8" x14ac:dyDescent="0.2">
      <c r="A39" s="497">
        <v>55</v>
      </c>
      <c r="B39" s="425"/>
      <c r="C39" s="429">
        <f t="shared" si="1"/>
        <v>73.27</v>
      </c>
      <c r="D39" s="582"/>
      <c r="E39" s="421">
        <v>17529</v>
      </c>
      <c r="F39" s="420">
        <f t="shared" si="2"/>
        <v>3994</v>
      </c>
      <c r="G39" s="500">
        <f t="shared" si="0"/>
        <v>2871</v>
      </c>
      <c r="H39" s="421">
        <v>90</v>
      </c>
    </row>
    <row r="40" spans="1:8" x14ac:dyDescent="0.2">
      <c r="A40" s="497">
        <v>56</v>
      </c>
      <c r="B40" s="425"/>
      <c r="C40" s="429">
        <f t="shared" si="1"/>
        <v>73.599999999999994</v>
      </c>
      <c r="D40" s="582"/>
      <c r="E40" s="421">
        <v>17529</v>
      </c>
      <c r="F40" s="420">
        <f t="shared" si="2"/>
        <v>3977</v>
      </c>
      <c r="G40" s="500">
        <f t="shared" si="0"/>
        <v>2858</v>
      </c>
      <c r="H40" s="421">
        <v>90</v>
      </c>
    </row>
    <row r="41" spans="1:8" x14ac:dyDescent="0.2">
      <c r="A41" s="497">
        <v>57</v>
      </c>
      <c r="B41" s="425"/>
      <c r="C41" s="429">
        <f t="shared" si="1"/>
        <v>73.930000000000007</v>
      </c>
      <c r="D41" s="582"/>
      <c r="E41" s="421">
        <v>17529</v>
      </c>
      <c r="F41" s="420">
        <f t="shared" si="2"/>
        <v>3960</v>
      </c>
      <c r="G41" s="500">
        <f t="shared" si="0"/>
        <v>2845</v>
      </c>
      <c r="H41" s="421">
        <v>90</v>
      </c>
    </row>
    <row r="42" spans="1:8" x14ac:dyDescent="0.2">
      <c r="A42" s="497">
        <v>58</v>
      </c>
      <c r="B42" s="425"/>
      <c r="C42" s="429">
        <f t="shared" si="1"/>
        <v>74.260000000000005</v>
      </c>
      <c r="D42" s="582"/>
      <c r="E42" s="421">
        <v>17529</v>
      </c>
      <c r="F42" s="420">
        <f t="shared" si="2"/>
        <v>3942</v>
      </c>
      <c r="G42" s="500">
        <f t="shared" si="0"/>
        <v>2833</v>
      </c>
      <c r="H42" s="421">
        <v>90</v>
      </c>
    </row>
    <row r="43" spans="1:8" x14ac:dyDescent="0.2">
      <c r="A43" s="497">
        <v>59</v>
      </c>
      <c r="B43" s="425"/>
      <c r="C43" s="429">
        <f t="shared" si="1"/>
        <v>74.58</v>
      </c>
      <c r="D43" s="582"/>
      <c r="E43" s="421">
        <v>17529</v>
      </c>
      <c r="F43" s="420">
        <f t="shared" si="2"/>
        <v>3926</v>
      </c>
      <c r="G43" s="500">
        <f t="shared" si="0"/>
        <v>2820</v>
      </c>
      <c r="H43" s="421">
        <v>90</v>
      </c>
    </row>
    <row r="44" spans="1:8" x14ac:dyDescent="0.2">
      <c r="A44" s="497">
        <v>60</v>
      </c>
      <c r="B44" s="425"/>
      <c r="C44" s="429">
        <f t="shared" si="1"/>
        <v>74.89</v>
      </c>
      <c r="D44" s="582"/>
      <c r="E44" s="421">
        <v>17529</v>
      </c>
      <c r="F44" s="420">
        <f t="shared" si="2"/>
        <v>3910</v>
      </c>
      <c r="G44" s="500">
        <f t="shared" si="0"/>
        <v>2809</v>
      </c>
      <c r="H44" s="421">
        <v>90</v>
      </c>
    </row>
    <row r="45" spans="1:8" x14ac:dyDescent="0.2">
      <c r="A45" s="497">
        <v>61</v>
      </c>
      <c r="B45" s="425"/>
      <c r="C45" s="429">
        <f t="shared" si="1"/>
        <v>75.2</v>
      </c>
      <c r="D45" s="582"/>
      <c r="E45" s="421">
        <v>17529</v>
      </c>
      <c r="F45" s="420">
        <f t="shared" si="2"/>
        <v>3894</v>
      </c>
      <c r="G45" s="500">
        <f t="shared" si="0"/>
        <v>2797</v>
      </c>
      <c r="H45" s="421">
        <v>90</v>
      </c>
    </row>
    <row r="46" spans="1:8" x14ac:dyDescent="0.2">
      <c r="A46" s="497">
        <v>62</v>
      </c>
      <c r="B46" s="425"/>
      <c r="C46" s="429">
        <f t="shared" si="1"/>
        <v>75.5</v>
      </c>
      <c r="D46" s="582"/>
      <c r="E46" s="421">
        <v>17529</v>
      </c>
      <c r="F46" s="420">
        <f t="shared" si="2"/>
        <v>3879</v>
      </c>
      <c r="G46" s="500">
        <f t="shared" si="0"/>
        <v>2786</v>
      </c>
      <c r="H46" s="421">
        <v>90</v>
      </c>
    </row>
    <row r="47" spans="1:8" x14ac:dyDescent="0.2">
      <c r="A47" s="497">
        <v>63</v>
      </c>
      <c r="B47" s="425"/>
      <c r="C47" s="429">
        <f t="shared" si="1"/>
        <v>75.8</v>
      </c>
      <c r="D47" s="582"/>
      <c r="E47" s="421">
        <v>17529</v>
      </c>
      <c r="F47" s="420">
        <f t="shared" si="2"/>
        <v>3864</v>
      </c>
      <c r="G47" s="500">
        <f t="shared" si="0"/>
        <v>2775</v>
      </c>
      <c r="H47" s="421">
        <v>90</v>
      </c>
    </row>
    <row r="48" spans="1:8" x14ac:dyDescent="0.2">
      <c r="A48" s="497">
        <v>64</v>
      </c>
      <c r="B48" s="425"/>
      <c r="C48" s="429">
        <f t="shared" si="1"/>
        <v>76.09</v>
      </c>
      <c r="D48" s="582"/>
      <c r="E48" s="421">
        <v>17529</v>
      </c>
      <c r="F48" s="420">
        <f t="shared" si="2"/>
        <v>3850</v>
      </c>
      <c r="G48" s="500">
        <f t="shared" si="0"/>
        <v>2764</v>
      </c>
      <c r="H48" s="421">
        <v>90</v>
      </c>
    </row>
    <row r="49" spans="1:8" x14ac:dyDescent="0.2">
      <c r="A49" s="497">
        <v>65</v>
      </c>
      <c r="B49" s="425"/>
      <c r="C49" s="429">
        <f t="shared" si="1"/>
        <v>76.38</v>
      </c>
      <c r="D49" s="582"/>
      <c r="E49" s="421">
        <v>17529</v>
      </c>
      <c r="F49" s="420">
        <f t="shared" si="2"/>
        <v>3835</v>
      </c>
      <c r="G49" s="500">
        <f t="shared" si="0"/>
        <v>2754</v>
      </c>
      <c r="H49" s="421">
        <v>90</v>
      </c>
    </row>
    <row r="50" spans="1:8" x14ac:dyDescent="0.2">
      <c r="A50" s="497">
        <v>66</v>
      </c>
      <c r="B50" s="425"/>
      <c r="C50" s="429">
        <f t="shared" si="1"/>
        <v>76.67</v>
      </c>
      <c r="D50" s="582"/>
      <c r="E50" s="421">
        <v>17529</v>
      </c>
      <c r="F50" s="420">
        <f t="shared" si="2"/>
        <v>3821</v>
      </c>
      <c r="G50" s="500">
        <f t="shared" si="0"/>
        <v>2744</v>
      </c>
      <c r="H50" s="421">
        <v>90</v>
      </c>
    </row>
    <row r="51" spans="1:8" x14ac:dyDescent="0.2">
      <c r="A51" s="497">
        <v>67</v>
      </c>
      <c r="B51" s="425"/>
      <c r="C51" s="429">
        <f t="shared" si="1"/>
        <v>76.95</v>
      </c>
      <c r="D51" s="582"/>
      <c r="E51" s="421">
        <v>17529</v>
      </c>
      <c r="F51" s="420">
        <f t="shared" si="2"/>
        <v>3808</v>
      </c>
      <c r="G51" s="500">
        <f t="shared" si="0"/>
        <v>2734</v>
      </c>
      <c r="H51" s="421">
        <v>90</v>
      </c>
    </row>
    <row r="52" spans="1:8" x14ac:dyDescent="0.2">
      <c r="A52" s="497">
        <v>68</v>
      </c>
      <c r="B52" s="425"/>
      <c r="C52" s="429">
        <f t="shared" si="1"/>
        <v>77.23</v>
      </c>
      <c r="D52" s="582"/>
      <c r="E52" s="421">
        <v>17529</v>
      </c>
      <c r="F52" s="420">
        <f t="shared" si="2"/>
        <v>3794</v>
      </c>
      <c r="G52" s="500">
        <f t="shared" si="0"/>
        <v>2724</v>
      </c>
      <c r="H52" s="421">
        <v>90</v>
      </c>
    </row>
    <row r="53" spans="1:8" x14ac:dyDescent="0.2">
      <c r="A53" s="497">
        <v>69</v>
      </c>
      <c r="B53" s="425"/>
      <c r="C53" s="429">
        <f t="shared" si="1"/>
        <v>77.5</v>
      </c>
      <c r="D53" s="582"/>
      <c r="E53" s="421">
        <v>17529</v>
      </c>
      <c r="F53" s="420">
        <f t="shared" si="2"/>
        <v>3781</v>
      </c>
      <c r="G53" s="500">
        <f t="shared" si="0"/>
        <v>2714</v>
      </c>
      <c r="H53" s="421">
        <v>90</v>
      </c>
    </row>
    <row r="54" spans="1:8" x14ac:dyDescent="0.2">
      <c r="A54" s="497">
        <v>70</v>
      </c>
      <c r="B54" s="425"/>
      <c r="C54" s="429">
        <f t="shared" si="1"/>
        <v>77.77</v>
      </c>
      <c r="D54" s="582"/>
      <c r="E54" s="421">
        <v>17529</v>
      </c>
      <c r="F54" s="420">
        <f t="shared" si="2"/>
        <v>3768</v>
      </c>
      <c r="G54" s="500">
        <f t="shared" si="0"/>
        <v>2705</v>
      </c>
      <c r="H54" s="421">
        <v>90</v>
      </c>
    </row>
    <row r="55" spans="1:8" x14ac:dyDescent="0.2">
      <c r="A55" s="497">
        <v>71</v>
      </c>
      <c r="B55" s="425"/>
      <c r="C55" s="429">
        <f t="shared" si="1"/>
        <v>78.040000000000006</v>
      </c>
      <c r="D55" s="582"/>
      <c r="E55" s="421">
        <v>17529</v>
      </c>
      <c r="F55" s="420">
        <f t="shared" si="2"/>
        <v>3756</v>
      </c>
      <c r="G55" s="500">
        <f t="shared" si="0"/>
        <v>2695</v>
      </c>
      <c r="H55" s="421">
        <v>90</v>
      </c>
    </row>
    <row r="56" spans="1:8" x14ac:dyDescent="0.2">
      <c r="A56" s="497">
        <v>72</v>
      </c>
      <c r="B56" s="425"/>
      <c r="C56" s="429">
        <f t="shared" si="1"/>
        <v>78.3</v>
      </c>
      <c r="D56" s="582"/>
      <c r="E56" s="421">
        <v>17529</v>
      </c>
      <c r="F56" s="420">
        <f t="shared" si="2"/>
        <v>3744</v>
      </c>
      <c r="G56" s="500">
        <f t="shared" si="0"/>
        <v>2686</v>
      </c>
      <c r="H56" s="421">
        <v>90</v>
      </c>
    </row>
    <row r="57" spans="1:8" x14ac:dyDescent="0.2">
      <c r="A57" s="497">
        <v>73</v>
      </c>
      <c r="B57" s="425"/>
      <c r="C57" s="429">
        <f t="shared" si="1"/>
        <v>78.56</v>
      </c>
      <c r="D57" s="582"/>
      <c r="E57" s="421">
        <v>17529</v>
      </c>
      <c r="F57" s="420">
        <f t="shared" si="2"/>
        <v>3731</v>
      </c>
      <c r="G57" s="500">
        <f t="shared" si="0"/>
        <v>2678</v>
      </c>
      <c r="H57" s="421">
        <v>90</v>
      </c>
    </row>
    <row r="58" spans="1:8" x14ac:dyDescent="0.2">
      <c r="A58" s="497">
        <v>74</v>
      </c>
      <c r="B58" s="425"/>
      <c r="C58" s="429">
        <f t="shared" si="1"/>
        <v>78.819999999999993</v>
      </c>
      <c r="D58" s="582"/>
      <c r="E58" s="421">
        <v>17529</v>
      </c>
      <c r="F58" s="420">
        <f t="shared" si="2"/>
        <v>3719</v>
      </c>
      <c r="G58" s="500">
        <f t="shared" si="0"/>
        <v>2669</v>
      </c>
      <c r="H58" s="421">
        <v>90</v>
      </c>
    </row>
    <row r="59" spans="1:8" x14ac:dyDescent="0.2">
      <c r="A59" s="497">
        <v>75</v>
      </c>
      <c r="B59" s="425"/>
      <c r="C59" s="429">
        <f t="shared" si="1"/>
        <v>79.069999999999993</v>
      </c>
      <c r="D59" s="582"/>
      <c r="E59" s="421">
        <v>17529</v>
      </c>
      <c r="F59" s="420">
        <f t="shared" si="2"/>
        <v>3708</v>
      </c>
      <c r="G59" s="500">
        <f t="shared" si="0"/>
        <v>2660</v>
      </c>
      <c r="H59" s="421">
        <v>90</v>
      </c>
    </row>
    <row r="60" spans="1:8" x14ac:dyDescent="0.2">
      <c r="A60" s="497">
        <v>76</v>
      </c>
      <c r="B60" s="425"/>
      <c r="C60" s="429">
        <f t="shared" si="1"/>
        <v>79.319999999999993</v>
      </c>
      <c r="D60" s="582"/>
      <c r="E60" s="421">
        <v>17529</v>
      </c>
      <c r="F60" s="420">
        <f t="shared" si="2"/>
        <v>3697</v>
      </c>
      <c r="G60" s="500">
        <f t="shared" si="0"/>
        <v>2652</v>
      </c>
      <c r="H60" s="421">
        <v>90</v>
      </c>
    </row>
    <row r="61" spans="1:8" x14ac:dyDescent="0.2">
      <c r="A61" s="497">
        <v>77</v>
      </c>
      <c r="B61" s="425"/>
      <c r="C61" s="429">
        <f t="shared" si="1"/>
        <v>79.56</v>
      </c>
      <c r="D61" s="582"/>
      <c r="E61" s="421">
        <v>17529</v>
      </c>
      <c r="F61" s="420">
        <f t="shared" si="2"/>
        <v>3686</v>
      </c>
      <c r="G61" s="500">
        <f t="shared" si="0"/>
        <v>2644</v>
      </c>
      <c r="H61" s="421">
        <v>90</v>
      </c>
    </row>
    <row r="62" spans="1:8" x14ac:dyDescent="0.2">
      <c r="A62" s="497">
        <v>78</v>
      </c>
      <c r="B62" s="425"/>
      <c r="C62" s="429">
        <f t="shared" si="1"/>
        <v>79.81</v>
      </c>
      <c r="D62" s="582"/>
      <c r="E62" s="421">
        <v>17529</v>
      </c>
      <c r="F62" s="420">
        <f t="shared" si="2"/>
        <v>3674</v>
      </c>
      <c r="G62" s="500">
        <f t="shared" si="0"/>
        <v>2636</v>
      </c>
      <c r="H62" s="421">
        <v>90</v>
      </c>
    </row>
    <row r="63" spans="1:8" x14ac:dyDescent="0.2">
      <c r="A63" s="497">
        <v>79</v>
      </c>
      <c r="B63" s="425"/>
      <c r="C63" s="429">
        <f t="shared" si="1"/>
        <v>80.05</v>
      </c>
      <c r="D63" s="582"/>
      <c r="E63" s="421">
        <v>17529</v>
      </c>
      <c r="F63" s="420">
        <f t="shared" si="2"/>
        <v>3664</v>
      </c>
      <c r="G63" s="500">
        <f t="shared" si="0"/>
        <v>2628</v>
      </c>
      <c r="H63" s="421">
        <v>90</v>
      </c>
    </row>
    <row r="64" spans="1:8" x14ac:dyDescent="0.2">
      <c r="A64" s="497">
        <v>80</v>
      </c>
      <c r="B64" s="425"/>
      <c r="C64" s="429">
        <f t="shared" si="1"/>
        <v>80.28</v>
      </c>
      <c r="D64" s="582"/>
      <c r="E64" s="421">
        <v>17529</v>
      </c>
      <c r="F64" s="420">
        <f t="shared" si="2"/>
        <v>3653</v>
      </c>
      <c r="G64" s="500">
        <f t="shared" si="0"/>
        <v>2620</v>
      </c>
      <c r="H64" s="421">
        <v>90</v>
      </c>
    </row>
    <row r="65" spans="1:8" x14ac:dyDescent="0.2">
      <c r="A65" s="497">
        <v>81</v>
      </c>
      <c r="B65" s="425"/>
      <c r="C65" s="429">
        <f t="shared" si="1"/>
        <v>80.52</v>
      </c>
      <c r="D65" s="582"/>
      <c r="E65" s="421">
        <v>17529</v>
      </c>
      <c r="F65" s="420">
        <f t="shared" si="2"/>
        <v>3643</v>
      </c>
      <c r="G65" s="500">
        <f t="shared" si="0"/>
        <v>2612</v>
      </c>
      <c r="H65" s="421">
        <v>90</v>
      </c>
    </row>
    <row r="66" spans="1:8" x14ac:dyDescent="0.2">
      <c r="A66" s="497">
        <v>82</v>
      </c>
      <c r="B66" s="425"/>
      <c r="C66" s="429">
        <f t="shared" si="1"/>
        <v>80.75</v>
      </c>
      <c r="D66" s="582"/>
      <c r="E66" s="421">
        <v>17529</v>
      </c>
      <c r="F66" s="420">
        <f t="shared" si="2"/>
        <v>3633</v>
      </c>
      <c r="G66" s="500">
        <f t="shared" si="0"/>
        <v>2605</v>
      </c>
      <c r="H66" s="421">
        <v>90</v>
      </c>
    </row>
    <row r="67" spans="1:8" x14ac:dyDescent="0.2">
      <c r="A67" s="497">
        <v>83</v>
      </c>
      <c r="B67" s="425"/>
      <c r="C67" s="429">
        <f t="shared" si="1"/>
        <v>80.98</v>
      </c>
      <c r="D67" s="582"/>
      <c r="E67" s="421">
        <v>17529</v>
      </c>
      <c r="F67" s="420">
        <f t="shared" si="2"/>
        <v>3623</v>
      </c>
      <c r="G67" s="500">
        <f t="shared" si="0"/>
        <v>2598</v>
      </c>
      <c r="H67" s="421">
        <v>90</v>
      </c>
    </row>
    <row r="68" spans="1:8" x14ac:dyDescent="0.2">
      <c r="A68" s="497">
        <v>84</v>
      </c>
      <c r="B68" s="425"/>
      <c r="C68" s="429">
        <f t="shared" si="1"/>
        <v>81.2</v>
      </c>
      <c r="D68" s="582"/>
      <c r="E68" s="421">
        <v>17529</v>
      </c>
      <c r="F68" s="420">
        <f t="shared" si="2"/>
        <v>3613</v>
      </c>
      <c r="G68" s="500">
        <f t="shared" si="0"/>
        <v>2590</v>
      </c>
      <c r="H68" s="421">
        <v>90</v>
      </c>
    </row>
    <row r="69" spans="1:8" x14ac:dyDescent="0.2">
      <c r="A69" s="497">
        <v>85</v>
      </c>
      <c r="B69" s="425"/>
      <c r="C69" s="429">
        <f t="shared" si="1"/>
        <v>81.430000000000007</v>
      </c>
      <c r="D69" s="582"/>
      <c r="E69" s="421">
        <v>17529</v>
      </c>
      <c r="F69" s="420">
        <f t="shared" si="2"/>
        <v>3603</v>
      </c>
      <c r="G69" s="500">
        <f t="shared" si="0"/>
        <v>2583</v>
      </c>
      <c r="H69" s="421">
        <v>90</v>
      </c>
    </row>
    <row r="70" spans="1:8" x14ac:dyDescent="0.2">
      <c r="A70" s="497">
        <v>86</v>
      </c>
      <c r="B70" s="425"/>
      <c r="C70" s="429">
        <f t="shared" si="1"/>
        <v>81.650000000000006</v>
      </c>
      <c r="D70" s="582"/>
      <c r="E70" s="421">
        <v>17529</v>
      </c>
      <c r="F70" s="420">
        <f t="shared" si="2"/>
        <v>3594</v>
      </c>
      <c r="G70" s="500">
        <f t="shared" si="0"/>
        <v>2576</v>
      </c>
      <c r="H70" s="421">
        <v>90</v>
      </c>
    </row>
    <row r="71" spans="1:8" x14ac:dyDescent="0.2">
      <c r="A71" s="497">
        <v>87</v>
      </c>
      <c r="B71" s="425"/>
      <c r="C71" s="429">
        <f t="shared" si="1"/>
        <v>81.86</v>
      </c>
      <c r="D71" s="582"/>
      <c r="E71" s="421">
        <v>17529</v>
      </c>
      <c r="F71" s="420">
        <f t="shared" si="2"/>
        <v>3585</v>
      </c>
      <c r="G71" s="500">
        <f t="shared" si="0"/>
        <v>2570</v>
      </c>
      <c r="H71" s="421">
        <v>90</v>
      </c>
    </row>
    <row r="72" spans="1:8" x14ac:dyDescent="0.2">
      <c r="A72" s="497">
        <v>88</v>
      </c>
      <c r="B72" s="425"/>
      <c r="C72" s="429">
        <f t="shared" si="1"/>
        <v>82.08</v>
      </c>
      <c r="D72" s="582"/>
      <c r="E72" s="421">
        <v>17529</v>
      </c>
      <c r="F72" s="420">
        <f t="shared" si="2"/>
        <v>3575</v>
      </c>
      <c r="G72" s="500">
        <f t="shared" si="0"/>
        <v>2563</v>
      </c>
      <c r="H72" s="421">
        <v>90</v>
      </c>
    </row>
    <row r="73" spans="1:8" x14ac:dyDescent="0.2">
      <c r="A73" s="497">
        <v>89</v>
      </c>
      <c r="B73" s="425"/>
      <c r="C73" s="429">
        <f t="shared" si="1"/>
        <v>82.29</v>
      </c>
      <c r="D73" s="582"/>
      <c r="E73" s="421">
        <v>17529</v>
      </c>
      <c r="F73" s="420">
        <f t="shared" si="2"/>
        <v>3566</v>
      </c>
      <c r="G73" s="500">
        <f t="shared" si="0"/>
        <v>2556</v>
      </c>
      <c r="H73" s="421">
        <v>90</v>
      </c>
    </row>
    <row r="74" spans="1:8" x14ac:dyDescent="0.2">
      <c r="A74" s="497">
        <v>90</v>
      </c>
      <c r="B74" s="425"/>
      <c r="C74" s="429">
        <f t="shared" si="1"/>
        <v>82.51</v>
      </c>
      <c r="D74" s="582"/>
      <c r="E74" s="421">
        <v>17529</v>
      </c>
      <c r="F74" s="420">
        <f t="shared" si="2"/>
        <v>3557</v>
      </c>
      <c r="G74" s="500">
        <f t="shared" si="0"/>
        <v>2549</v>
      </c>
      <c r="H74" s="421">
        <v>90</v>
      </c>
    </row>
    <row r="75" spans="1:8" x14ac:dyDescent="0.2">
      <c r="A75" s="497">
        <v>91</v>
      </c>
      <c r="B75" s="425"/>
      <c r="C75" s="429">
        <f t="shared" si="1"/>
        <v>82.71</v>
      </c>
      <c r="D75" s="582"/>
      <c r="E75" s="421">
        <v>17529</v>
      </c>
      <c r="F75" s="420">
        <f t="shared" si="2"/>
        <v>3549</v>
      </c>
      <c r="G75" s="500">
        <f t="shared" si="0"/>
        <v>2543</v>
      </c>
      <c r="H75" s="421">
        <v>90</v>
      </c>
    </row>
    <row r="76" spans="1:8" x14ac:dyDescent="0.2">
      <c r="A76" s="497">
        <v>92</v>
      </c>
      <c r="B76" s="425"/>
      <c r="C76" s="429">
        <f t="shared" si="1"/>
        <v>82.92</v>
      </c>
      <c r="D76" s="582"/>
      <c r="E76" s="421">
        <v>17529</v>
      </c>
      <c r="F76" s="420">
        <f t="shared" si="2"/>
        <v>3540</v>
      </c>
      <c r="G76" s="500">
        <f t="shared" si="0"/>
        <v>2537</v>
      </c>
      <c r="H76" s="421">
        <v>90</v>
      </c>
    </row>
    <row r="77" spans="1:8" x14ac:dyDescent="0.2">
      <c r="A77" s="497">
        <v>93</v>
      </c>
      <c r="B77" s="425"/>
      <c r="C77" s="429">
        <f t="shared" si="1"/>
        <v>83.13</v>
      </c>
      <c r="D77" s="582"/>
      <c r="E77" s="421">
        <v>17529</v>
      </c>
      <c r="F77" s="420">
        <f t="shared" si="2"/>
        <v>3531</v>
      </c>
      <c r="G77" s="500">
        <f t="shared" ref="G77:G140" si="3">ROUND(12*(1/C77*E77),0)</f>
        <v>2530</v>
      </c>
      <c r="H77" s="421">
        <v>90</v>
      </c>
    </row>
    <row r="78" spans="1:8" x14ac:dyDescent="0.2">
      <c r="A78" s="497">
        <v>94</v>
      </c>
      <c r="B78" s="425"/>
      <c r="C78" s="429">
        <f t="shared" ref="C78:C141" si="4">ROUND((10.899*LN(A78)+A78/200)*1.667,2)</f>
        <v>83.33</v>
      </c>
      <c r="D78" s="582"/>
      <c r="E78" s="421">
        <v>17529</v>
      </c>
      <c r="F78" s="420">
        <f t="shared" ref="F78:F141" si="5">ROUND(12*1.36*(1/C78*E78)+H78,0)</f>
        <v>3523</v>
      </c>
      <c r="G78" s="500">
        <f t="shared" si="3"/>
        <v>2524</v>
      </c>
      <c r="H78" s="421">
        <v>90</v>
      </c>
    </row>
    <row r="79" spans="1:8" x14ac:dyDescent="0.2">
      <c r="A79" s="497">
        <v>95</v>
      </c>
      <c r="B79" s="425"/>
      <c r="C79" s="429">
        <f t="shared" si="4"/>
        <v>83.53</v>
      </c>
      <c r="D79" s="582"/>
      <c r="E79" s="421">
        <v>17529</v>
      </c>
      <c r="F79" s="420">
        <f t="shared" si="5"/>
        <v>3515</v>
      </c>
      <c r="G79" s="500">
        <f t="shared" si="3"/>
        <v>2518</v>
      </c>
      <c r="H79" s="421">
        <v>90</v>
      </c>
    </row>
    <row r="80" spans="1:8" x14ac:dyDescent="0.2">
      <c r="A80" s="497">
        <v>96</v>
      </c>
      <c r="B80" s="425"/>
      <c r="C80" s="429">
        <f t="shared" si="4"/>
        <v>83.73</v>
      </c>
      <c r="D80" s="582"/>
      <c r="E80" s="421">
        <v>17529</v>
      </c>
      <c r="F80" s="420">
        <f t="shared" si="5"/>
        <v>3507</v>
      </c>
      <c r="G80" s="500">
        <f t="shared" si="3"/>
        <v>2512</v>
      </c>
      <c r="H80" s="421">
        <v>90</v>
      </c>
    </row>
    <row r="81" spans="1:8" x14ac:dyDescent="0.2">
      <c r="A81" s="497">
        <v>97</v>
      </c>
      <c r="B81" s="425"/>
      <c r="C81" s="429">
        <f t="shared" si="4"/>
        <v>83.92</v>
      </c>
      <c r="D81" s="582"/>
      <c r="E81" s="421">
        <v>17529</v>
      </c>
      <c r="F81" s="420">
        <f t="shared" si="5"/>
        <v>3499</v>
      </c>
      <c r="G81" s="500">
        <f t="shared" si="3"/>
        <v>2507</v>
      </c>
      <c r="H81" s="421">
        <v>90</v>
      </c>
    </row>
    <row r="82" spans="1:8" x14ac:dyDescent="0.2">
      <c r="A82" s="497">
        <v>98</v>
      </c>
      <c r="B82" s="425"/>
      <c r="C82" s="429">
        <f t="shared" si="4"/>
        <v>84.12</v>
      </c>
      <c r="D82" s="582"/>
      <c r="E82" s="421">
        <v>17529</v>
      </c>
      <c r="F82" s="420">
        <f t="shared" si="5"/>
        <v>3491</v>
      </c>
      <c r="G82" s="500">
        <f t="shared" si="3"/>
        <v>2501</v>
      </c>
      <c r="H82" s="421">
        <v>90</v>
      </c>
    </row>
    <row r="83" spans="1:8" x14ac:dyDescent="0.2">
      <c r="A83" s="497">
        <v>99</v>
      </c>
      <c r="B83" s="425"/>
      <c r="C83" s="429">
        <f t="shared" si="4"/>
        <v>84.31</v>
      </c>
      <c r="D83" s="582"/>
      <c r="E83" s="421">
        <v>17529</v>
      </c>
      <c r="F83" s="420">
        <f t="shared" si="5"/>
        <v>3483</v>
      </c>
      <c r="G83" s="500">
        <f t="shared" si="3"/>
        <v>2495</v>
      </c>
      <c r="H83" s="421">
        <v>90</v>
      </c>
    </row>
    <row r="84" spans="1:8" x14ac:dyDescent="0.2">
      <c r="A84" s="497">
        <v>100</v>
      </c>
      <c r="B84" s="425"/>
      <c r="C84" s="429">
        <f t="shared" si="4"/>
        <v>84.5</v>
      </c>
      <c r="D84" s="582"/>
      <c r="E84" s="421">
        <v>17529</v>
      </c>
      <c r="F84" s="420">
        <f t="shared" si="5"/>
        <v>3475</v>
      </c>
      <c r="G84" s="500">
        <f t="shared" si="3"/>
        <v>2489</v>
      </c>
      <c r="H84" s="421">
        <v>90</v>
      </c>
    </row>
    <row r="85" spans="1:8" x14ac:dyDescent="0.2">
      <c r="A85" s="497">
        <v>101</v>
      </c>
      <c r="B85" s="425"/>
      <c r="C85" s="429">
        <f t="shared" si="4"/>
        <v>84.69</v>
      </c>
      <c r="D85" s="582"/>
      <c r="E85" s="421">
        <v>17529</v>
      </c>
      <c r="F85" s="420">
        <f t="shared" si="5"/>
        <v>3468</v>
      </c>
      <c r="G85" s="500">
        <f t="shared" si="3"/>
        <v>2484</v>
      </c>
      <c r="H85" s="421">
        <v>90</v>
      </c>
    </row>
    <row r="86" spans="1:8" x14ac:dyDescent="0.2">
      <c r="A86" s="497">
        <v>102</v>
      </c>
      <c r="B86" s="425"/>
      <c r="C86" s="429">
        <f t="shared" si="4"/>
        <v>84.88</v>
      </c>
      <c r="D86" s="582"/>
      <c r="E86" s="421">
        <v>17529</v>
      </c>
      <c r="F86" s="420">
        <f t="shared" si="5"/>
        <v>3460</v>
      </c>
      <c r="G86" s="500">
        <f t="shared" si="3"/>
        <v>2478</v>
      </c>
      <c r="H86" s="421">
        <v>90</v>
      </c>
    </row>
    <row r="87" spans="1:8" x14ac:dyDescent="0.2">
      <c r="A87" s="497">
        <v>103</v>
      </c>
      <c r="B87" s="425"/>
      <c r="C87" s="429">
        <f t="shared" si="4"/>
        <v>85.07</v>
      </c>
      <c r="D87" s="582"/>
      <c r="E87" s="421">
        <v>17529</v>
      </c>
      <c r="F87" s="420">
        <f t="shared" si="5"/>
        <v>3453</v>
      </c>
      <c r="G87" s="500">
        <f t="shared" si="3"/>
        <v>2473</v>
      </c>
      <c r="H87" s="421">
        <v>90</v>
      </c>
    </row>
    <row r="88" spans="1:8" x14ac:dyDescent="0.2">
      <c r="A88" s="497">
        <v>104</v>
      </c>
      <c r="B88" s="425"/>
      <c r="C88" s="429">
        <f t="shared" si="4"/>
        <v>85.25</v>
      </c>
      <c r="D88" s="582"/>
      <c r="E88" s="421">
        <v>17529</v>
      </c>
      <c r="F88" s="420">
        <f t="shared" si="5"/>
        <v>3446</v>
      </c>
      <c r="G88" s="500">
        <f t="shared" si="3"/>
        <v>2467</v>
      </c>
      <c r="H88" s="421">
        <v>90</v>
      </c>
    </row>
    <row r="89" spans="1:8" x14ac:dyDescent="0.2">
      <c r="A89" s="497">
        <v>105</v>
      </c>
      <c r="B89" s="425"/>
      <c r="C89" s="429">
        <f t="shared" si="4"/>
        <v>85.43</v>
      </c>
      <c r="D89" s="582"/>
      <c r="E89" s="421">
        <v>17529</v>
      </c>
      <c r="F89" s="420">
        <f t="shared" si="5"/>
        <v>3439</v>
      </c>
      <c r="G89" s="500">
        <f t="shared" si="3"/>
        <v>2462</v>
      </c>
      <c r="H89" s="421">
        <v>90</v>
      </c>
    </row>
    <row r="90" spans="1:8" x14ac:dyDescent="0.2">
      <c r="A90" s="497">
        <v>106</v>
      </c>
      <c r="B90" s="425"/>
      <c r="C90" s="429">
        <f t="shared" si="4"/>
        <v>85.61</v>
      </c>
      <c r="D90" s="582"/>
      <c r="E90" s="421">
        <v>17529</v>
      </c>
      <c r="F90" s="420">
        <f t="shared" si="5"/>
        <v>3432</v>
      </c>
      <c r="G90" s="500">
        <f t="shared" si="3"/>
        <v>2457</v>
      </c>
      <c r="H90" s="421">
        <v>90</v>
      </c>
    </row>
    <row r="91" spans="1:8" x14ac:dyDescent="0.2">
      <c r="A91" s="497">
        <v>107</v>
      </c>
      <c r="B91" s="425"/>
      <c r="C91" s="429">
        <f t="shared" si="4"/>
        <v>85.79</v>
      </c>
      <c r="D91" s="582"/>
      <c r="E91" s="421">
        <v>17529</v>
      </c>
      <c r="F91" s="420">
        <f t="shared" si="5"/>
        <v>3425</v>
      </c>
      <c r="G91" s="500">
        <f t="shared" si="3"/>
        <v>2452</v>
      </c>
      <c r="H91" s="421">
        <v>90</v>
      </c>
    </row>
    <row r="92" spans="1:8" x14ac:dyDescent="0.2">
      <c r="A92" s="497">
        <v>108</v>
      </c>
      <c r="B92" s="425"/>
      <c r="C92" s="429">
        <f t="shared" si="4"/>
        <v>85.97</v>
      </c>
      <c r="D92" s="582"/>
      <c r="E92" s="421">
        <v>17529</v>
      </c>
      <c r="F92" s="420">
        <f t="shared" si="5"/>
        <v>3418</v>
      </c>
      <c r="G92" s="500">
        <f t="shared" si="3"/>
        <v>2447</v>
      </c>
      <c r="H92" s="421">
        <v>90</v>
      </c>
    </row>
    <row r="93" spans="1:8" x14ac:dyDescent="0.2">
      <c r="A93" s="497">
        <v>109</v>
      </c>
      <c r="B93" s="425"/>
      <c r="C93" s="429">
        <f t="shared" si="4"/>
        <v>86.14</v>
      </c>
      <c r="D93" s="582"/>
      <c r="E93" s="421">
        <v>17529</v>
      </c>
      <c r="F93" s="420">
        <f t="shared" si="5"/>
        <v>3411</v>
      </c>
      <c r="G93" s="500">
        <f t="shared" si="3"/>
        <v>2442</v>
      </c>
      <c r="H93" s="421">
        <v>90</v>
      </c>
    </row>
    <row r="94" spans="1:8" x14ac:dyDescent="0.2">
      <c r="A94" s="497">
        <v>110</v>
      </c>
      <c r="B94" s="425"/>
      <c r="C94" s="429">
        <f t="shared" si="4"/>
        <v>86.32</v>
      </c>
      <c r="D94" s="582"/>
      <c r="E94" s="421">
        <v>17529</v>
      </c>
      <c r="F94" s="420">
        <f t="shared" si="5"/>
        <v>3404</v>
      </c>
      <c r="G94" s="500">
        <f t="shared" si="3"/>
        <v>2437</v>
      </c>
      <c r="H94" s="421">
        <v>90</v>
      </c>
    </row>
    <row r="95" spans="1:8" x14ac:dyDescent="0.2">
      <c r="A95" s="497">
        <v>111</v>
      </c>
      <c r="B95" s="425"/>
      <c r="C95" s="429">
        <f t="shared" si="4"/>
        <v>86.49</v>
      </c>
      <c r="D95" s="582"/>
      <c r="E95" s="421">
        <v>17529</v>
      </c>
      <c r="F95" s="420">
        <f t="shared" si="5"/>
        <v>3398</v>
      </c>
      <c r="G95" s="500">
        <f t="shared" si="3"/>
        <v>2432</v>
      </c>
      <c r="H95" s="421">
        <v>90</v>
      </c>
    </row>
    <row r="96" spans="1:8" x14ac:dyDescent="0.2">
      <c r="A96" s="497">
        <v>112</v>
      </c>
      <c r="B96" s="425"/>
      <c r="C96" s="429">
        <f t="shared" si="4"/>
        <v>86.66</v>
      </c>
      <c r="D96" s="582"/>
      <c r="E96" s="421">
        <v>17529</v>
      </c>
      <c r="F96" s="420">
        <f t="shared" si="5"/>
        <v>3391</v>
      </c>
      <c r="G96" s="500">
        <f t="shared" si="3"/>
        <v>2427</v>
      </c>
      <c r="H96" s="421">
        <v>90</v>
      </c>
    </row>
    <row r="97" spans="1:8" x14ac:dyDescent="0.2">
      <c r="A97" s="497">
        <v>113</v>
      </c>
      <c r="B97" s="425"/>
      <c r="C97" s="429">
        <f t="shared" si="4"/>
        <v>86.83</v>
      </c>
      <c r="D97" s="582"/>
      <c r="E97" s="421">
        <v>17529</v>
      </c>
      <c r="F97" s="420">
        <f t="shared" si="5"/>
        <v>3385</v>
      </c>
      <c r="G97" s="500">
        <f t="shared" si="3"/>
        <v>2423</v>
      </c>
      <c r="H97" s="421">
        <v>90</v>
      </c>
    </row>
    <row r="98" spans="1:8" x14ac:dyDescent="0.2">
      <c r="A98" s="497">
        <v>114</v>
      </c>
      <c r="B98" s="425"/>
      <c r="C98" s="429">
        <f t="shared" si="4"/>
        <v>87</v>
      </c>
      <c r="D98" s="582"/>
      <c r="E98" s="421">
        <v>17529</v>
      </c>
      <c r="F98" s="420">
        <f t="shared" si="5"/>
        <v>3378</v>
      </c>
      <c r="G98" s="500">
        <f t="shared" si="3"/>
        <v>2418</v>
      </c>
      <c r="H98" s="421">
        <v>90</v>
      </c>
    </row>
    <row r="99" spans="1:8" x14ac:dyDescent="0.2">
      <c r="A99" s="497">
        <v>115</v>
      </c>
      <c r="B99" s="425"/>
      <c r="C99" s="429">
        <f t="shared" si="4"/>
        <v>87.17</v>
      </c>
      <c r="D99" s="582"/>
      <c r="E99" s="421">
        <v>17529</v>
      </c>
      <c r="F99" s="420">
        <f t="shared" si="5"/>
        <v>3372</v>
      </c>
      <c r="G99" s="500">
        <f t="shared" si="3"/>
        <v>2413</v>
      </c>
      <c r="H99" s="421">
        <v>90</v>
      </c>
    </row>
    <row r="100" spans="1:8" x14ac:dyDescent="0.2">
      <c r="A100" s="497">
        <v>116</v>
      </c>
      <c r="B100" s="425"/>
      <c r="C100" s="429">
        <f t="shared" si="4"/>
        <v>87.33</v>
      </c>
      <c r="D100" s="582"/>
      <c r="E100" s="421">
        <v>17529</v>
      </c>
      <c r="F100" s="420">
        <f t="shared" si="5"/>
        <v>3366</v>
      </c>
      <c r="G100" s="500">
        <f t="shared" si="3"/>
        <v>2409</v>
      </c>
      <c r="H100" s="421">
        <v>90</v>
      </c>
    </row>
    <row r="101" spans="1:8" x14ac:dyDescent="0.2">
      <c r="A101" s="497">
        <v>117</v>
      </c>
      <c r="B101" s="425"/>
      <c r="C101" s="429">
        <f t="shared" si="4"/>
        <v>87.5</v>
      </c>
      <c r="D101" s="582"/>
      <c r="E101" s="421">
        <v>17529</v>
      </c>
      <c r="F101" s="420">
        <f t="shared" si="5"/>
        <v>3359</v>
      </c>
      <c r="G101" s="500">
        <f t="shared" si="3"/>
        <v>2404</v>
      </c>
      <c r="H101" s="421">
        <v>90</v>
      </c>
    </row>
    <row r="102" spans="1:8" x14ac:dyDescent="0.2">
      <c r="A102" s="497">
        <v>118</v>
      </c>
      <c r="B102" s="425"/>
      <c r="C102" s="429">
        <f t="shared" si="4"/>
        <v>87.66</v>
      </c>
      <c r="D102" s="582"/>
      <c r="E102" s="421">
        <v>17529</v>
      </c>
      <c r="F102" s="420">
        <f t="shared" si="5"/>
        <v>3353</v>
      </c>
      <c r="G102" s="500">
        <f t="shared" si="3"/>
        <v>2400</v>
      </c>
      <c r="H102" s="421">
        <v>90</v>
      </c>
    </row>
    <row r="103" spans="1:8" x14ac:dyDescent="0.2">
      <c r="A103" s="497">
        <v>119</v>
      </c>
      <c r="B103" s="425"/>
      <c r="C103" s="429">
        <f t="shared" si="4"/>
        <v>87.82</v>
      </c>
      <c r="D103" s="582"/>
      <c r="E103" s="421">
        <v>17529</v>
      </c>
      <c r="F103" s="420">
        <f t="shared" si="5"/>
        <v>3347</v>
      </c>
      <c r="G103" s="500">
        <f t="shared" si="3"/>
        <v>2395</v>
      </c>
      <c r="H103" s="421">
        <v>90</v>
      </c>
    </row>
    <row r="104" spans="1:8" x14ac:dyDescent="0.2">
      <c r="A104" s="497">
        <v>120</v>
      </c>
      <c r="B104" s="425"/>
      <c r="C104" s="429">
        <f t="shared" si="4"/>
        <v>87.98</v>
      </c>
      <c r="D104" s="582"/>
      <c r="E104" s="421">
        <v>17529</v>
      </c>
      <c r="F104" s="420">
        <f t="shared" si="5"/>
        <v>3342</v>
      </c>
      <c r="G104" s="500">
        <f t="shared" si="3"/>
        <v>2391</v>
      </c>
      <c r="H104" s="421">
        <v>90</v>
      </c>
    </row>
    <row r="105" spans="1:8" x14ac:dyDescent="0.2">
      <c r="A105" s="497">
        <v>121</v>
      </c>
      <c r="B105" s="425"/>
      <c r="C105" s="429">
        <f t="shared" si="4"/>
        <v>88.14</v>
      </c>
      <c r="D105" s="582"/>
      <c r="E105" s="421">
        <v>17529</v>
      </c>
      <c r="F105" s="420">
        <f t="shared" si="5"/>
        <v>3336</v>
      </c>
      <c r="G105" s="500">
        <f t="shared" si="3"/>
        <v>2387</v>
      </c>
      <c r="H105" s="421">
        <v>90</v>
      </c>
    </row>
    <row r="106" spans="1:8" x14ac:dyDescent="0.2">
      <c r="A106" s="497">
        <v>122</v>
      </c>
      <c r="B106" s="425"/>
      <c r="C106" s="429">
        <f t="shared" si="4"/>
        <v>88.3</v>
      </c>
      <c r="D106" s="582"/>
      <c r="E106" s="421">
        <v>17529</v>
      </c>
      <c r="F106" s="420">
        <f t="shared" si="5"/>
        <v>3330</v>
      </c>
      <c r="G106" s="500">
        <f t="shared" si="3"/>
        <v>2382</v>
      </c>
      <c r="H106" s="421">
        <v>90</v>
      </c>
    </row>
    <row r="107" spans="1:8" x14ac:dyDescent="0.2">
      <c r="A107" s="497">
        <v>123</v>
      </c>
      <c r="B107" s="425"/>
      <c r="C107" s="429">
        <f t="shared" si="4"/>
        <v>88.46</v>
      </c>
      <c r="D107" s="582"/>
      <c r="E107" s="421">
        <v>17529</v>
      </c>
      <c r="F107" s="420">
        <f t="shared" si="5"/>
        <v>3324</v>
      </c>
      <c r="G107" s="500">
        <f t="shared" si="3"/>
        <v>2378</v>
      </c>
      <c r="H107" s="421">
        <v>90</v>
      </c>
    </row>
    <row r="108" spans="1:8" x14ac:dyDescent="0.2">
      <c r="A108" s="497">
        <v>124</v>
      </c>
      <c r="B108" s="425"/>
      <c r="C108" s="429">
        <f t="shared" si="4"/>
        <v>88.61</v>
      </c>
      <c r="D108" s="582"/>
      <c r="E108" s="421">
        <v>17529</v>
      </c>
      <c r="F108" s="420">
        <f t="shared" si="5"/>
        <v>3318</v>
      </c>
      <c r="G108" s="500">
        <f t="shared" si="3"/>
        <v>2374</v>
      </c>
      <c r="H108" s="421">
        <v>90</v>
      </c>
    </row>
    <row r="109" spans="1:8" x14ac:dyDescent="0.2">
      <c r="A109" s="497">
        <v>125</v>
      </c>
      <c r="B109" s="425"/>
      <c r="C109" s="429">
        <f t="shared" si="4"/>
        <v>88.77</v>
      </c>
      <c r="D109" s="582"/>
      <c r="E109" s="421">
        <v>17529</v>
      </c>
      <c r="F109" s="420">
        <f t="shared" si="5"/>
        <v>3313</v>
      </c>
      <c r="G109" s="500">
        <f t="shared" si="3"/>
        <v>2370</v>
      </c>
      <c r="H109" s="421">
        <v>90</v>
      </c>
    </row>
    <row r="110" spans="1:8" x14ac:dyDescent="0.2">
      <c r="A110" s="497">
        <v>126</v>
      </c>
      <c r="B110" s="425"/>
      <c r="C110" s="429">
        <f t="shared" si="4"/>
        <v>88.92</v>
      </c>
      <c r="D110" s="582"/>
      <c r="E110" s="421">
        <v>17529</v>
      </c>
      <c r="F110" s="420">
        <f t="shared" si="5"/>
        <v>3307</v>
      </c>
      <c r="G110" s="500">
        <f t="shared" si="3"/>
        <v>2366</v>
      </c>
      <c r="H110" s="421">
        <v>90</v>
      </c>
    </row>
    <row r="111" spans="1:8" x14ac:dyDescent="0.2">
      <c r="A111" s="497">
        <v>127</v>
      </c>
      <c r="B111" s="425"/>
      <c r="C111" s="429">
        <f t="shared" si="4"/>
        <v>89.07</v>
      </c>
      <c r="D111" s="582"/>
      <c r="E111" s="421">
        <v>17529</v>
      </c>
      <c r="F111" s="420">
        <f t="shared" si="5"/>
        <v>3302</v>
      </c>
      <c r="G111" s="500">
        <f t="shared" si="3"/>
        <v>2362</v>
      </c>
      <c r="H111" s="421">
        <v>90</v>
      </c>
    </row>
    <row r="112" spans="1:8" x14ac:dyDescent="0.2">
      <c r="A112" s="497">
        <v>128</v>
      </c>
      <c r="B112" s="425"/>
      <c r="C112" s="429">
        <f t="shared" si="4"/>
        <v>89.22</v>
      </c>
      <c r="D112" s="582"/>
      <c r="E112" s="421">
        <v>17529</v>
      </c>
      <c r="F112" s="420">
        <f t="shared" si="5"/>
        <v>3296</v>
      </c>
      <c r="G112" s="500">
        <f t="shared" si="3"/>
        <v>2358</v>
      </c>
      <c r="H112" s="421">
        <v>90</v>
      </c>
    </row>
    <row r="113" spans="1:8" x14ac:dyDescent="0.2">
      <c r="A113" s="497">
        <v>129</v>
      </c>
      <c r="B113" s="425"/>
      <c r="C113" s="429">
        <f t="shared" si="4"/>
        <v>89.37</v>
      </c>
      <c r="D113" s="582"/>
      <c r="E113" s="421">
        <v>17529</v>
      </c>
      <c r="F113" s="420">
        <f t="shared" si="5"/>
        <v>3291</v>
      </c>
      <c r="G113" s="500">
        <f t="shared" si="3"/>
        <v>2354</v>
      </c>
      <c r="H113" s="421">
        <v>90</v>
      </c>
    </row>
    <row r="114" spans="1:8" x14ac:dyDescent="0.2">
      <c r="A114" s="497">
        <v>130</v>
      </c>
      <c r="B114" s="425"/>
      <c r="C114" s="429">
        <f t="shared" si="4"/>
        <v>89.52</v>
      </c>
      <c r="D114" s="582"/>
      <c r="E114" s="421">
        <v>17529</v>
      </c>
      <c r="F114" s="420">
        <f t="shared" si="5"/>
        <v>3286</v>
      </c>
      <c r="G114" s="500">
        <f t="shared" si="3"/>
        <v>2350</v>
      </c>
      <c r="H114" s="421">
        <v>90</v>
      </c>
    </row>
    <row r="115" spans="1:8" x14ac:dyDescent="0.2">
      <c r="A115" s="497">
        <v>131</v>
      </c>
      <c r="B115" s="425"/>
      <c r="C115" s="429">
        <f t="shared" si="4"/>
        <v>89.67</v>
      </c>
      <c r="D115" s="582"/>
      <c r="E115" s="421">
        <v>17529</v>
      </c>
      <c r="F115" s="420">
        <f t="shared" si="5"/>
        <v>3280</v>
      </c>
      <c r="G115" s="500">
        <f t="shared" si="3"/>
        <v>2346</v>
      </c>
      <c r="H115" s="421">
        <v>90</v>
      </c>
    </row>
    <row r="116" spans="1:8" x14ac:dyDescent="0.2">
      <c r="A116" s="497">
        <v>132</v>
      </c>
      <c r="B116" s="425"/>
      <c r="C116" s="429">
        <f t="shared" si="4"/>
        <v>89.81</v>
      </c>
      <c r="D116" s="582"/>
      <c r="E116" s="421">
        <v>17529</v>
      </c>
      <c r="F116" s="420">
        <f t="shared" si="5"/>
        <v>3275</v>
      </c>
      <c r="G116" s="500">
        <f t="shared" si="3"/>
        <v>2342</v>
      </c>
      <c r="H116" s="421">
        <v>90</v>
      </c>
    </row>
    <row r="117" spans="1:8" x14ac:dyDescent="0.2">
      <c r="A117" s="497">
        <v>133</v>
      </c>
      <c r="B117" s="425"/>
      <c r="C117" s="429">
        <f t="shared" si="4"/>
        <v>89.96</v>
      </c>
      <c r="D117" s="582"/>
      <c r="E117" s="421">
        <v>17529</v>
      </c>
      <c r="F117" s="420">
        <f t="shared" si="5"/>
        <v>3270</v>
      </c>
      <c r="G117" s="500">
        <f t="shared" si="3"/>
        <v>2338</v>
      </c>
      <c r="H117" s="421">
        <v>90</v>
      </c>
    </row>
    <row r="118" spans="1:8" x14ac:dyDescent="0.2">
      <c r="A118" s="497">
        <v>134</v>
      </c>
      <c r="B118" s="425"/>
      <c r="C118" s="429">
        <f t="shared" si="4"/>
        <v>90.1</v>
      </c>
      <c r="D118" s="582"/>
      <c r="E118" s="421">
        <v>17529</v>
      </c>
      <c r="F118" s="420">
        <f t="shared" si="5"/>
        <v>3265</v>
      </c>
      <c r="G118" s="500">
        <f t="shared" si="3"/>
        <v>2335</v>
      </c>
      <c r="H118" s="421">
        <v>90</v>
      </c>
    </row>
    <row r="119" spans="1:8" x14ac:dyDescent="0.2">
      <c r="A119" s="497">
        <v>135</v>
      </c>
      <c r="B119" s="425"/>
      <c r="C119" s="429">
        <f t="shared" si="4"/>
        <v>90.25</v>
      </c>
      <c r="D119" s="582"/>
      <c r="E119" s="421">
        <v>17529</v>
      </c>
      <c r="F119" s="420">
        <f t="shared" si="5"/>
        <v>3260</v>
      </c>
      <c r="G119" s="500">
        <f t="shared" si="3"/>
        <v>2331</v>
      </c>
      <c r="H119" s="421">
        <v>90</v>
      </c>
    </row>
    <row r="120" spans="1:8" x14ac:dyDescent="0.2">
      <c r="A120" s="497">
        <v>136</v>
      </c>
      <c r="B120" s="425"/>
      <c r="C120" s="429">
        <f t="shared" si="4"/>
        <v>90.39</v>
      </c>
      <c r="D120" s="582"/>
      <c r="E120" s="421">
        <v>17529</v>
      </c>
      <c r="F120" s="420">
        <f t="shared" si="5"/>
        <v>3255</v>
      </c>
      <c r="G120" s="500">
        <f t="shared" si="3"/>
        <v>2327</v>
      </c>
      <c r="H120" s="421">
        <v>90</v>
      </c>
    </row>
    <row r="121" spans="1:8" x14ac:dyDescent="0.2">
      <c r="A121" s="497">
        <v>137</v>
      </c>
      <c r="B121" s="425"/>
      <c r="C121" s="429">
        <f t="shared" si="4"/>
        <v>90.53</v>
      </c>
      <c r="D121" s="582"/>
      <c r="E121" s="421">
        <v>17529</v>
      </c>
      <c r="F121" s="420">
        <f t="shared" si="5"/>
        <v>3250</v>
      </c>
      <c r="G121" s="500">
        <f t="shared" si="3"/>
        <v>2324</v>
      </c>
      <c r="H121" s="421">
        <v>90</v>
      </c>
    </row>
    <row r="122" spans="1:8" x14ac:dyDescent="0.2">
      <c r="A122" s="497">
        <v>138</v>
      </c>
      <c r="B122" s="425"/>
      <c r="C122" s="429">
        <f t="shared" si="4"/>
        <v>90.67</v>
      </c>
      <c r="D122" s="582"/>
      <c r="E122" s="421">
        <v>17529</v>
      </c>
      <c r="F122" s="420">
        <f t="shared" si="5"/>
        <v>3245</v>
      </c>
      <c r="G122" s="500">
        <f t="shared" si="3"/>
        <v>2320</v>
      </c>
      <c r="H122" s="421">
        <v>90</v>
      </c>
    </row>
    <row r="123" spans="1:8" x14ac:dyDescent="0.2">
      <c r="A123" s="497">
        <v>139</v>
      </c>
      <c r="B123" s="425"/>
      <c r="C123" s="429">
        <f t="shared" si="4"/>
        <v>90.81</v>
      </c>
      <c r="D123" s="582"/>
      <c r="E123" s="421">
        <v>17529</v>
      </c>
      <c r="F123" s="420">
        <f t="shared" si="5"/>
        <v>3240</v>
      </c>
      <c r="G123" s="500">
        <f t="shared" si="3"/>
        <v>2316</v>
      </c>
      <c r="H123" s="421">
        <v>90</v>
      </c>
    </row>
    <row r="124" spans="1:8" x14ac:dyDescent="0.2">
      <c r="A124" s="497">
        <v>140</v>
      </c>
      <c r="B124" s="425"/>
      <c r="C124" s="429">
        <f t="shared" si="4"/>
        <v>90.95</v>
      </c>
      <c r="D124" s="582"/>
      <c r="E124" s="421">
        <v>17529</v>
      </c>
      <c r="F124" s="420">
        <f t="shared" si="5"/>
        <v>3235</v>
      </c>
      <c r="G124" s="500">
        <f t="shared" si="3"/>
        <v>2313</v>
      </c>
      <c r="H124" s="421">
        <v>90</v>
      </c>
    </row>
    <row r="125" spans="1:8" x14ac:dyDescent="0.2">
      <c r="A125" s="497">
        <v>141</v>
      </c>
      <c r="B125" s="425"/>
      <c r="C125" s="429">
        <f t="shared" si="4"/>
        <v>91.09</v>
      </c>
      <c r="D125" s="582"/>
      <c r="E125" s="421">
        <v>17529</v>
      </c>
      <c r="F125" s="420">
        <f t="shared" si="5"/>
        <v>3231</v>
      </c>
      <c r="G125" s="500">
        <f t="shared" si="3"/>
        <v>2309</v>
      </c>
      <c r="H125" s="421">
        <v>90</v>
      </c>
    </row>
    <row r="126" spans="1:8" x14ac:dyDescent="0.2">
      <c r="A126" s="497">
        <v>142</v>
      </c>
      <c r="B126" s="425"/>
      <c r="C126" s="429">
        <f t="shared" si="4"/>
        <v>91.22</v>
      </c>
      <c r="D126" s="582"/>
      <c r="E126" s="421">
        <v>17529</v>
      </c>
      <c r="F126" s="420">
        <f t="shared" si="5"/>
        <v>3226</v>
      </c>
      <c r="G126" s="500">
        <f t="shared" si="3"/>
        <v>2306</v>
      </c>
      <c r="H126" s="421">
        <v>90</v>
      </c>
    </row>
    <row r="127" spans="1:8" x14ac:dyDescent="0.2">
      <c r="A127" s="497">
        <v>143</v>
      </c>
      <c r="B127" s="425"/>
      <c r="C127" s="429">
        <f t="shared" si="4"/>
        <v>91.36</v>
      </c>
      <c r="D127" s="582"/>
      <c r="E127" s="421">
        <v>17529</v>
      </c>
      <c r="F127" s="420">
        <f t="shared" si="5"/>
        <v>3221</v>
      </c>
      <c r="G127" s="500">
        <f t="shared" si="3"/>
        <v>2302</v>
      </c>
      <c r="H127" s="421">
        <v>90</v>
      </c>
    </row>
    <row r="128" spans="1:8" x14ac:dyDescent="0.2">
      <c r="A128" s="497">
        <v>144</v>
      </c>
      <c r="B128" s="425"/>
      <c r="C128" s="429">
        <f t="shared" si="4"/>
        <v>91.49</v>
      </c>
      <c r="D128" s="582"/>
      <c r="E128" s="421">
        <v>17529</v>
      </c>
      <c r="F128" s="420">
        <f t="shared" si="5"/>
        <v>3217</v>
      </c>
      <c r="G128" s="500">
        <f t="shared" si="3"/>
        <v>2299</v>
      </c>
      <c r="H128" s="421">
        <v>90</v>
      </c>
    </row>
    <row r="129" spans="1:8" x14ac:dyDescent="0.2">
      <c r="A129" s="497">
        <v>145</v>
      </c>
      <c r="B129" s="425"/>
      <c r="C129" s="429">
        <f t="shared" si="4"/>
        <v>91.63</v>
      </c>
      <c r="D129" s="582"/>
      <c r="E129" s="421">
        <v>17529</v>
      </c>
      <c r="F129" s="420">
        <f t="shared" si="5"/>
        <v>3212</v>
      </c>
      <c r="G129" s="500">
        <f t="shared" si="3"/>
        <v>2296</v>
      </c>
      <c r="H129" s="421">
        <v>90</v>
      </c>
    </row>
    <row r="130" spans="1:8" x14ac:dyDescent="0.2">
      <c r="A130" s="497">
        <v>146</v>
      </c>
      <c r="B130" s="425"/>
      <c r="C130" s="429">
        <f t="shared" si="4"/>
        <v>91.76</v>
      </c>
      <c r="D130" s="582"/>
      <c r="E130" s="421">
        <v>17529</v>
      </c>
      <c r="F130" s="420">
        <f t="shared" si="5"/>
        <v>3208</v>
      </c>
      <c r="G130" s="500">
        <f t="shared" si="3"/>
        <v>2292</v>
      </c>
      <c r="H130" s="421">
        <v>90</v>
      </c>
    </row>
    <row r="131" spans="1:8" x14ac:dyDescent="0.2">
      <c r="A131" s="497">
        <v>147</v>
      </c>
      <c r="B131" s="425"/>
      <c r="C131" s="429">
        <f t="shared" si="4"/>
        <v>91.89</v>
      </c>
      <c r="D131" s="582"/>
      <c r="E131" s="421">
        <v>17529</v>
      </c>
      <c r="F131" s="420">
        <f t="shared" si="5"/>
        <v>3203</v>
      </c>
      <c r="G131" s="500">
        <f t="shared" si="3"/>
        <v>2289</v>
      </c>
      <c r="H131" s="421">
        <v>90</v>
      </c>
    </row>
    <row r="132" spans="1:8" x14ac:dyDescent="0.2">
      <c r="A132" s="497">
        <v>148</v>
      </c>
      <c r="B132" s="425"/>
      <c r="C132" s="429">
        <f t="shared" si="4"/>
        <v>92.03</v>
      </c>
      <c r="D132" s="582"/>
      <c r="E132" s="421">
        <v>17529</v>
      </c>
      <c r="F132" s="420">
        <f t="shared" si="5"/>
        <v>3198</v>
      </c>
      <c r="G132" s="500">
        <f t="shared" si="3"/>
        <v>2286</v>
      </c>
      <c r="H132" s="421">
        <v>90</v>
      </c>
    </row>
    <row r="133" spans="1:8" x14ac:dyDescent="0.2">
      <c r="A133" s="497">
        <v>149</v>
      </c>
      <c r="B133" s="425"/>
      <c r="C133" s="429">
        <f t="shared" si="4"/>
        <v>92.16</v>
      </c>
      <c r="D133" s="582"/>
      <c r="E133" s="421">
        <v>17529</v>
      </c>
      <c r="F133" s="420">
        <f t="shared" si="5"/>
        <v>3194</v>
      </c>
      <c r="G133" s="500">
        <f t="shared" si="3"/>
        <v>2282</v>
      </c>
      <c r="H133" s="421">
        <v>90</v>
      </c>
    </row>
    <row r="134" spans="1:8" x14ac:dyDescent="0.2">
      <c r="A134" s="497">
        <v>150</v>
      </c>
      <c r="B134" s="425"/>
      <c r="C134" s="429">
        <f t="shared" si="4"/>
        <v>92.29</v>
      </c>
      <c r="D134" s="582"/>
      <c r="E134" s="421">
        <v>17529</v>
      </c>
      <c r="F134" s="420">
        <f t="shared" si="5"/>
        <v>3190</v>
      </c>
      <c r="G134" s="500">
        <f t="shared" si="3"/>
        <v>2279</v>
      </c>
      <c r="H134" s="421">
        <v>90</v>
      </c>
    </row>
    <row r="135" spans="1:8" x14ac:dyDescent="0.2">
      <c r="A135" s="497">
        <v>151</v>
      </c>
      <c r="B135" s="425"/>
      <c r="C135" s="429">
        <f t="shared" si="4"/>
        <v>92.42</v>
      </c>
      <c r="D135" s="582"/>
      <c r="E135" s="421">
        <v>17529</v>
      </c>
      <c r="F135" s="420">
        <f t="shared" si="5"/>
        <v>3185</v>
      </c>
      <c r="G135" s="500">
        <f t="shared" si="3"/>
        <v>2276</v>
      </c>
      <c r="H135" s="421">
        <v>90</v>
      </c>
    </row>
    <row r="136" spans="1:8" x14ac:dyDescent="0.2">
      <c r="A136" s="497">
        <v>152</v>
      </c>
      <c r="B136" s="425"/>
      <c r="C136" s="429">
        <f t="shared" si="4"/>
        <v>92.54</v>
      </c>
      <c r="D136" s="582"/>
      <c r="E136" s="421">
        <v>17529</v>
      </c>
      <c r="F136" s="420">
        <f t="shared" si="5"/>
        <v>3181</v>
      </c>
      <c r="G136" s="500">
        <f t="shared" si="3"/>
        <v>2273</v>
      </c>
      <c r="H136" s="421">
        <v>90</v>
      </c>
    </row>
    <row r="137" spans="1:8" x14ac:dyDescent="0.2">
      <c r="A137" s="497">
        <v>153</v>
      </c>
      <c r="B137" s="425"/>
      <c r="C137" s="429">
        <f t="shared" si="4"/>
        <v>92.67</v>
      </c>
      <c r="D137" s="582"/>
      <c r="E137" s="421">
        <v>17529</v>
      </c>
      <c r="F137" s="420">
        <f t="shared" si="5"/>
        <v>3177</v>
      </c>
      <c r="G137" s="500">
        <f t="shared" si="3"/>
        <v>2270</v>
      </c>
      <c r="H137" s="421">
        <v>90</v>
      </c>
    </row>
    <row r="138" spans="1:8" x14ac:dyDescent="0.2">
      <c r="A138" s="497">
        <v>154</v>
      </c>
      <c r="B138" s="425"/>
      <c r="C138" s="429">
        <f t="shared" si="4"/>
        <v>92.8</v>
      </c>
      <c r="D138" s="582"/>
      <c r="E138" s="421">
        <v>17529</v>
      </c>
      <c r="F138" s="420">
        <f t="shared" si="5"/>
        <v>3173</v>
      </c>
      <c r="G138" s="500">
        <f t="shared" si="3"/>
        <v>2267</v>
      </c>
      <c r="H138" s="421">
        <v>90</v>
      </c>
    </row>
    <row r="139" spans="1:8" x14ac:dyDescent="0.2">
      <c r="A139" s="497">
        <v>155</v>
      </c>
      <c r="B139" s="425"/>
      <c r="C139" s="429">
        <f t="shared" si="4"/>
        <v>92.92</v>
      </c>
      <c r="D139" s="582"/>
      <c r="E139" s="421">
        <v>17529</v>
      </c>
      <c r="F139" s="420">
        <f t="shared" si="5"/>
        <v>3169</v>
      </c>
      <c r="G139" s="500">
        <f t="shared" si="3"/>
        <v>2264</v>
      </c>
      <c r="H139" s="421">
        <v>90</v>
      </c>
    </row>
    <row r="140" spans="1:8" x14ac:dyDescent="0.2">
      <c r="A140" s="497">
        <v>156</v>
      </c>
      <c r="B140" s="425"/>
      <c r="C140" s="429">
        <f t="shared" si="4"/>
        <v>93.05</v>
      </c>
      <c r="D140" s="582"/>
      <c r="E140" s="421">
        <v>17529</v>
      </c>
      <c r="F140" s="420">
        <f t="shared" si="5"/>
        <v>3164</v>
      </c>
      <c r="G140" s="500">
        <f t="shared" si="3"/>
        <v>2261</v>
      </c>
      <c r="H140" s="421">
        <v>90</v>
      </c>
    </row>
    <row r="141" spans="1:8" x14ac:dyDescent="0.2">
      <c r="A141" s="497">
        <v>157</v>
      </c>
      <c r="B141" s="425"/>
      <c r="C141" s="429">
        <f t="shared" si="4"/>
        <v>93.17</v>
      </c>
      <c r="D141" s="582"/>
      <c r="E141" s="421">
        <v>17529</v>
      </c>
      <c r="F141" s="420">
        <f t="shared" si="5"/>
        <v>3160</v>
      </c>
      <c r="G141" s="500">
        <f t="shared" ref="G141:G204" si="6">ROUND(12*(1/C141*E141),0)</f>
        <v>2258</v>
      </c>
      <c r="H141" s="421">
        <v>90</v>
      </c>
    </row>
    <row r="142" spans="1:8" x14ac:dyDescent="0.2">
      <c r="A142" s="497">
        <v>158</v>
      </c>
      <c r="B142" s="425"/>
      <c r="C142" s="429">
        <f t="shared" ref="C142:C205" si="7">ROUND((10.899*LN(A142)+A142/200)*1.667,2)</f>
        <v>93.3</v>
      </c>
      <c r="D142" s="582"/>
      <c r="E142" s="421">
        <v>17529</v>
      </c>
      <c r="F142" s="420">
        <f t="shared" ref="F142:F205" si="8">ROUND(12*1.36*(1/C142*E142)+H142,0)</f>
        <v>3156</v>
      </c>
      <c r="G142" s="500">
        <f t="shared" si="6"/>
        <v>2255</v>
      </c>
      <c r="H142" s="421">
        <v>90</v>
      </c>
    </row>
    <row r="143" spans="1:8" x14ac:dyDescent="0.2">
      <c r="A143" s="497">
        <v>159</v>
      </c>
      <c r="B143" s="425"/>
      <c r="C143" s="429">
        <f t="shared" si="7"/>
        <v>93.42</v>
      </c>
      <c r="D143" s="582"/>
      <c r="E143" s="421">
        <v>17529</v>
      </c>
      <c r="F143" s="420">
        <f t="shared" si="8"/>
        <v>3152</v>
      </c>
      <c r="G143" s="500">
        <f t="shared" si="6"/>
        <v>2252</v>
      </c>
      <c r="H143" s="421">
        <v>90</v>
      </c>
    </row>
    <row r="144" spans="1:8" x14ac:dyDescent="0.2">
      <c r="A144" s="497">
        <v>160</v>
      </c>
      <c r="B144" s="425"/>
      <c r="C144" s="429">
        <f t="shared" si="7"/>
        <v>93.54</v>
      </c>
      <c r="D144" s="582"/>
      <c r="E144" s="421">
        <v>17529</v>
      </c>
      <c r="F144" s="420">
        <f t="shared" si="8"/>
        <v>3148</v>
      </c>
      <c r="G144" s="500">
        <f t="shared" si="6"/>
        <v>2249</v>
      </c>
      <c r="H144" s="421">
        <v>90</v>
      </c>
    </row>
    <row r="145" spans="1:8" x14ac:dyDescent="0.2">
      <c r="A145" s="497">
        <v>161</v>
      </c>
      <c r="B145" s="425"/>
      <c r="C145" s="429">
        <f t="shared" si="7"/>
        <v>93.66</v>
      </c>
      <c r="D145" s="582"/>
      <c r="E145" s="421">
        <v>17529</v>
      </c>
      <c r="F145" s="420">
        <f t="shared" si="8"/>
        <v>3144</v>
      </c>
      <c r="G145" s="500">
        <f t="shared" si="6"/>
        <v>2246</v>
      </c>
      <c r="H145" s="421">
        <v>90</v>
      </c>
    </row>
    <row r="146" spans="1:8" x14ac:dyDescent="0.2">
      <c r="A146" s="497">
        <v>162</v>
      </c>
      <c r="B146" s="425"/>
      <c r="C146" s="429">
        <f t="shared" si="7"/>
        <v>93.78</v>
      </c>
      <c r="D146" s="582"/>
      <c r="E146" s="421">
        <v>17529</v>
      </c>
      <c r="F146" s="420">
        <f t="shared" si="8"/>
        <v>3140</v>
      </c>
      <c r="G146" s="500">
        <f t="shared" si="6"/>
        <v>2243</v>
      </c>
      <c r="H146" s="421">
        <v>90</v>
      </c>
    </row>
    <row r="147" spans="1:8" x14ac:dyDescent="0.2">
      <c r="A147" s="497">
        <v>163</v>
      </c>
      <c r="B147" s="425"/>
      <c r="C147" s="429">
        <f t="shared" si="7"/>
        <v>93.91</v>
      </c>
      <c r="D147" s="582"/>
      <c r="E147" s="421">
        <v>17529</v>
      </c>
      <c r="F147" s="420">
        <f t="shared" si="8"/>
        <v>3136</v>
      </c>
      <c r="G147" s="500">
        <f t="shared" si="6"/>
        <v>2240</v>
      </c>
      <c r="H147" s="421">
        <v>90</v>
      </c>
    </row>
    <row r="148" spans="1:8" x14ac:dyDescent="0.2">
      <c r="A148" s="497">
        <v>164</v>
      </c>
      <c r="B148" s="425"/>
      <c r="C148" s="429">
        <f t="shared" si="7"/>
        <v>94.02</v>
      </c>
      <c r="D148" s="582"/>
      <c r="E148" s="421">
        <v>17529</v>
      </c>
      <c r="F148" s="420">
        <f t="shared" si="8"/>
        <v>3133</v>
      </c>
      <c r="G148" s="500">
        <f t="shared" si="6"/>
        <v>2237</v>
      </c>
      <c r="H148" s="421">
        <v>90</v>
      </c>
    </row>
    <row r="149" spans="1:8" x14ac:dyDescent="0.2">
      <c r="A149" s="497">
        <v>165</v>
      </c>
      <c r="B149" s="425"/>
      <c r="C149" s="429">
        <f t="shared" si="7"/>
        <v>94.14</v>
      </c>
      <c r="D149" s="582"/>
      <c r="E149" s="421">
        <v>17529</v>
      </c>
      <c r="F149" s="420">
        <f t="shared" si="8"/>
        <v>3129</v>
      </c>
      <c r="G149" s="500">
        <f t="shared" si="6"/>
        <v>2234</v>
      </c>
      <c r="H149" s="421">
        <v>90</v>
      </c>
    </row>
    <row r="150" spans="1:8" x14ac:dyDescent="0.2">
      <c r="A150" s="497">
        <v>166</v>
      </c>
      <c r="B150" s="425"/>
      <c r="C150" s="429">
        <f t="shared" si="7"/>
        <v>94.26</v>
      </c>
      <c r="D150" s="582"/>
      <c r="E150" s="421">
        <v>17529</v>
      </c>
      <c r="F150" s="420">
        <f t="shared" si="8"/>
        <v>3125</v>
      </c>
      <c r="G150" s="500">
        <f t="shared" si="6"/>
        <v>2232</v>
      </c>
      <c r="H150" s="421">
        <v>90</v>
      </c>
    </row>
    <row r="151" spans="1:8" x14ac:dyDescent="0.2">
      <c r="A151" s="497">
        <v>167</v>
      </c>
      <c r="B151" s="425"/>
      <c r="C151" s="429">
        <f t="shared" si="7"/>
        <v>94.38</v>
      </c>
      <c r="D151" s="582"/>
      <c r="E151" s="421">
        <v>17529</v>
      </c>
      <c r="F151" s="420">
        <f t="shared" si="8"/>
        <v>3121</v>
      </c>
      <c r="G151" s="500">
        <f t="shared" si="6"/>
        <v>2229</v>
      </c>
      <c r="H151" s="421">
        <v>90</v>
      </c>
    </row>
    <row r="152" spans="1:8" x14ac:dyDescent="0.2">
      <c r="A152" s="497">
        <v>168</v>
      </c>
      <c r="B152" s="425"/>
      <c r="C152" s="429">
        <f t="shared" si="7"/>
        <v>94.5</v>
      </c>
      <c r="D152" s="582"/>
      <c r="E152" s="421">
        <v>17529</v>
      </c>
      <c r="F152" s="420">
        <f t="shared" si="8"/>
        <v>3117</v>
      </c>
      <c r="G152" s="500">
        <f t="shared" si="6"/>
        <v>2226</v>
      </c>
      <c r="H152" s="421">
        <v>90</v>
      </c>
    </row>
    <row r="153" spans="1:8" x14ac:dyDescent="0.2">
      <c r="A153" s="497">
        <v>169</v>
      </c>
      <c r="B153" s="425"/>
      <c r="C153" s="429">
        <f t="shared" si="7"/>
        <v>94.61</v>
      </c>
      <c r="D153" s="582"/>
      <c r="E153" s="421">
        <v>17529</v>
      </c>
      <c r="F153" s="420">
        <f t="shared" si="8"/>
        <v>3114</v>
      </c>
      <c r="G153" s="500">
        <f t="shared" si="6"/>
        <v>2223</v>
      </c>
      <c r="H153" s="421">
        <v>90</v>
      </c>
    </row>
    <row r="154" spans="1:8" x14ac:dyDescent="0.2">
      <c r="A154" s="497">
        <v>170</v>
      </c>
      <c r="B154" s="425"/>
      <c r="C154" s="429">
        <f t="shared" si="7"/>
        <v>94.73</v>
      </c>
      <c r="D154" s="582"/>
      <c r="E154" s="421">
        <v>17529</v>
      </c>
      <c r="F154" s="420">
        <f t="shared" si="8"/>
        <v>3110</v>
      </c>
      <c r="G154" s="500">
        <f t="shared" si="6"/>
        <v>2221</v>
      </c>
      <c r="H154" s="421">
        <v>90</v>
      </c>
    </row>
    <row r="155" spans="1:8" x14ac:dyDescent="0.2">
      <c r="A155" s="497">
        <v>171</v>
      </c>
      <c r="B155" s="425"/>
      <c r="C155" s="429">
        <f t="shared" si="7"/>
        <v>94.84</v>
      </c>
      <c r="D155" s="582"/>
      <c r="E155" s="421">
        <v>17529</v>
      </c>
      <c r="F155" s="420">
        <f t="shared" si="8"/>
        <v>3106</v>
      </c>
      <c r="G155" s="500">
        <f t="shared" si="6"/>
        <v>2218</v>
      </c>
      <c r="H155" s="421">
        <v>90</v>
      </c>
    </row>
    <row r="156" spans="1:8" x14ac:dyDescent="0.2">
      <c r="A156" s="497">
        <v>172</v>
      </c>
      <c r="B156" s="425"/>
      <c r="C156" s="429">
        <f t="shared" si="7"/>
        <v>94.96</v>
      </c>
      <c r="D156" s="582"/>
      <c r="E156" s="421">
        <v>17529</v>
      </c>
      <c r="F156" s="420">
        <f t="shared" si="8"/>
        <v>3103</v>
      </c>
      <c r="G156" s="500">
        <f t="shared" si="6"/>
        <v>2215</v>
      </c>
      <c r="H156" s="421">
        <v>90</v>
      </c>
    </row>
    <row r="157" spans="1:8" x14ac:dyDescent="0.2">
      <c r="A157" s="497">
        <v>173</v>
      </c>
      <c r="B157" s="425"/>
      <c r="C157" s="429">
        <f t="shared" si="7"/>
        <v>95.07</v>
      </c>
      <c r="D157" s="582"/>
      <c r="E157" s="421">
        <v>17529</v>
      </c>
      <c r="F157" s="420">
        <f t="shared" si="8"/>
        <v>3099</v>
      </c>
      <c r="G157" s="500">
        <f t="shared" si="6"/>
        <v>2213</v>
      </c>
      <c r="H157" s="421">
        <v>90</v>
      </c>
    </row>
    <row r="158" spans="1:8" x14ac:dyDescent="0.2">
      <c r="A158" s="497">
        <v>174</v>
      </c>
      <c r="B158" s="425"/>
      <c r="C158" s="429">
        <f t="shared" si="7"/>
        <v>95.18</v>
      </c>
      <c r="D158" s="582"/>
      <c r="E158" s="421">
        <v>17529</v>
      </c>
      <c r="F158" s="420">
        <f t="shared" si="8"/>
        <v>3096</v>
      </c>
      <c r="G158" s="500">
        <f t="shared" si="6"/>
        <v>2210</v>
      </c>
      <c r="H158" s="421">
        <v>90</v>
      </c>
    </row>
    <row r="159" spans="1:8" x14ac:dyDescent="0.2">
      <c r="A159" s="497">
        <v>175</v>
      </c>
      <c r="B159" s="425"/>
      <c r="C159" s="429">
        <f t="shared" si="7"/>
        <v>95.3</v>
      </c>
      <c r="D159" s="582"/>
      <c r="E159" s="421">
        <v>17529</v>
      </c>
      <c r="F159" s="420">
        <f t="shared" si="8"/>
        <v>3092</v>
      </c>
      <c r="G159" s="500">
        <f t="shared" si="6"/>
        <v>2207</v>
      </c>
      <c r="H159" s="421">
        <v>90</v>
      </c>
    </row>
    <row r="160" spans="1:8" x14ac:dyDescent="0.2">
      <c r="A160" s="497">
        <v>176</v>
      </c>
      <c r="B160" s="425"/>
      <c r="C160" s="429">
        <f t="shared" si="7"/>
        <v>95.41</v>
      </c>
      <c r="D160" s="582"/>
      <c r="E160" s="421">
        <v>17529</v>
      </c>
      <c r="F160" s="420">
        <f t="shared" si="8"/>
        <v>3088</v>
      </c>
      <c r="G160" s="500">
        <f t="shared" si="6"/>
        <v>2205</v>
      </c>
      <c r="H160" s="421">
        <v>90</v>
      </c>
    </row>
    <row r="161" spans="1:8" x14ac:dyDescent="0.2">
      <c r="A161" s="497">
        <v>177</v>
      </c>
      <c r="B161" s="425"/>
      <c r="C161" s="429">
        <f t="shared" si="7"/>
        <v>95.52</v>
      </c>
      <c r="D161" s="582"/>
      <c r="E161" s="421">
        <v>17529</v>
      </c>
      <c r="F161" s="420">
        <f t="shared" si="8"/>
        <v>3085</v>
      </c>
      <c r="G161" s="500">
        <f t="shared" si="6"/>
        <v>2202</v>
      </c>
      <c r="H161" s="421">
        <v>90</v>
      </c>
    </row>
    <row r="162" spans="1:8" x14ac:dyDescent="0.2">
      <c r="A162" s="497">
        <v>178</v>
      </c>
      <c r="B162" s="425"/>
      <c r="C162" s="429">
        <f t="shared" si="7"/>
        <v>95.63</v>
      </c>
      <c r="D162" s="582"/>
      <c r="E162" s="421">
        <v>17529</v>
      </c>
      <c r="F162" s="420">
        <f t="shared" si="8"/>
        <v>3081</v>
      </c>
      <c r="G162" s="500">
        <f t="shared" si="6"/>
        <v>2200</v>
      </c>
      <c r="H162" s="421">
        <v>90</v>
      </c>
    </row>
    <row r="163" spans="1:8" x14ac:dyDescent="0.2">
      <c r="A163" s="497">
        <v>179</v>
      </c>
      <c r="B163" s="425"/>
      <c r="C163" s="429">
        <f t="shared" si="7"/>
        <v>95.74</v>
      </c>
      <c r="D163" s="582"/>
      <c r="E163" s="421">
        <v>17529</v>
      </c>
      <c r="F163" s="420">
        <f t="shared" si="8"/>
        <v>3078</v>
      </c>
      <c r="G163" s="500">
        <f t="shared" si="6"/>
        <v>2197</v>
      </c>
      <c r="H163" s="421">
        <v>90</v>
      </c>
    </row>
    <row r="164" spans="1:8" x14ac:dyDescent="0.2">
      <c r="A164" s="497">
        <v>180</v>
      </c>
      <c r="B164" s="425"/>
      <c r="C164" s="429">
        <f t="shared" si="7"/>
        <v>95.85</v>
      </c>
      <c r="D164" s="582"/>
      <c r="E164" s="421">
        <v>17529</v>
      </c>
      <c r="F164" s="420">
        <f t="shared" si="8"/>
        <v>3075</v>
      </c>
      <c r="G164" s="500">
        <f t="shared" si="6"/>
        <v>2195</v>
      </c>
      <c r="H164" s="421">
        <v>90</v>
      </c>
    </row>
    <row r="165" spans="1:8" x14ac:dyDescent="0.2">
      <c r="A165" s="497">
        <v>181</v>
      </c>
      <c r="B165" s="425"/>
      <c r="C165" s="429">
        <f t="shared" si="7"/>
        <v>95.96</v>
      </c>
      <c r="D165" s="582"/>
      <c r="E165" s="421">
        <v>17529</v>
      </c>
      <c r="F165" s="420">
        <f t="shared" si="8"/>
        <v>3071</v>
      </c>
      <c r="G165" s="500">
        <f t="shared" si="6"/>
        <v>2192</v>
      </c>
      <c r="H165" s="421">
        <v>90</v>
      </c>
    </row>
    <row r="166" spans="1:8" x14ac:dyDescent="0.2">
      <c r="A166" s="497">
        <v>182</v>
      </c>
      <c r="B166" s="425"/>
      <c r="C166" s="429">
        <f t="shared" si="7"/>
        <v>96.07</v>
      </c>
      <c r="D166" s="582"/>
      <c r="E166" s="421">
        <v>17529</v>
      </c>
      <c r="F166" s="420">
        <f t="shared" si="8"/>
        <v>3068</v>
      </c>
      <c r="G166" s="500">
        <f t="shared" si="6"/>
        <v>2190</v>
      </c>
      <c r="H166" s="421">
        <v>90</v>
      </c>
    </row>
    <row r="167" spans="1:8" x14ac:dyDescent="0.2">
      <c r="A167" s="497">
        <v>183</v>
      </c>
      <c r="B167" s="425"/>
      <c r="C167" s="429">
        <f t="shared" si="7"/>
        <v>96.17</v>
      </c>
      <c r="D167" s="582"/>
      <c r="E167" s="421">
        <v>17529</v>
      </c>
      <c r="F167" s="420">
        <f t="shared" si="8"/>
        <v>3065</v>
      </c>
      <c r="G167" s="500">
        <f t="shared" si="6"/>
        <v>2187</v>
      </c>
      <c r="H167" s="421">
        <v>90</v>
      </c>
    </row>
    <row r="168" spans="1:8" x14ac:dyDescent="0.2">
      <c r="A168" s="497">
        <v>184</v>
      </c>
      <c r="B168" s="425"/>
      <c r="C168" s="429">
        <f t="shared" si="7"/>
        <v>96.28</v>
      </c>
      <c r="D168" s="582"/>
      <c r="E168" s="421">
        <v>17529</v>
      </c>
      <c r="F168" s="420">
        <f t="shared" si="8"/>
        <v>3061</v>
      </c>
      <c r="G168" s="500">
        <f t="shared" si="6"/>
        <v>2185</v>
      </c>
      <c r="H168" s="421">
        <v>90</v>
      </c>
    </row>
    <row r="169" spans="1:8" x14ac:dyDescent="0.2">
      <c r="A169" s="497">
        <v>185</v>
      </c>
      <c r="B169" s="425"/>
      <c r="C169" s="429">
        <f t="shared" si="7"/>
        <v>96.39</v>
      </c>
      <c r="D169" s="582"/>
      <c r="E169" s="421">
        <v>17529</v>
      </c>
      <c r="F169" s="420">
        <f t="shared" si="8"/>
        <v>3058</v>
      </c>
      <c r="G169" s="500">
        <f t="shared" si="6"/>
        <v>2182</v>
      </c>
      <c r="H169" s="421">
        <v>90</v>
      </c>
    </row>
    <row r="170" spans="1:8" x14ac:dyDescent="0.2">
      <c r="A170" s="497">
        <v>186</v>
      </c>
      <c r="B170" s="425"/>
      <c r="C170" s="429">
        <f t="shared" si="7"/>
        <v>96.49</v>
      </c>
      <c r="D170" s="582"/>
      <c r="E170" s="421">
        <v>17529</v>
      </c>
      <c r="F170" s="420">
        <f t="shared" si="8"/>
        <v>3055</v>
      </c>
      <c r="G170" s="500">
        <f t="shared" si="6"/>
        <v>2180</v>
      </c>
      <c r="H170" s="421">
        <v>90</v>
      </c>
    </row>
    <row r="171" spans="1:8" x14ac:dyDescent="0.2">
      <c r="A171" s="497">
        <v>187</v>
      </c>
      <c r="B171" s="425"/>
      <c r="C171" s="429">
        <f t="shared" si="7"/>
        <v>96.6</v>
      </c>
      <c r="D171" s="582"/>
      <c r="E171" s="421">
        <v>17529</v>
      </c>
      <c r="F171" s="420">
        <f t="shared" si="8"/>
        <v>3051</v>
      </c>
      <c r="G171" s="500">
        <f t="shared" si="6"/>
        <v>2178</v>
      </c>
      <c r="H171" s="421">
        <v>90</v>
      </c>
    </row>
    <row r="172" spans="1:8" x14ac:dyDescent="0.2">
      <c r="A172" s="497">
        <v>188</v>
      </c>
      <c r="B172" s="425"/>
      <c r="C172" s="429">
        <f t="shared" si="7"/>
        <v>96.71</v>
      </c>
      <c r="D172" s="582"/>
      <c r="E172" s="421">
        <v>17529</v>
      </c>
      <c r="F172" s="420">
        <f t="shared" si="8"/>
        <v>3048</v>
      </c>
      <c r="G172" s="500">
        <f t="shared" si="6"/>
        <v>2175</v>
      </c>
      <c r="H172" s="421">
        <v>90</v>
      </c>
    </row>
    <row r="173" spans="1:8" x14ac:dyDescent="0.2">
      <c r="A173" s="497">
        <v>189</v>
      </c>
      <c r="B173" s="425"/>
      <c r="C173" s="429">
        <f t="shared" si="7"/>
        <v>96.81</v>
      </c>
      <c r="D173" s="582"/>
      <c r="E173" s="421">
        <v>17529</v>
      </c>
      <c r="F173" s="420">
        <f t="shared" si="8"/>
        <v>3045</v>
      </c>
      <c r="G173" s="500">
        <f t="shared" si="6"/>
        <v>2173</v>
      </c>
      <c r="H173" s="421">
        <v>90</v>
      </c>
    </row>
    <row r="174" spans="1:8" x14ac:dyDescent="0.2">
      <c r="A174" s="497">
        <v>190</v>
      </c>
      <c r="B174" s="425"/>
      <c r="C174" s="429">
        <f t="shared" si="7"/>
        <v>96.91</v>
      </c>
      <c r="D174" s="582"/>
      <c r="E174" s="421">
        <v>17529</v>
      </c>
      <c r="F174" s="420">
        <f t="shared" si="8"/>
        <v>3042</v>
      </c>
      <c r="G174" s="500">
        <f t="shared" si="6"/>
        <v>2171</v>
      </c>
      <c r="H174" s="421">
        <v>90</v>
      </c>
    </row>
    <row r="175" spans="1:8" x14ac:dyDescent="0.2">
      <c r="A175" s="497">
        <v>191</v>
      </c>
      <c r="B175" s="425"/>
      <c r="C175" s="429">
        <f t="shared" si="7"/>
        <v>97.02</v>
      </c>
      <c r="D175" s="582"/>
      <c r="E175" s="421">
        <v>17529</v>
      </c>
      <c r="F175" s="420">
        <f t="shared" si="8"/>
        <v>3039</v>
      </c>
      <c r="G175" s="500">
        <f t="shared" si="6"/>
        <v>2168</v>
      </c>
      <c r="H175" s="421">
        <v>90</v>
      </c>
    </row>
    <row r="176" spans="1:8" x14ac:dyDescent="0.2">
      <c r="A176" s="497">
        <v>192</v>
      </c>
      <c r="B176" s="425"/>
      <c r="C176" s="429">
        <f t="shared" si="7"/>
        <v>97.12</v>
      </c>
      <c r="D176" s="582"/>
      <c r="E176" s="421">
        <v>17529</v>
      </c>
      <c r="F176" s="420">
        <f t="shared" si="8"/>
        <v>3036</v>
      </c>
      <c r="G176" s="500">
        <f t="shared" si="6"/>
        <v>2166</v>
      </c>
      <c r="H176" s="421">
        <v>90</v>
      </c>
    </row>
    <row r="177" spans="1:8" x14ac:dyDescent="0.2">
      <c r="A177" s="497">
        <v>193</v>
      </c>
      <c r="B177" s="425"/>
      <c r="C177" s="429">
        <f t="shared" si="7"/>
        <v>97.22</v>
      </c>
      <c r="D177" s="582"/>
      <c r="E177" s="421">
        <v>17529</v>
      </c>
      <c r="F177" s="420">
        <f t="shared" si="8"/>
        <v>3033</v>
      </c>
      <c r="G177" s="500">
        <f t="shared" si="6"/>
        <v>2164</v>
      </c>
      <c r="H177" s="421">
        <v>90</v>
      </c>
    </row>
    <row r="178" spans="1:8" x14ac:dyDescent="0.2">
      <c r="A178" s="497">
        <v>194</v>
      </c>
      <c r="B178" s="425"/>
      <c r="C178" s="429">
        <f t="shared" si="7"/>
        <v>97.33</v>
      </c>
      <c r="D178" s="582"/>
      <c r="E178" s="421">
        <v>17529</v>
      </c>
      <c r="F178" s="420">
        <f t="shared" si="8"/>
        <v>3029</v>
      </c>
      <c r="G178" s="500">
        <f t="shared" si="6"/>
        <v>2161</v>
      </c>
      <c r="H178" s="421">
        <v>90</v>
      </c>
    </row>
    <row r="179" spans="1:8" x14ac:dyDescent="0.2">
      <c r="A179" s="497">
        <v>195</v>
      </c>
      <c r="B179" s="425"/>
      <c r="C179" s="429">
        <f t="shared" si="7"/>
        <v>97.43</v>
      </c>
      <c r="D179" s="582"/>
      <c r="E179" s="421">
        <v>17529</v>
      </c>
      <c r="F179" s="420">
        <f t="shared" si="8"/>
        <v>3026</v>
      </c>
      <c r="G179" s="500">
        <f t="shared" si="6"/>
        <v>2159</v>
      </c>
      <c r="H179" s="421">
        <v>90</v>
      </c>
    </row>
    <row r="180" spans="1:8" x14ac:dyDescent="0.2">
      <c r="A180" s="497">
        <v>196</v>
      </c>
      <c r="B180" s="425"/>
      <c r="C180" s="429">
        <f t="shared" si="7"/>
        <v>97.53</v>
      </c>
      <c r="D180" s="582"/>
      <c r="E180" s="421">
        <v>17529</v>
      </c>
      <c r="F180" s="420">
        <f t="shared" si="8"/>
        <v>3023</v>
      </c>
      <c r="G180" s="500">
        <f t="shared" si="6"/>
        <v>2157</v>
      </c>
      <c r="H180" s="421">
        <v>90</v>
      </c>
    </row>
    <row r="181" spans="1:8" x14ac:dyDescent="0.2">
      <c r="A181" s="497">
        <v>197</v>
      </c>
      <c r="B181" s="425"/>
      <c r="C181" s="429">
        <f t="shared" si="7"/>
        <v>97.63</v>
      </c>
      <c r="D181" s="582"/>
      <c r="E181" s="421">
        <v>17529</v>
      </c>
      <c r="F181" s="420">
        <f t="shared" si="8"/>
        <v>3020</v>
      </c>
      <c r="G181" s="500">
        <f t="shared" si="6"/>
        <v>2155</v>
      </c>
      <c r="H181" s="421">
        <v>90</v>
      </c>
    </row>
    <row r="182" spans="1:8" x14ac:dyDescent="0.2">
      <c r="A182" s="497">
        <v>198</v>
      </c>
      <c r="B182" s="425"/>
      <c r="C182" s="429">
        <f t="shared" si="7"/>
        <v>97.73</v>
      </c>
      <c r="D182" s="582"/>
      <c r="E182" s="421">
        <v>17529</v>
      </c>
      <c r="F182" s="420">
        <f t="shared" si="8"/>
        <v>3017</v>
      </c>
      <c r="G182" s="500">
        <f t="shared" si="6"/>
        <v>2152</v>
      </c>
      <c r="H182" s="421">
        <v>90</v>
      </c>
    </row>
    <row r="183" spans="1:8" x14ac:dyDescent="0.2">
      <c r="A183" s="497">
        <v>199</v>
      </c>
      <c r="B183" s="425"/>
      <c r="C183" s="429">
        <f t="shared" si="7"/>
        <v>97.83</v>
      </c>
      <c r="D183" s="582"/>
      <c r="E183" s="421">
        <v>17529</v>
      </c>
      <c r="F183" s="420">
        <f t="shared" si="8"/>
        <v>3014</v>
      </c>
      <c r="G183" s="500">
        <f t="shared" si="6"/>
        <v>2150</v>
      </c>
      <c r="H183" s="421">
        <v>90</v>
      </c>
    </row>
    <row r="184" spans="1:8" x14ac:dyDescent="0.2">
      <c r="A184" s="497">
        <v>200</v>
      </c>
      <c r="B184" s="425"/>
      <c r="C184" s="429">
        <f t="shared" si="7"/>
        <v>97.93</v>
      </c>
      <c r="D184" s="582"/>
      <c r="E184" s="421">
        <v>17529</v>
      </c>
      <c r="F184" s="420">
        <f t="shared" si="8"/>
        <v>3011</v>
      </c>
      <c r="G184" s="500">
        <f t="shared" si="6"/>
        <v>2148</v>
      </c>
      <c r="H184" s="421">
        <v>90</v>
      </c>
    </row>
    <row r="185" spans="1:8" x14ac:dyDescent="0.2">
      <c r="A185" s="497">
        <v>201</v>
      </c>
      <c r="B185" s="425"/>
      <c r="C185" s="429">
        <f t="shared" si="7"/>
        <v>98.03</v>
      </c>
      <c r="D185" s="582"/>
      <c r="E185" s="421">
        <v>17529</v>
      </c>
      <c r="F185" s="420">
        <f t="shared" si="8"/>
        <v>3008</v>
      </c>
      <c r="G185" s="500">
        <f t="shared" si="6"/>
        <v>2146</v>
      </c>
      <c r="H185" s="421">
        <v>90</v>
      </c>
    </row>
    <row r="186" spans="1:8" x14ac:dyDescent="0.2">
      <c r="A186" s="497">
        <v>202</v>
      </c>
      <c r="B186" s="425"/>
      <c r="C186" s="429">
        <f t="shared" si="7"/>
        <v>98.13</v>
      </c>
      <c r="D186" s="582"/>
      <c r="E186" s="421">
        <v>17529</v>
      </c>
      <c r="F186" s="420">
        <f t="shared" si="8"/>
        <v>3005</v>
      </c>
      <c r="G186" s="500">
        <f t="shared" si="6"/>
        <v>2144</v>
      </c>
      <c r="H186" s="421">
        <v>90</v>
      </c>
    </row>
    <row r="187" spans="1:8" x14ac:dyDescent="0.2">
      <c r="A187" s="497">
        <v>203</v>
      </c>
      <c r="B187" s="425"/>
      <c r="C187" s="429">
        <f t="shared" si="7"/>
        <v>98.23</v>
      </c>
      <c r="D187" s="582"/>
      <c r="E187" s="421">
        <v>17529</v>
      </c>
      <c r="F187" s="420">
        <f t="shared" si="8"/>
        <v>3002</v>
      </c>
      <c r="G187" s="500">
        <f t="shared" si="6"/>
        <v>2141</v>
      </c>
      <c r="H187" s="421">
        <v>90</v>
      </c>
    </row>
    <row r="188" spans="1:8" x14ac:dyDescent="0.2">
      <c r="A188" s="497">
        <v>204</v>
      </c>
      <c r="B188" s="425"/>
      <c r="C188" s="429">
        <f t="shared" si="7"/>
        <v>98.32</v>
      </c>
      <c r="D188" s="582"/>
      <c r="E188" s="421">
        <v>17529</v>
      </c>
      <c r="F188" s="420">
        <f t="shared" si="8"/>
        <v>3000</v>
      </c>
      <c r="G188" s="500">
        <f t="shared" si="6"/>
        <v>2139</v>
      </c>
      <c r="H188" s="421">
        <v>90</v>
      </c>
    </row>
    <row r="189" spans="1:8" x14ac:dyDescent="0.2">
      <c r="A189" s="497">
        <v>205</v>
      </c>
      <c r="B189" s="425"/>
      <c r="C189" s="429">
        <f t="shared" si="7"/>
        <v>98.42</v>
      </c>
      <c r="D189" s="582"/>
      <c r="E189" s="421">
        <v>17529</v>
      </c>
      <c r="F189" s="420">
        <f t="shared" si="8"/>
        <v>2997</v>
      </c>
      <c r="G189" s="500">
        <f t="shared" si="6"/>
        <v>2137</v>
      </c>
      <c r="H189" s="421">
        <v>90</v>
      </c>
    </row>
    <row r="190" spans="1:8" x14ac:dyDescent="0.2">
      <c r="A190" s="497">
        <v>206</v>
      </c>
      <c r="B190" s="425"/>
      <c r="C190" s="429">
        <f t="shared" si="7"/>
        <v>98.52</v>
      </c>
      <c r="D190" s="582"/>
      <c r="E190" s="421">
        <v>17529</v>
      </c>
      <c r="F190" s="420">
        <f t="shared" si="8"/>
        <v>2994</v>
      </c>
      <c r="G190" s="500">
        <f t="shared" si="6"/>
        <v>2135</v>
      </c>
      <c r="H190" s="421">
        <v>90</v>
      </c>
    </row>
    <row r="191" spans="1:8" x14ac:dyDescent="0.2">
      <c r="A191" s="497">
        <v>207</v>
      </c>
      <c r="B191" s="425"/>
      <c r="C191" s="429">
        <f t="shared" si="7"/>
        <v>98.61</v>
      </c>
      <c r="D191" s="582"/>
      <c r="E191" s="421">
        <v>17529</v>
      </c>
      <c r="F191" s="420">
        <f t="shared" si="8"/>
        <v>2991</v>
      </c>
      <c r="G191" s="500">
        <f t="shared" si="6"/>
        <v>2133</v>
      </c>
      <c r="H191" s="421">
        <v>90</v>
      </c>
    </row>
    <row r="192" spans="1:8" x14ac:dyDescent="0.2">
      <c r="A192" s="497">
        <v>208</v>
      </c>
      <c r="B192" s="425"/>
      <c r="C192" s="429">
        <f t="shared" si="7"/>
        <v>98.71</v>
      </c>
      <c r="D192" s="582"/>
      <c r="E192" s="421">
        <v>17529</v>
      </c>
      <c r="F192" s="420">
        <f t="shared" si="8"/>
        <v>2988</v>
      </c>
      <c r="G192" s="500">
        <f t="shared" si="6"/>
        <v>2131</v>
      </c>
      <c r="H192" s="421">
        <v>90</v>
      </c>
    </row>
    <row r="193" spans="1:8" x14ac:dyDescent="0.2">
      <c r="A193" s="497">
        <v>209</v>
      </c>
      <c r="B193" s="425"/>
      <c r="C193" s="429">
        <f t="shared" si="7"/>
        <v>98.8</v>
      </c>
      <c r="D193" s="582"/>
      <c r="E193" s="421">
        <v>17529</v>
      </c>
      <c r="F193" s="420">
        <f t="shared" si="8"/>
        <v>2985</v>
      </c>
      <c r="G193" s="500">
        <f t="shared" si="6"/>
        <v>2129</v>
      </c>
      <c r="H193" s="421">
        <v>90</v>
      </c>
    </row>
    <row r="194" spans="1:8" x14ac:dyDescent="0.2">
      <c r="A194" s="497">
        <v>210</v>
      </c>
      <c r="B194" s="425"/>
      <c r="C194" s="429">
        <f t="shared" si="7"/>
        <v>98.9</v>
      </c>
      <c r="D194" s="582"/>
      <c r="E194" s="421">
        <v>17529</v>
      </c>
      <c r="F194" s="420">
        <f t="shared" si="8"/>
        <v>2983</v>
      </c>
      <c r="G194" s="500">
        <f t="shared" si="6"/>
        <v>2127</v>
      </c>
      <c r="H194" s="421">
        <v>90</v>
      </c>
    </row>
    <row r="195" spans="1:8" x14ac:dyDescent="0.2">
      <c r="A195" s="497">
        <v>211</v>
      </c>
      <c r="B195" s="425"/>
      <c r="C195" s="429">
        <f t="shared" si="7"/>
        <v>98.99</v>
      </c>
      <c r="D195" s="582"/>
      <c r="E195" s="421">
        <v>17529</v>
      </c>
      <c r="F195" s="420">
        <f t="shared" si="8"/>
        <v>2980</v>
      </c>
      <c r="G195" s="500">
        <f t="shared" si="6"/>
        <v>2125</v>
      </c>
      <c r="H195" s="421">
        <v>90</v>
      </c>
    </row>
    <row r="196" spans="1:8" x14ac:dyDescent="0.2">
      <c r="A196" s="497">
        <v>212</v>
      </c>
      <c r="B196" s="425"/>
      <c r="C196" s="429">
        <f t="shared" si="7"/>
        <v>99.09</v>
      </c>
      <c r="D196" s="582"/>
      <c r="E196" s="421">
        <v>17529</v>
      </c>
      <c r="F196" s="420">
        <f t="shared" si="8"/>
        <v>2977</v>
      </c>
      <c r="G196" s="500">
        <f t="shared" si="6"/>
        <v>2123</v>
      </c>
      <c r="H196" s="421">
        <v>90</v>
      </c>
    </row>
    <row r="197" spans="1:8" x14ac:dyDescent="0.2">
      <c r="A197" s="497">
        <v>213</v>
      </c>
      <c r="B197" s="425"/>
      <c r="C197" s="429">
        <f t="shared" si="7"/>
        <v>99.18</v>
      </c>
      <c r="D197" s="582"/>
      <c r="E197" s="421">
        <v>17529</v>
      </c>
      <c r="F197" s="420">
        <f t="shared" si="8"/>
        <v>2974</v>
      </c>
      <c r="G197" s="500">
        <f t="shared" si="6"/>
        <v>2121</v>
      </c>
      <c r="H197" s="421">
        <v>90</v>
      </c>
    </row>
    <row r="198" spans="1:8" x14ac:dyDescent="0.2">
      <c r="A198" s="497">
        <v>214</v>
      </c>
      <c r="B198" s="425"/>
      <c r="C198" s="429">
        <f t="shared" si="7"/>
        <v>99.28</v>
      </c>
      <c r="D198" s="582"/>
      <c r="E198" s="421">
        <v>17529</v>
      </c>
      <c r="F198" s="420">
        <f t="shared" si="8"/>
        <v>2971</v>
      </c>
      <c r="G198" s="500">
        <f t="shared" si="6"/>
        <v>2119</v>
      </c>
      <c r="H198" s="421">
        <v>90</v>
      </c>
    </row>
    <row r="199" spans="1:8" x14ac:dyDescent="0.2">
      <c r="A199" s="497">
        <v>215</v>
      </c>
      <c r="B199" s="425"/>
      <c r="C199" s="429">
        <f t="shared" si="7"/>
        <v>99.37</v>
      </c>
      <c r="D199" s="582"/>
      <c r="E199" s="421">
        <v>17529</v>
      </c>
      <c r="F199" s="420">
        <f t="shared" si="8"/>
        <v>2969</v>
      </c>
      <c r="G199" s="500">
        <f t="shared" si="6"/>
        <v>2117</v>
      </c>
      <c r="H199" s="421">
        <v>90</v>
      </c>
    </row>
    <row r="200" spans="1:8" x14ac:dyDescent="0.2">
      <c r="A200" s="497">
        <v>216</v>
      </c>
      <c r="B200" s="425"/>
      <c r="C200" s="429">
        <f t="shared" si="7"/>
        <v>99.46</v>
      </c>
      <c r="D200" s="582"/>
      <c r="E200" s="421">
        <v>17529</v>
      </c>
      <c r="F200" s="420">
        <f t="shared" si="8"/>
        <v>2966</v>
      </c>
      <c r="G200" s="500">
        <f t="shared" si="6"/>
        <v>2115</v>
      </c>
      <c r="H200" s="421">
        <v>90</v>
      </c>
    </row>
    <row r="201" spans="1:8" x14ac:dyDescent="0.2">
      <c r="A201" s="497">
        <v>217</v>
      </c>
      <c r="B201" s="425"/>
      <c r="C201" s="429">
        <f t="shared" si="7"/>
        <v>99.55</v>
      </c>
      <c r="D201" s="582"/>
      <c r="E201" s="421">
        <v>17529</v>
      </c>
      <c r="F201" s="420">
        <f t="shared" si="8"/>
        <v>2964</v>
      </c>
      <c r="G201" s="500">
        <f t="shared" si="6"/>
        <v>2113</v>
      </c>
      <c r="H201" s="421">
        <v>90</v>
      </c>
    </row>
    <row r="202" spans="1:8" x14ac:dyDescent="0.2">
      <c r="A202" s="497">
        <v>218</v>
      </c>
      <c r="B202" s="425"/>
      <c r="C202" s="429">
        <f t="shared" si="7"/>
        <v>99.65</v>
      </c>
      <c r="D202" s="582"/>
      <c r="E202" s="421">
        <v>17529</v>
      </c>
      <c r="F202" s="420">
        <f t="shared" si="8"/>
        <v>2961</v>
      </c>
      <c r="G202" s="500">
        <f t="shared" si="6"/>
        <v>2111</v>
      </c>
      <c r="H202" s="421">
        <v>90</v>
      </c>
    </row>
    <row r="203" spans="1:8" x14ac:dyDescent="0.2">
      <c r="A203" s="497">
        <v>219</v>
      </c>
      <c r="B203" s="425"/>
      <c r="C203" s="429">
        <f t="shared" si="7"/>
        <v>99.74</v>
      </c>
      <c r="D203" s="582"/>
      <c r="E203" s="421">
        <v>17529</v>
      </c>
      <c r="F203" s="420">
        <f t="shared" si="8"/>
        <v>2958</v>
      </c>
      <c r="G203" s="500">
        <f t="shared" si="6"/>
        <v>2109</v>
      </c>
      <c r="H203" s="421">
        <v>90</v>
      </c>
    </row>
    <row r="204" spans="1:8" x14ac:dyDescent="0.2">
      <c r="A204" s="497">
        <v>220</v>
      </c>
      <c r="B204" s="425"/>
      <c r="C204" s="429">
        <f t="shared" si="7"/>
        <v>99.83</v>
      </c>
      <c r="D204" s="582"/>
      <c r="E204" s="421">
        <v>17529</v>
      </c>
      <c r="F204" s="420">
        <f t="shared" si="8"/>
        <v>2956</v>
      </c>
      <c r="G204" s="500">
        <f t="shared" si="6"/>
        <v>2107</v>
      </c>
      <c r="H204" s="421">
        <v>90</v>
      </c>
    </row>
    <row r="205" spans="1:8" x14ac:dyDescent="0.2">
      <c r="A205" s="497">
        <v>221</v>
      </c>
      <c r="B205" s="425"/>
      <c r="C205" s="429">
        <f t="shared" si="7"/>
        <v>99.92</v>
      </c>
      <c r="D205" s="582"/>
      <c r="E205" s="421">
        <v>17529</v>
      </c>
      <c r="F205" s="420">
        <f t="shared" si="8"/>
        <v>2953</v>
      </c>
      <c r="G205" s="500">
        <f t="shared" ref="G205:G234" si="9">ROUND(12*(1/C205*E205),0)</f>
        <v>2105</v>
      </c>
      <c r="H205" s="421">
        <v>90</v>
      </c>
    </row>
    <row r="206" spans="1:8" x14ac:dyDescent="0.2">
      <c r="A206" s="497">
        <v>222</v>
      </c>
      <c r="B206" s="425"/>
      <c r="C206" s="429">
        <f t="shared" ref="C206:C234" si="10">ROUND((10.899*LN(A206)+A206/200)*1.667,2)</f>
        <v>100.01</v>
      </c>
      <c r="D206" s="582"/>
      <c r="E206" s="421">
        <v>17529</v>
      </c>
      <c r="F206" s="420">
        <f t="shared" ref="F206:F234" si="11">ROUND(12*1.36*(1/C206*E206)+H206,0)</f>
        <v>2950</v>
      </c>
      <c r="G206" s="500">
        <f t="shared" si="9"/>
        <v>2103</v>
      </c>
      <c r="H206" s="421">
        <v>90</v>
      </c>
    </row>
    <row r="207" spans="1:8" x14ac:dyDescent="0.2">
      <c r="A207" s="497">
        <v>223</v>
      </c>
      <c r="B207" s="425"/>
      <c r="C207" s="429">
        <f t="shared" si="10"/>
        <v>100.1</v>
      </c>
      <c r="D207" s="582"/>
      <c r="E207" s="421">
        <v>17529</v>
      </c>
      <c r="F207" s="420">
        <f t="shared" si="11"/>
        <v>2948</v>
      </c>
      <c r="G207" s="500">
        <f t="shared" si="9"/>
        <v>2101</v>
      </c>
      <c r="H207" s="421">
        <v>90</v>
      </c>
    </row>
    <row r="208" spans="1:8" x14ac:dyDescent="0.2">
      <c r="A208" s="497">
        <v>224</v>
      </c>
      <c r="B208" s="425"/>
      <c r="C208" s="429">
        <f t="shared" si="10"/>
        <v>100.19</v>
      </c>
      <c r="D208" s="582"/>
      <c r="E208" s="421">
        <v>17529</v>
      </c>
      <c r="F208" s="420">
        <f t="shared" si="11"/>
        <v>2945</v>
      </c>
      <c r="G208" s="500">
        <f t="shared" si="9"/>
        <v>2099</v>
      </c>
      <c r="H208" s="421">
        <v>90</v>
      </c>
    </row>
    <row r="209" spans="1:8" x14ac:dyDescent="0.2">
      <c r="A209" s="497">
        <v>225</v>
      </c>
      <c r="B209" s="425"/>
      <c r="C209" s="429">
        <f t="shared" si="10"/>
        <v>100.28</v>
      </c>
      <c r="D209" s="582"/>
      <c r="E209" s="421">
        <v>17529</v>
      </c>
      <c r="F209" s="420">
        <f t="shared" si="11"/>
        <v>2943</v>
      </c>
      <c r="G209" s="500">
        <f t="shared" si="9"/>
        <v>2098</v>
      </c>
      <c r="H209" s="421">
        <v>90</v>
      </c>
    </row>
    <row r="210" spans="1:8" x14ac:dyDescent="0.2">
      <c r="A210" s="497">
        <v>226</v>
      </c>
      <c r="B210" s="425"/>
      <c r="C210" s="429">
        <f t="shared" si="10"/>
        <v>100.37</v>
      </c>
      <c r="D210" s="582"/>
      <c r="E210" s="421">
        <v>17529</v>
      </c>
      <c r="F210" s="420">
        <f t="shared" si="11"/>
        <v>2940</v>
      </c>
      <c r="G210" s="500">
        <f t="shared" si="9"/>
        <v>2096</v>
      </c>
      <c r="H210" s="421">
        <v>90</v>
      </c>
    </row>
    <row r="211" spans="1:8" x14ac:dyDescent="0.2">
      <c r="A211" s="497">
        <v>227</v>
      </c>
      <c r="B211" s="425"/>
      <c r="C211" s="429">
        <f t="shared" si="10"/>
        <v>100.46</v>
      </c>
      <c r="D211" s="582"/>
      <c r="E211" s="421">
        <v>17529</v>
      </c>
      <c r="F211" s="420">
        <f t="shared" si="11"/>
        <v>2938</v>
      </c>
      <c r="G211" s="500">
        <f t="shared" si="9"/>
        <v>2094</v>
      </c>
      <c r="H211" s="421">
        <v>90</v>
      </c>
    </row>
    <row r="212" spans="1:8" x14ac:dyDescent="0.2">
      <c r="A212" s="497">
        <v>228</v>
      </c>
      <c r="B212" s="425"/>
      <c r="C212" s="429">
        <f t="shared" si="10"/>
        <v>100.54</v>
      </c>
      <c r="D212" s="582"/>
      <c r="E212" s="421">
        <v>17529</v>
      </c>
      <c r="F212" s="420">
        <f t="shared" si="11"/>
        <v>2935</v>
      </c>
      <c r="G212" s="500">
        <f t="shared" si="9"/>
        <v>2092</v>
      </c>
      <c r="H212" s="421">
        <v>90</v>
      </c>
    </row>
    <row r="213" spans="1:8" x14ac:dyDescent="0.2">
      <c r="A213" s="497">
        <v>229</v>
      </c>
      <c r="B213" s="425"/>
      <c r="C213" s="429">
        <f t="shared" si="10"/>
        <v>100.63</v>
      </c>
      <c r="D213" s="582"/>
      <c r="E213" s="421">
        <v>17529</v>
      </c>
      <c r="F213" s="420">
        <f t="shared" si="11"/>
        <v>2933</v>
      </c>
      <c r="G213" s="500">
        <f t="shared" si="9"/>
        <v>2090</v>
      </c>
      <c r="H213" s="421">
        <v>90</v>
      </c>
    </row>
    <row r="214" spans="1:8" x14ac:dyDescent="0.2">
      <c r="A214" s="497">
        <v>230</v>
      </c>
      <c r="B214" s="425"/>
      <c r="C214" s="429">
        <f t="shared" si="10"/>
        <v>100.72</v>
      </c>
      <c r="D214" s="582"/>
      <c r="E214" s="421">
        <v>17529</v>
      </c>
      <c r="F214" s="420">
        <f t="shared" si="11"/>
        <v>2930</v>
      </c>
      <c r="G214" s="500">
        <f t="shared" si="9"/>
        <v>2088</v>
      </c>
      <c r="H214" s="421">
        <v>90</v>
      </c>
    </row>
    <row r="215" spans="1:8" x14ac:dyDescent="0.2">
      <c r="A215" s="497">
        <v>231</v>
      </c>
      <c r="B215" s="425"/>
      <c r="C215" s="429">
        <f t="shared" si="10"/>
        <v>100.81</v>
      </c>
      <c r="D215" s="582"/>
      <c r="E215" s="421">
        <v>17529</v>
      </c>
      <c r="F215" s="420">
        <f t="shared" si="11"/>
        <v>2928</v>
      </c>
      <c r="G215" s="500">
        <f t="shared" si="9"/>
        <v>2087</v>
      </c>
      <c r="H215" s="421">
        <v>90</v>
      </c>
    </row>
    <row r="216" spans="1:8" x14ac:dyDescent="0.2">
      <c r="A216" s="497">
        <v>232</v>
      </c>
      <c r="B216" s="425"/>
      <c r="C216" s="429">
        <f t="shared" si="10"/>
        <v>100.89</v>
      </c>
      <c r="D216" s="582"/>
      <c r="E216" s="421">
        <v>17529</v>
      </c>
      <c r="F216" s="420">
        <f t="shared" si="11"/>
        <v>2925</v>
      </c>
      <c r="G216" s="500">
        <f t="shared" si="9"/>
        <v>2085</v>
      </c>
      <c r="H216" s="421">
        <v>90</v>
      </c>
    </row>
    <row r="217" spans="1:8" x14ac:dyDescent="0.2">
      <c r="A217" s="497">
        <v>233</v>
      </c>
      <c r="B217" s="425"/>
      <c r="C217" s="429">
        <f t="shared" si="10"/>
        <v>100.98</v>
      </c>
      <c r="D217" s="582"/>
      <c r="E217" s="421">
        <v>17529</v>
      </c>
      <c r="F217" s="420">
        <f t="shared" si="11"/>
        <v>2923</v>
      </c>
      <c r="G217" s="500">
        <f t="shared" si="9"/>
        <v>2083</v>
      </c>
      <c r="H217" s="421">
        <v>90</v>
      </c>
    </row>
    <row r="218" spans="1:8" x14ac:dyDescent="0.2">
      <c r="A218" s="497">
        <v>234</v>
      </c>
      <c r="B218" s="425"/>
      <c r="C218" s="429">
        <f t="shared" si="10"/>
        <v>101.07</v>
      </c>
      <c r="D218" s="582"/>
      <c r="E218" s="421">
        <v>17529</v>
      </c>
      <c r="F218" s="420">
        <f t="shared" si="11"/>
        <v>2920</v>
      </c>
      <c r="G218" s="500">
        <f t="shared" si="9"/>
        <v>2081</v>
      </c>
      <c r="H218" s="421">
        <v>90</v>
      </c>
    </row>
    <row r="219" spans="1:8" x14ac:dyDescent="0.2">
      <c r="A219" s="497">
        <v>235</v>
      </c>
      <c r="B219" s="425"/>
      <c r="C219" s="429">
        <f t="shared" si="10"/>
        <v>101.15</v>
      </c>
      <c r="D219" s="582"/>
      <c r="E219" s="421">
        <v>17529</v>
      </c>
      <c r="F219" s="420">
        <f t="shared" si="11"/>
        <v>2918</v>
      </c>
      <c r="G219" s="500">
        <f t="shared" si="9"/>
        <v>2080</v>
      </c>
      <c r="H219" s="421">
        <v>90</v>
      </c>
    </row>
    <row r="220" spans="1:8" x14ac:dyDescent="0.2">
      <c r="A220" s="497">
        <v>236</v>
      </c>
      <c r="B220" s="425"/>
      <c r="C220" s="429">
        <f t="shared" si="10"/>
        <v>101.24</v>
      </c>
      <c r="D220" s="582"/>
      <c r="E220" s="421">
        <v>17529</v>
      </c>
      <c r="F220" s="420">
        <f t="shared" si="11"/>
        <v>2916</v>
      </c>
      <c r="G220" s="500">
        <f t="shared" si="9"/>
        <v>2078</v>
      </c>
      <c r="H220" s="421">
        <v>90</v>
      </c>
    </row>
    <row r="221" spans="1:8" x14ac:dyDescent="0.2">
      <c r="A221" s="497">
        <v>237</v>
      </c>
      <c r="B221" s="425"/>
      <c r="C221" s="429">
        <f t="shared" si="10"/>
        <v>101.32</v>
      </c>
      <c r="D221" s="582"/>
      <c r="E221" s="421">
        <v>17529</v>
      </c>
      <c r="F221" s="420">
        <f t="shared" si="11"/>
        <v>2913</v>
      </c>
      <c r="G221" s="500">
        <f t="shared" si="9"/>
        <v>2076</v>
      </c>
      <c r="H221" s="421">
        <v>90</v>
      </c>
    </row>
    <row r="222" spans="1:8" x14ac:dyDescent="0.2">
      <c r="A222" s="497">
        <v>238</v>
      </c>
      <c r="B222" s="425"/>
      <c r="C222" s="429">
        <f t="shared" si="10"/>
        <v>101.41</v>
      </c>
      <c r="D222" s="582"/>
      <c r="E222" s="421">
        <v>17529</v>
      </c>
      <c r="F222" s="420">
        <f t="shared" si="11"/>
        <v>2911</v>
      </c>
      <c r="G222" s="500">
        <f t="shared" si="9"/>
        <v>2074</v>
      </c>
      <c r="H222" s="421">
        <v>90</v>
      </c>
    </row>
    <row r="223" spans="1:8" x14ac:dyDescent="0.2">
      <c r="A223" s="497">
        <v>239</v>
      </c>
      <c r="B223" s="425"/>
      <c r="C223" s="429">
        <f t="shared" si="10"/>
        <v>101.49</v>
      </c>
      <c r="D223" s="582"/>
      <c r="E223" s="421">
        <v>17529</v>
      </c>
      <c r="F223" s="420">
        <f t="shared" si="11"/>
        <v>2909</v>
      </c>
      <c r="G223" s="500">
        <f t="shared" si="9"/>
        <v>2073</v>
      </c>
      <c r="H223" s="421">
        <v>90</v>
      </c>
    </row>
    <row r="224" spans="1:8" x14ac:dyDescent="0.2">
      <c r="A224" s="497">
        <v>240</v>
      </c>
      <c r="B224" s="425"/>
      <c r="C224" s="429">
        <f t="shared" si="10"/>
        <v>101.58</v>
      </c>
      <c r="D224" s="582"/>
      <c r="E224" s="421">
        <v>17529</v>
      </c>
      <c r="F224" s="420">
        <f t="shared" si="11"/>
        <v>2906</v>
      </c>
      <c r="G224" s="500">
        <f t="shared" si="9"/>
        <v>2071</v>
      </c>
      <c r="H224" s="421">
        <v>90</v>
      </c>
    </row>
    <row r="225" spans="1:8" x14ac:dyDescent="0.2">
      <c r="A225" s="497">
        <v>241</v>
      </c>
      <c r="B225" s="425"/>
      <c r="C225" s="429">
        <f t="shared" si="10"/>
        <v>101.66</v>
      </c>
      <c r="D225" s="582"/>
      <c r="E225" s="421">
        <v>17529</v>
      </c>
      <c r="F225" s="420">
        <f t="shared" si="11"/>
        <v>2904</v>
      </c>
      <c r="G225" s="500">
        <f t="shared" si="9"/>
        <v>2069</v>
      </c>
      <c r="H225" s="421">
        <v>90</v>
      </c>
    </row>
    <row r="226" spans="1:8" x14ac:dyDescent="0.2">
      <c r="A226" s="497">
        <v>242</v>
      </c>
      <c r="B226" s="425"/>
      <c r="C226" s="429">
        <f t="shared" si="10"/>
        <v>101.74</v>
      </c>
      <c r="D226" s="582"/>
      <c r="E226" s="421">
        <v>17529</v>
      </c>
      <c r="F226" s="420">
        <f t="shared" si="11"/>
        <v>2902</v>
      </c>
      <c r="G226" s="500">
        <f t="shared" si="9"/>
        <v>2068</v>
      </c>
      <c r="H226" s="421">
        <v>90</v>
      </c>
    </row>
    <row r="227" spans="1:8" x14ac:dyDescent="0.2">
      <c r="A227" s="497">
        <v>243</v>
      </c>
      <c r="B227" s="425"/>
      <c r="C227" s="429">
        <f t="shared" si="10"/>
        <v>101.83</v>
      </c>
      <c r="D227" s="582"/>
      <c r="E227" s="421">
        <v>17529</v>
      </c>
      <c r="F227" s="420">
        <f t="shared" si="11"/>
        <v>2899</v>
      </c>
      <c r="G227" s="500">
        <f t="shared" si="9"/>
        <v>2066</v>
      </c>
      <c r="H227" s="421">
        <v>90</v>
      </c>
    </row>
    <row r="228" spans="1:8" x14ac:dyDescent="0.2">
      <c r="A228" s="497">
        <v>244</v>
      </c>
      <c r="B228" s="425"/>
      <c r="C228" s="429">
        <f t="shared" si="10"/>
        <v>101.91</v>
      </c>
      <c r="D228" s="582"/>
      <c r="E228" s="421">
        <v>17529</v>
      </c>
      <c r="F228" s="420">
        <f t="shared" si="11"/>
        <v>2897</v>
      </c>
      <c r="G228" s="500">
        <f t="shared" si="9"/>
        <v>2064</v>
      </c>
      <c r="H228" s="421">
        <v>90</v>
      </c>
    </row>
    <row r="229" spans="1:8" x14ac:dyDescent="0.2">
      <c r="A229" s="497">
        <v>245</v>
      </c>
      <c r="B229" s="425"/>
      <c r="C229" s="429">
        <f t="shared" si="10"/>
        <v>101.99</v>
      </c>
      <c r="D229" s="582"/>
      <c r="E229" s="421">
        <v>17529</v>
      </c>
      <c r="F229" s="420">
        <f t="shared" si="11"/>
        <v>2895</v>
      </c>
      <c r="G229" s="500">
        <f t="shared" si="9"/>
        <v>2062</v>
      </c>
      <c r="H229" s="421">
        <v>90</v>
      </c>
    </row>
    <row r="230" spans="1:8" x14ac:dyDescent="0.2">
      <c r="A230" s="497">
        <v>246</v>
      </c>
      <c r="B230" s="425"/>
      <c r="C230" s="429">
        <f t="shared" si="10"/>
        <v>102.07</v>
      </c>
      <c r="D230" s="582"/>
      <c r="E230" s="421">
        <v>17529</v>
      </c>
      <c r="F230" s="420">
        <f t="shared" si="11"/>
        <v>2893</v>
      </c>
      <c r="G230" s="500">
        <f t="shared" si="9"/>
        <v>2061</v>
      </c>
      <c r="H230" s="421">
        <v>90</v>
      </c>
    </row>
    <row r="231" spans="1:8" x14ac:dyDescent="0.2">
      <c r="A231" s="497">
        <v>247</v>
      </c>
      <c r="B231" s="425"/>
      <c r="C231" s="429">
        <f t="shared" si="10"/>
        <v>102.16</v>
      </c>
      <c r="D231" s="582"/>
      <c r="E231" s="421">
        <v>17529</v>
      </c>
      <c r="F231" s="420">
        <f t="shared" si="11"/>
        <v>2890</v>
      </c>
      <c r="G231" s="500">
        <f t="shared" si="9"/>
        <v>2059</v>
      </c>
      <c r="H231" s="421">
        <v>90</v>
      </c>
    </row>
    <row r="232" spans="1:8" x14ac:dyDescent="0.2">
      <c r="A232" s="497">
        <v>248</v>
      </c>
      <c r="B232" s="425"/>
      <c r="C232" s="429">
        <f t="shared" si="10"/>
        <v>102.24</v>
      </c>
      <c r="D232" s="582"/>
      <c r="E232" s="421">
        <v>17529</v>
      </c>
      <c r="F232" s="420">
        <f t="shared" si="11"/>
        <v>2888</v>
      </c>
      <c r="G232" s="500">
        <f t="shared" si="9"/>
        <v>2057</v>
      </c>
      <c r="H232" s="421">
        <v>90</v>
      </c>
    </row>
    <row r="233" spans="1:8" x14ac:dyDescent="0.2">
      <c r="A233" s="497">
        <v>249</v>
      </c>
      <c r="B233" s="425"/>
      <c r="C233" s="429">
        <f t="shared" si="10"/>
        <v>102.32</v>
      </c>
      <c r="D233" s="582"/>
      <c r="E233" s="421">
        <v>17529</v>
      </c>
      <c r="F233" s="420">
        <f t="shared" si="11"/>
        <v>2886</v>
      </c>
      <c r="G233" s="500">
        <f t="shared" si="9"/>
        <v>2056</v>
      </c>
      <c r="H233" s="421">
        <v>90</v>
      </c>
    </row>
    <row r="234" spans="1:8" ht="13.5" thickBot="1" x14ac:dyDescent="0.25">
      <c r="A234" s="580">
        <v>250</v>
      </c>
      <c r="B234" s="431"/>
      <c r="C234" s="583">
        <f t="shared" si="10"/>
        <v>102.4</v>
      </c>
      <c r="D234" s="584"/>
      <c r="E234" s="434">
        <v>17529</v>
      </c>
      <c r="F234" s="433">
        <f t="shared" si="11"/>
        <v>2884</v>
      </c>
      <c r="G234" s="435">
        <f t="shared" si="9"/>
        <v>2054</v>
      </c>
      <c r="H234" s="434">
        <v>90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13" orientation="portrait" r:id="rId1"/>
  <headerFooter alignWithMargins="0">
    <oddHeader>&amp;LKrajský úřad Plzeňského kraje&amp;R1. 3. 2018</oddHeader>
    <oddFooter>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2"/>
  <sheetViews>
    <sheetView workbookViewId="0">
      <pane ySplit="12" topLeftCell="A244" activePane="bottomLeft" state="frozenSplit"/>
      <selection activeCell="C69" sqref="C69"/>
      <selection pane="bottomLeft" activeCell="A267" sqref="A267:XFD267"/>
    </sheetView>
  </sheetViews>
  <sheetFormatPr defaultRowHeight="12.75" x14ac:dyDescent="0.2"/>
  <cols>
    <col min="1" max="1" width="10" style="384" customWidth="1"/>
    <col min="2" max="2" width="9.5703125" style="384" customWidth="1"/>
    <col min="3" max="3" width="10.85546875" style="384" customWidth="1"/>
    <col min="4" max="4" width="13.42578125" style="384" customWidth="1"/>
    <col min="5" max="5" width="13.5703125" style="384" customWidth="1"/>
    <col min="6" max="7" width="12.85546875" style="384" customWidth="1"/>
    <col min="8" max="8" width="10.7109375" style="384" customWidth="1"/>
    <col min="9" max="9" width="16.140625" style="384" customWidth="1"/>
    <col min="10" max="16384" width="9.140625" style="384"/>
  </cols>
  <sheetData>
    <row r="1" spans="1:9" x14ac:dyDescent="0.2">
      <c r="H1" s="384" t="s">
        <v>346</v>
      </c>
    </row>
    <row r="2" spans="1:9" ht="4.5" customHeight="1" x14ac:dyDescent="0.2"/>
    <row r="3" spans="1:9" ht="20.25" x14ac:dyDescent="0.3">
      <c r="A3" s="385" t="s">
        <v>278</v>
      </c>
      <c r="C3" s="386"/>
      <c r="D3" s="386"/>
      <c r="E3" s="386"/>
      <c r="F3" s="387"/>
      <c r="G3" s="387"/>
      <c r="H3" s="388"/>
      <c r="I3" s="388"/>
    </row>
    <row r="4" spans="1:9" x14ac:dyDescent="0.2">
      <c r="A4" s="585" t="s">
        <v>352</v>
      </c>
      <c r="B4" s="390"/>
      <c r="C4" s="390"/>
      <c r="D4" s="390"/>
      <c r="E4" s="390"/>
      <c r="F4" s="390"/>
      <c r="G4" s="390"/>
      <c r="I4" s="388"/>
    </row>
    <row r="5" spans="1:9" ht="6.75" customHeight="1" x14ac:dyDescent="0.25">
      <c r="A5" s="389"/>
      <c r="B5" s="390"/>
      <c r="C5" s="390"/>
      <c r="D5" s="390"/>
      <c r="E5" s="390"/>
      <c r="F5" s="390"/>
      <c r="G5" s="390"/>
      <c r="I5" s="388"/>
    </row>
    <row r="6" spans="1:9" ht="15.75" x14ac:dyDescent="0.25">
      <c r="A6" s="391"/>
      <c r="B6" s="392"/>
      <c r="C6" s="393"/>
      <c r="D6" s="393" t="s">
        <v>8</v>
      </c>
      <c r="F6" s="394" t="s">
        <v>9</v>
      </c>
      <c r="G6" s="394"/>
      <c r="I6" s="388"/>
    </row>
    <row r="7" spans="1:9" ht="15.75" x14ac:dyDescent="0.25">
      <c r="A7" s="395" t="s">
        <v>347</v>
      </c>
      <c r="B7" s="392"/>
      <c r="C7" s="396"/>
      <c r="D7" s="396">
        <v>12</v>
      </c>
      <c r="E7" s="586"/>
      <c r="F7" s="397">
        <v>30</v>
      </c>
      <c r="G7" s="397"/>
      <c r="I7" s="388"/>
    </row>
    <row r="8" spans="1:9" ht="15.75" x14ac:dyDescent="0.25">
      <c r="A8" s="395" t="s">
        <v>348</v>
      </c>
      <c r="B8" s="392"/>
      <c r="C8" s="396"/>
      <c r="D8" s="396" t="s">
        <v>167</v>
      </c>
      <c r="E8" s="586"/>
      <c r="F8" s="397">
        <v>30</v>
      </c>
      <c r="G8" s="397"/>
      <c r="I8" s="388"/>
    </row>
    <row r="9" spans="1:9" ht="15.75" x14ac:dyDescent="0.25">
      <c r="A9" s="395" t="s">
        <v>349</v>
      </c>
      <c r="B9" s="392"/>
      <c r="C9" s="396"/>
      <c r="D9" s="396">
        <v>24</v>
      </c>
      <c r="E9" s="586"/>
      <c r="F9" s="397">
        <v>30</v>
      </c>
      <c r="G9" s="397"/>
      <c r="I9" s="388"/>
    </row>
    <row r="10" spans="1:9" ht="6" customHeight="1" thickBot="1" x14ac:dyDescent="0.25">
      <c r="A10" s="722"/>
      <c r="B10" s="722"/>
      <c r="C10" s="398"/>
      <c r="D10" s="489"/>
      <c r="E10" s="399"/>
      <c r="F10" s="399"/>
      <c r="G10" s="399"/>
      <c r="I10" s="388"/>
    </row>
    <row r="11" spans="1:9" ht="15.75" x14ac:dyDescent="0.2">
      <c r="A11" s="400"/>
      <c r="B11" s="401" t="s">
        <v>1</v>
      </c>
      <c r="C11" s="402"/>
      <c r="D11" s="401" t="s">
        <v>2</v>
      </c>
      <c r="E11" s="402"/>
      <c r="F11" s="404" t="s">
        <v>3</v>
      </c>
      <c r="G11" s="723" t="s">
        <v>4</v>
      </c>
      <c r="H11" s="724"/>
    </row>
    <row r="12" spans="1:9" ht="45.75" thickBot="1" x14ac:dyDescent="0.25">
      <c r="A12" s="405" t="s">
        <v>275</v>
      </c>
      <c r="B12" s="406" t="s">
        <v>8</v>
      </c>
      <c r="C12" s="407" t="s">
        <v>9</v>
      </c>
      <c r="D12" s="408" t="s">
        <v>10</v>
      </c>
      <c r="E12" s="491" t="s">
        <v>276</v>
      </c>
      <c r="F12" s="408" t="s">
        <v>3</v>
      </c>
      <c r="G12" s="492" t="s">
        <v>13</v>
      </c>
      <c r="H12" s="491" t="s">
        <v>14</v>
      </c>
    </row>
    <row r="13" spans="1:9" x14ac:dyDescent="0.2">
      <c r="A13" s="493">
        <v>22</v>
      </c>
      <c r="B13" s="494">
        <v>12</v>
      </c>
      <c r="C13" s="579">
        <v>30</v>
      </c>
      <c r="D13" s="415">
        <v>30415</v>
      </c>
      <c r="E13" s="496">
        <v>19117</v>
      </c>
      <c r="F13" s="415">
        <f>ROUND(12*1.36*(1/B13*D13+1/C13*E13)+H13,0)</f>
        <v>51983</v>
      </c>
      <c r="G13" s="417">
        <f t="shared" ref="G13:G76" si="0">ROUND(12*(1/B13*D13+1/C13*E13),0)</f>
        <v>38062</v>
      </c>
      <c r="H13" s="416">
        <v>219</v>
      </c>
    </row>
    <row r="14" spans="1:9" x14ac:dyDescent="0.2">
      <c r="A14" s="424">
        <v>23</v>
      </c>
      <c r="B14" s="540">
        <f>ROUND(0.73*(6.558*LN(A14)-4),2)</f>
        <v>12.09</v>
      </c>
      <c r="C14" s="429">
        <v>30</v>
      </c>
      <c r="D14" s="420">
        <v>30415</v>
      </c>
      <c r="E14" s="421">
        <v>19117</v>
      </c>
      <c r="F14" s="420">
        <f t="shared" ref="F14:F77" si="1">ROUND(12*1.36*(1/B14*D14+1/C14*E14)+H14,0)</f>
        <v>51675</v>
      </c>
      <c r="G14" s="500">
        <f t="shared" si="0"/>
        <v>37835</v>
      </c>
      <c r="H14" s="421">
        <v>219</v>
      </c>
    </row>
    <row r="15" spans="1:9" x14ac:dyDescent="0.2">
      <c r="A15" s="424">
        <v>24</v>
      </c>
      <c r="B15" s="540">
        <f t="shared" ref="B15:B78" si="2">ROUND(0.73*(6.558*LN(A15)-4),2)</f>
        <v>12.29</v>
      </c>
      <c r="C15" s="429">
        <v>30</v>
      </c>
      <c r="D15" s="420">
        <v>30415</v>
      </c>
      <c r="E15" s="421">
        <v>19117</v>
      </c>
      <c r="F15" s="420">
        <f t="shared" si="1"/>
        <v>51007</v>
      </c>
      <c r="G15" s="500">
        <f t="shared" si="0"/>
        <v>37344</v>
      </c>
      <c r="H15" s="421">
        <v>219</v>
      </c>
    </row>
    <row r="16" spans="1:9" x14ac:dyDescent="0.2">
      <c r="A16" s="497">
        <v>25</v>
      </c>
      <c r="B16" s="540">
        <f t="shared" si="2"/>
        <v>12.49</v>
      </c>
      <c r="C16" s="429">
        <v>30</v>
      </c>
      <c r="D16" s="420">
        <v>30415</v>
      </c>
      <c r="E16" s="421">
        <v>19117</v>
      </c>
      <c r="F16" s="420">
        <f t="shared" si="1"/>
        <v>50360</v>
      </c>
      <c r="G16" s="500">
        <f t="shared" si="0"/>
        <v>36869</v>
      </c>
      <c r="H16" s="421">
        <v>219</v>
      </c>
    </row>
    <row r="17" spans="1:8" x14ac:dyDescent="0.2">
      <c r="A17" s="424">
        <v>26</v>
      </c>
      <c r="B17" s="540">
        <f t="shared" si="2"/>
        <v>12.68</v>
      </c>
      <c r="C17" s="429">
        <v>30</v>
      </c>
      <c r="D17" s="420">
        <v>30415</v>
      </c>
      <c r="E17" s="421">
        <v>19117</v>
      </c>
      <c r="F17" s="420">
        <f t="shared" si="1"/>
        <v>49765</v>
      </c>
      <c r="G17" s="500">
        <f t="shared" si="0"/>
        <v>36431</v>
      </c>
      <c r="H17" s="421">
        <v>219</v>
      </c>
    </row>
    <row r="18" spans="1:8" x14ac:dyDescent="0.2">
      <c r="A18" s="424">
        <v>27</v>
      </c>
      <c r="B18" s="540">
        <f t="shared" si="2"/>
        <v>12.86</v>
      </c>
      <c r="C18" s="429">
        <v>30</v>
      </c>
      <c r="D18" s="420">
        <v>30415</v>
      </c>
      <c r="E18" s="421">
        <v>19117</v>
      </c>
      <c r="F18" s="420">
        <f t="shared" si="1"/>
        <v>49217</v>
      </c>
      <c r="G18" s="500">
        <f t="shared" si="0"/>
        <v>36028</v>
      </c>
      <c r="H18" s="421">
        <v>219</v>
      </c>
    </row>
    <row r="19" spans="1:8" x14ac:dyDescent="0.2">
      <c r="A19" s="497">
        <v>28</v>
      </c>
      <c r="B19" s="540">
        <f t="shared" si="2"/>
        <v>13.03</v>
      </c>
      <c r="C19" s="429">
        <v>30</v>
      </c>
      <c r="D19" s="420">
        <v>30415</v>
      </c>
      <c r="E19" s="421">
        <v>19117</v>
      </c>
      <c r="F19" s="420">
        <f t="shared" si="1"/>
        <v>48713</v>
      </c>
      <c r="G19" s="500">
        <f t="shared" si="0"/>
        <v>35658</v>
      </c>
      <c r="H19" s="421">
        <v>219</v>
      </c>
    </row>
    <row r="20" spans="1:8" x14ac:dyDescent="0.2">
      <c r="A20" s="424">
        <v>29</v>
      </c>
      <c r="B20" s="540">
        <f t="shared" si="2"/>
        <v>13.2</v>
      </c>
      <c r="C20" s="429">
        <v>30</v>
      </c>
      <c r="D20" s="420">
        <v>30415</v>
      </c>
      <c r="E20" s="421">
        <v>19117</v>
      </c>
      <c r="F20" s="420">
        <f t="shared" si="1"/>
        <v>48223</v>
      </c>
      <c r="G20" s="500">
        <f t="shared" si="0"/>
        <v>35297</v>
      </c>
      <c r="H20" s="421">
        <v>219</v>
      </c>
    </row>
    <row r="21" spans="1:8" x14ac:dyDescent="0.2">
      <c r="A21" s="424">
        <v>30</v>
      </c>
      <c r="B21" s="540">
        <f t="shared" si="2"/>
        <v>13.36</v>
      </c>
      <c r="C21" s="429">
        <v>30</v>
      </c>
      <c r="D21" s="420">
        <v>30415</v>
      </c>
      <c r="E21" s="421">
        <v>19117</v>
      </c>
      <c r="F21" s="420">
        <f t="shared" si="1"/>
        <v>47772</v>
      </c>
      <c r="G21" s="500">
        <f t="shared" si="0"/>
        <v>34966</v>
      </c>
      <c r="H21" s="421">
        <v>219</v>
      </c>
    </row>
    <row r="22" spans="1:8" x14ac:dyDescent="0.2">
      <c r="A22" s="497">
        <v>31</v>
      </c>
      <c r="B22" s="540">
        <f t="shared" si="2"/>
        <v>13.52</v>
      </c>
      <c r="C22" s="429">
        <v>30</v>
      </c>
      <c r="D22" s="420">
        <v>30415</v>
      </c>
      <c r="E22" s="421">
        <v>19117</v>
      </c>
      <c r="F22" s="420">
        <f t="shared" si="1"/>
        <v>47333</v>
      </c>
      <c r="G22" s="500">
        <f t="shared" si="0"/>
        <v>34642</v>
      </c>
      <c r="H22" s="421">
        <v>219</v>
      </c>
    </row>
    <row r="23" spans="1:8" x14ac:dyDescent="0.2">
      <c r="A23" s="424">
        <v>32</v>
      </c>
      <c r="B23" s="540">
        <f t="shared" si="2"/>
        <v>13.67</v>
      </c>
      <c r="C23" s="429">
        <v>30</v>
      </c>
      <c r="D23" s="420">
        <v>30415</v>
      </c>
      <c r="E23" s="421">
        <v>19117</v>
      </c>
      <c r="F23" s="420">
        <f t="shared" si="1"/>
        <v>46930</v>
      </c>
      <c r="G23" s="500">
        <f t="shared" si="0"/>
        <v>34346</v>
      </c>
      <c r="H23" s="421">
        <v>219</v>
      </c>
    </row>
    <row r="24" spans="1:8" x14ac:dyDescent="0.2">
      <c r="A24" s="424">
        <v>33</v>
      </c>
      <c r="B24" s="540">
        <f t="shared" si="2"/>
        <v>13.82</v>
      </c>
      <c r="C24" s="429">
        <v>30</v>
      </c>
      <c r="D24" s="420">
        <v>30415</v>
      </c>
      <c r="E24" s="421">
        <v>19117</v>
      </c>
      <c r="F24" s="420">
        <f t="shared" si="1"/>
        <v>46536</v>
      </c>
      <c r="G24" s="500">
        <f t="shared" si="0"/>
        <v>34056</v>
      </c>
      <c r="H24" s="421">
        <v>219</v>
      </c>
    </row>
    <row r="25" spans="1:8" x14ac:dyDescent="0.2">
      <c r="A25" s="497">
        <v>34</v>
      </c>
      <c r="B25" s="540">
        <f t="shared" si="2"/>
        <v>13.96</v>
      </c>
      <c r="C25" s="429">
        <v>30</v>
      </c>
      <c r="D25" s="420">
        <v>30415</v>
      </c>
      <c r="E25" s="421">
        <v>19117</v>
      </c>
      <c r="F25" s="420">
        <f t="shared" si="1"/>
        <v>46175</v>
      </c>
      <c r="G25" s="500">
        <f t="shared" si="0"/>
        <v>33791</v>
      </c>
      <c r="H25" s="421">
        <v>219</v>
      </c>
    </row>
    <row r="26" spans="1:8" x14ac:dyDescent="0.2">
      <c r="A26" s="424">
        <v>35</v>
      </c>
      <c r="B26" s="540">
        <f t="shared" si="2"/>
        <v>14.1</v>
      </c>
      <c r="C26" s="429">
        <v>30</v>
      </c>
      <c r="D26" s="420">
        <v>30415</v>
      </c>
      <c r="E26" s="421">
        <v>19117</v>
      </c>
      <c r="F26" s="420">
        <f t="shared" si="1"/>
        <v>45822</v>
      </c>
      <c r="G26" s="500">
        <f t="shared" si="0"/>
        <v>33532</v>
      </c>
      <c r="H26" s="421">
        <v>219</v>
      </c>
    </row>
    <row r="27" spans="1:8" x14ac:dyDescent="0.2">
      <c r="A27" s="424">
        <v>36</v>
      </c>
      <c r="B27" s="540">
        <f t="shared" si="2"/>
        <v>14.24</v>
      </c>
      <c r="C27" s="429">
        <v>30</v>
      </c>
      <c r="D27" s="420">
        <v>30415</v>
      </c>
      <c r="E27" s="421">
        <v>19117</v>
      </c>
      <c r="F27" s="420">
        <f t="shared" si="1"/>
        <v>45476</v>
      </c>
      <c r="G27" s="500">
        <f t="shared" si="0"/>
        <v>33277</v>
      </c>
      <c r="H27" s="421">
        <v>219</v>
      </c>
    </row>
    <row r="28" spans="1:8" x14ac:dyDescent="0.2">
      <c r="A28" s="497">
        <v>37</v>
      </c>
      <c r="B28" s="540">
        <f t="shared" si="2"/>
        <v>14.37</v>
      </c>
      <c r="C28" s="429">
        <v>30</v>
      </c>
      <c r="D28" s="420">
        <v>30415</v>
      </c>
      <c r="E28" s="421">
        <v>19117</v>
      </c>
      <c r="F28" s="420">
        <f t="shared" si="1"/>
        <v>45161</v>
      </c>
      <c r="G28" s="500">
        <f t="shared" si="0"/>
        <v>33046</v>
      </c>
      <c r="H28" s="421">
        <v>219</v>
      </c>
    </row>
    <row r="29" spans="1:8" x14ac:dyDescent="0.2">
      <c r="A29" s="424">
        <v>38</v>
      </c>
      <c r="B29" s="540">
        <f t="shared" si="2"/>
        <v>14.49</v>
      </c>
      <c r="C29" s="429">
        <v>30</v>
      </c>
      <c r="D29" s="420">
        <v>30415</v>
      </c>
      <c r="E29" s="421">
        <v>19117</v>
      </c>
      <c r="F29" s="420">
        <f t="shared" si="1"/>
        <v>44875</v>
      </c>
      <c r="G29" s="500">
        <f t="shared" si="0"/>
        <v>32835</v>
      </c>
      <c r="H29" s="421">
        <v>219</v>
      </c>
    </row>
    <row r="30" spans="1:8" x14ac:dyDescent="0.2">
      <c r="A30" s="424">
        <v>39</v>
      </c>
      <c r="B30" s="540">
        <f t="shared" si="2"/>
        <v>14.62</v>
      </c>
      <c r="C30" s="429">
        <v>30</v>
      </c>
      <c r="D30" s="420">
        <v>30415</v>
      </c>
      <c r="E30" s="421">
        <v>19117</v>
      </c>
      <c r="F30" s="420">
        <f t="shared" si="1"/>
        <v>44570</v>
      </c>
      <c r="G30" s="500">
        <f t="shared" si="0"/>
        <v>32611</v>
      </c>
      <c r="H30" s="421">
        <v>219</v>
      </c>
    </row>
    <row r="31" spans="1:8" x14ac:dyDescent="0.2">
      <c r="A31" s="497">
        <v>40</v>
      </c>
      <c r="B31" s="540">
        <f t="shared" si="2"/>
        <v>14.74</v>
      </c>
      <c r="C31" s="429">
        <v>30</v>
      </c>
      <c r="D31" s="420">
        <v>30415</v>
      </c>
      <c r="E31" s="421">
        <v>19117</v>
      </c>
      <c r="F31" s="420">
        <f t="shared" si="1"/>
        <v>44294</v>
      </c>
      <c r="G31" s="500">
        <f t="shared" si="0"/>
        <v>32408</v>
      </c>
      <c r="H31" s="421">
        <v>219</v>
      </c>
    </row>
    <row r="32" spans="1:8" x14ac:dyDescent="0.2">
      <c r="A32" s="424">
        <v>41</v>
      </c>
      <c r="B32" s="540">
        <f t="shared" si="2"/>
        <v>14.86</v>
      </c>
      <c r="C32" s="429">
        <v>30</v>
      </c>
      <c r="D32" s="420">
        <v>30415</v>
      </c>
      <c r="E32" s="421">
        <v>19117</v>
      </c>
      <c r="F32" s="420">
        <f t="shared" si="1"/>
        <v>44022</v>
      </c>
      <c r="G32" s="500">
        <f t="shared" si="0"/>
        <v>32208</v>
      </c>
      <c r="H32" s="421">
        <v>219</v>
      </c>
    </row>
    <row r="33" spans="1:8" x14ac:dyDescent="0.2">
      <c r="A33" s="424">
        <v>42</v>
      </c>
      <c r="B33" s="540">
        <f t="shared" si="2"/>
        <v>14.97</v>
      </c>
      <c r="C33" s="429">
        <v>30</v>
      </c>
      <c r="D33" s="420">
        <v>30415</v>
      </c>
      <c r="E33" s="421">
        <v>19117</v>
      </c>
      <c r="F33" s="420">
        <f t="shared" si="1"/>
        <v>43776</v>
      </c>
      <c r="G33" s="500">
        <f t="shared" si="0"/>
        <v>32028</v>
      </c>
      <c r="H33" s="421">
        <v>219</v>
      </c>
    </row>
    <row r="34" spans="1:8" x14ac:dyDescent="0.2">
      <c r="A34" s="497">
        <v>43</v>
      </c>
      <c r="B34" s="540">
        <f t="shared" si="2"/>
        <v>15.09</v>
      </c>
      <c r="C34" s="429">
        <v>30</v>
      </c>
      <c r="D34" s="420">
        <v>30415</v>
      </c>
      <c r="E34" s="421">
        <v>19117</v>
      </c>
      <c r="F34" s="420">
        <f t="shared" si="1"/>
        <v>43513</v>
      </c>
      <c r="G34" s="500">
        <f t="shared" si="0"/>
        <v>31834</v>
      </c>
      <c r="H34" s="421">
        <v>219</v>
      </c>
    </row>
    <row r="35" spans="1:8" x14ac:dyDescent="0.2">
      <c r="A35" s="424">
        <v>44</v>
      </c>
      <c r="B35" s="540">
        <f t="shared" si="2"/>
        <v>15.2</v>
      </c>
      <c r="C35" s="429">
        <v>30</v>
      </c>
      <c r="D35" s="420">
        <v>30415</v>
      </c>
      <c r="E35" s="421">
        <v>19117</v>
      </c>
      <c r="F35" s="420">
        <f t="shared" si="1"/>
        <v>43275</v>
      </c>
      <c r="G35" s="500">
        <f t="shared" si="0"/>
        <v>31659</v>
      </c>
      <c r="H35" s="421">
        <v>219</v>
      </c>
    </row>
    <row r="36" spans="1:8" x14ac:dyDescent="0.2">
      <c r="A36" s="424">
        <v>45</v>
      </c>
      <c r="B36" s="540">
        <f t="shared" si="2"/>
        <v>15.3</v>
      </c>
      <c r="C36" s="429">
        <v>30</v>
      </c>
      <c r="D36" s="420">
        <v>30415</v>
      </c>
      <c r="E36" s="421">
        <v>19117</v>
      </c>
      <c r="F36" s="420">
        <f t="shared" si="1"/>
        <v>43061</v>
      </c>
      <c r="G36" s="500">
        <f t="shared" si="0"/>
        <v>31502</v>
      </c>
      <c r="H36" s="421">
        <v>219</v>
      </c>
    </row>
    <row r="37" spans="1:8" x14ac:dyDescent="0.2">
      <c r="A37" s="497">
        <v>46</v>
      </c>
      <c r="B37" s="540">
        <f t="shared" si="2"/>
        <v>15.41</v>
      </c>
      <c r="C37" s="429">
        <v>30</v>
      </c>
      <c r="D37" s="420">
        <v>30415</v>
      </c>
      <c r="E37" s="421">
        <v>19117</v>
      </c>
      <c r="F37" s="420">
        <f t="shared" si="1"/>
        <v>42830</v>
      </c>
      <c r="G37" s="500">
        <f t="shared" si="0"/>
        <v>31331</v>
      </c>
      <c r="H37" s="421">
        <v>219</v>
      </c>
    </row>
    <row r="38" spans="1:8" x14ac:dyDescent="0.2">
      <c r="A38" s="424">
        <v>47</v>
      </c>
      <c r="B38" s="540">
        <f t="shared" si="2"/>
        <v>15.51</v>
      </c>
      <c r="C38" s="429">
        <v>30</v>
      </c>
      <c r="D38" s="420">
        <v>30415</v>
      </c>
      <c r="E38" s="421">
        <v>19117</v>
      </c>
      <c r="F38" s="420">
        <f t="shared" si="1"/>
        <v>42622</v>
      </c>
      <c r="G38" s="500">
        <f t="shared" si="0"/>
        <v>31179</v>
      </c>
      <c r="H38" s="421">
        <v>219</v>
      </c>
    </row>
    <row r="39" spans="1:8" x14ac:dyDescent="0.2">
      <c r="A39" s="424">
        <v>48</v>
      </c>
      <c r="B39" s="540">
        <f t="shared" si="2"/>
        <v>15.61</v>
      </c>
      <c r="C39" s="429">
        <v>30</v>
      </c>
      <c r="D39" s="420">
        <v>30415</v>
      </c>
      <c r="E39" s="421">
        <v>19117</v>
      </c>
      <c r="F39" s="420">
        <f t="shared" si="1"/>
        <v>42417</v>
      </c>
      <c r="G39" s="500">
        <f t="shared" si="0"/>
        <v>31028</v>
      </c>
      <c r="H39" s="421">
        <v>219</v>
      </c>
    </row>
    <row r="40" spans="1:8" x14ac:dyDescent="0.2">
      <c r="A40" s="497">
        <v>49</v>
      </c>
      <c r="B40" s="540">
        <f t="shared" si="2"/>
        <v>15.71</v>
      </c>
      <c r="C40" s="429">
        <v>30</v>
      </c>
      <c r="D40" s="420">
        <v>30415</v>
      </c>
      <c r="E40" s="421">
        <v>19117</v>
      </c>
      <c r="F40" s="420">
        <f t="shared" si="1"/>
        <v>42215</v>
      </c>
      <c r="G40" s="500">
        <f t="shared" si="0"/>
        <v>30879</v>
      </c>
      <c r="H40" s="421">
        <v>219</v>
      </c>
    </row>
    <row r="41" spans="1:8" x14ac:dyDescent="0.2">
      <c r="A41" s="424">
        <v>50</v>
      </c>
      <c r="B41" s="540">
        <f t="shared" si="2"/>
        <v>15.81</v>
      </c>
      <c r="C41" s="429">
        <v>30</v>
      </c>
      <c r="D41" s="420">
        <v>30415</v>
      </c>
      <c r="E41" s="421">
        <v>19117</v>
      </c>
      <c r="F41" s="420">
        <f t="shared" si="1"/>
        <v>42015</v>
      </c>
      <c r="G41" s="500">
        <f t="shared" si="0"/>
        <v>30732</v>
      </c>
      <c r="H41" s="421">
        <v>219</v>
      </c>
    </row>
    <row r="42" spans="1:8" x14ac:dyDescent="0.2">
      <c r="A42" s="424">
        <v>51</v>
      </c>
      <c r="B42" s="540">
        <f t="shared" si="2"/>
        <v>15.9</v>
      </c>
      <c r="C42" s="429">
        <v>30</v>
      </c>
      <c r="D42" s="420">
        <v>30415</v>
      </c>
      <c r="E42" s="421">
        <v>19117</v>
      </c>
      <c r="F42" s="420">
        <f t="shared" si="1"/>
        <v>41837</v>
      </c>
      <c r="G42" s="500">
        <f t="shared" si="0"/>
        <v>30602</v>
      </c>
      <c r="H42" s="421">
        <v>219</v>
      </c>
    </row>
    <row r="43" spans="1:8" x14ac:dyDescent="0.2">
      <c r="A43" s="497">
        <v>52</v>
      </c>
      <c r="B43" s="540">
        <f t="shared" si="2"/>
        <v>16</v>
      </c>
      <c r="C43" s="429">
        <v>30</v>
      </c>
      <c r="D43" s="420">
        <v>30415</v>
      </c>
      <c r="E43" s="421">
        <v>19117</v>
      </c>
      <c r="F43" s="420">
        <f t="shared" si="1"/>
        <v>41642</v>
      </c>
      <c r="G43" s="500">
        <f t="shared" si="0"/>
        <v>30458</v>
      </c>
      <c r="H43" s="421">
        <v>219</v>
      </c>
    </row>
    <row r="44" spans="1:8" x14ac:dyDescent="0.2">
      <c r="A44" s="424">
        <v>53</v>
      </c>
      <c r="B44" s="540">
        <f t="shared" si="2"/>
        <v>16.09</v>
      </c>
      <c r="C44" s="429">
        <v>30</v>
      </c>
      <c r="D44" s="420">
        <v>30415</v>
      </c>
      <c r="E44" s="421">
        <v>19117</v>
      </c>
      <c r="F44" s="420">
        <f t="shared" si="1"/>
        <v>41468</v>
      </c>
      <c r="G44" s="500">
        <f t="shared" si="0"/>
        <v>30330</v>
      </c>
      <c r="H44" s="421">
        <v>219</v>
      </c>
    </row>
    <row r="45" spans="1:8" x14ac:dyDescent="0.2">
      <c r="A45" s="424">
        <v>54</v>
      </c>
      <c r="B45" s="540">
        <f t="shared" si="2"/>
        <v>16.18</v>
      </c>
      <c r="C45" s="429">
        <v>30</v>
      </c>
      <c r="D45" s="420">
        <v>30415</v>
      </c>
      <c r="E45" s="421">
        <v>19117</v>
      </c>
      <c r="F45" s="420">
        <f t="shared" si="1"/>
        <v>41297</v>
      </c>
      <c r="G45" s="500">
        <f t="shared" si="0"/>
        <v>30204</v>
      </c>
      <c r="H45" s="421">
        <v>219</v>
      </c>
    </row>
    <row r="46" spans="1:8" x14ac:dyDescent="0.2">
      <c r="A46" s="497">
        <v>55</v>
      </c>
      <c r="B46" s="540">
        <f t="shared" si="2"/>
        <v>16.260000000000002</v>
      </c>
      <c r="C46" s="429">
        <v>30</v>
      </c>
      <c r="D46" s="420">
        <v>30415</v>
      </c>
      <c r="E46" s="421">
        <v>19117</v>
      </c>
      <c r="F46" s="420">
        <f t="shared" si="1"/>
        <v>41146</v>
      </c>
      <c r="G46" s="500">
        <f t="shared" si="0"/>
        <v>30093</v>
      </c>
      <c r="H46" s="421">
        <v>219</v>
      </c>
    </row>
    <row r="47" spans="1:8" x14ac:dyDescent="0.2">
      <c r="A47" s="424">
        <v>56</v>
      </c>
      <c r="B47" s="540">
        <f t="shared" si="2"/>
        <v>16.350000000000001</v>
      </c>
      <c r="C47" s="429">
        <v>30</v>
      </c>
      <c r="D47" s="420">
        <v>30415</v>
      </c>
      <c r="E47" s="421">
        <v>19117</v>
      </c>
      <c r="F47" s="420">
        <f t="shared" si="1"/>
        <v>40978</v>
      </c>
      <c r="G47" s="500">
        <f t="shared" si="0"/>
        <v>29970</v>
      </c>
      <c r="H47" s="421">
        <v>219</v>
      </c>
    </row>
    <row r="48" spans="1:8" x14ac:dyDescent="0.2">
      <c r="A48" s="424">
        <v>57</v>
      </c>
      <c r="B48" s="540">
        <f t="shared" si="2"/>
        <v>16.440000000000001</v>
      </c>
      <c r="C48" s="429">
        <v>30</v>
      </c>
      <c r="D48" s="420">
        <v>30415</v>
      </c>
      <c r="E48" s="421">
        <v>19117</v>
      </c>
      <c r="F48" s="420">
        <f t="shared" si="1"/>
        <v>40812</v>
      </c>
      <c r="G48" s="500">
        <f t="shared" si="0"/>
        <v>29848</v>
      </c>
      <c r="H48" s="421">
        <v>219</v>
      </c>
    </row>
    <row r="49" spans="1:8" x14ac:dyDescent="0.2">
      <c r="A49" s="497">
        <v>58</v>
      </c>
      <c r="B49" s="540">
        <f t="shared" si="2"/>
        <v>16.52</v>
      </c>
      <c r="C49" s="429">
        <v>30</v>
      </c>
      <c r="D49" s="420">
        <v>30415</v>
      </c>
      <c r="E49" s="421">
        <v>19117</v>
      </c>
      <c r="F49" s="420">
        <f t="shared" si="1"/>
        <v>40665</v>
      </c>
      <c r="G49" s="500">
        <f t="shared" si="0"/>
        <v>29740</v>
      </c>
      <c r="H49" s="421">
        <v>219</v>
      </c>
    </row>
    <row r="50" spans="1:8" x14ac:dyDescent="0.2">
      <c r="A50" s="424">
        <v>59</v>
      </c>
      <c r="B50" s="540">
        <f t="shared" si="2"/>
        <v>16.600000000000001</v>
      </c>
      <c r="C50" s="429">
        <v>30</v>
      </c>
      <c r="D50" s="420">
        <v>30415</v>
      </c>
      <c r="E50" s="421">
        <v>19117</v>
      </c>
      <c r="F50" s="420">
        <f t="shared" si="1"/>
        <v>40521</v>
      </c>
      <c r="G50" s="500">
        <f t="shared" si="0"/>
        <v>29634</v>
      </c>
      <c r="H50" s="421">
        <v>219</v>
      </c>
    </row>
    <row r="51" spans="1:8" x14ac:dyDescent="0.2">
      <c r="A51" s="424">
        <v>60</v>
      </c>
      <c r="B51" s="540">
        <f t="shared" si="2"/>
        <v>16.68</v>
      </c>
      <c r="C51" s="429">
        <v>30</v>
      </c>
      <c r="D51" s="420">
        <v>30415</v>
      </c>
      <c r="E51" s="421">
        <v>19117</v>
      </c>
      <c r="F51" s="420">
        <f t="shared" si="1"/>
        <v>40377</v>
      </c>
      <c r="G51" s="500">
        <f t="shared" si="0"/>
        <v>29528</v>
      </c>
      <c r="H51" s="421">
        <v>219</v>
      </c>
    </row>
    <row r="52" spans="1:8" x14ac:dyDescent="0.2">
      <c r="A52" s="497">
        <v>61</v>
      </c>
      <c r="B52" s="540">
        <f t="shared" si="2"/>
        <v>16.760000000000002</v>
      </c>
      <c r="C52" s="429">
        <v>30</v>
      </c>
      <c r="D52" s="420">
        <v>30415</v>
      </c>
      <c r="E52" s="421">
        <v>19117</v>
      </c>
      <c r="F52" s="420">
        <f t="shared" si="1"/>
        <v>40235</v>
      </c>
      <c r="G52" s="500">
        <f t="shared" si="0"/>
        <v>29424</v>
      </c>
      <c r="H52" s="421">
        <v>219</v>
      </c>
    </row>
    <row r="53" spans="1:8" x14ac:dyDescent="0.2">
      <c r="A53" s="424">
        <v>62</v>
      </c>
      <c r="B53" s="540">
        <f t="shared" si="2"/>
        <v>16.84</v>
      </c>
      <c r="C53" s="429">
        <v>30</v>
      </c>
      <c r="D53" s="420">
        <v>30415</v>
      </c>
      <c r="E53" s="421">
        <v>19117</v>
      </c>
      <c r="F53" s="420">
        <f t="shared" si="1"/>
        <v>40094</v>
      </c>
      <c r="G53" s="500">
        <f t="shared" si="0"/>
        <v>29320</v>
      </c>
      <c r="H53" s="421">
        <v>219</v>
      </c>
    </row>
    <row r="54" spans="1:8" x14ac:dyDescent="0.2">
      <c r="A54" s="424">
        <v>63</v>
      </c>
      <c r="B54" s="540">
        <f t="shared" si="2"/>
        <v>16.91</v>
      </c>
      <c r="C54" s="429">
        <v>30</v>
      </c>
      <c r="D54" s="420">
        <v>30415</v>
      </c>
      <c r="E54" s="421">
        <v>19117</v>
      </c>
      <c r="F54" s="420">
        <f t="shared" si="1"/>
        <v>39972</v>
      </c>
      <c r="G54" s="500">
        <f t="shared" si="0"/>
        <v>29230</v>
      </c>
      <c r="H54" s="421">
        <v>219</v>
      </c>
    </row>
    <row r="55" spans="1:8" x14ac:dyDescent="0.2">
      <c r="A55" s="497">
        <v>64</v>
      </c>
      <c r="B55" s="540">
        <f t="shared" si="2"/>
        <v>16.989999999999998</v>
      </c>
      <c r="C55" s="429">
        <v>30</v>
      </c>
      <c r="D55" s="420">
        <v>30415</v>
      </c>
      <c r="E55" s="421">
        <v>19117</v>
      </c>
      <c r="F55" s="420">
        <f t="shared" si="1"/>
        <v>39834</v>
      </c>
      <c r="G55" s="500">
        <f t="shared" si="0"/>
        <v>29129</v>
      </c>
      <c r="H55" s="421">
        <v>219</v>
      </c>
    </row>
    <row r="56" spans="1:8" x14ac:dyDescent="0.2">
      <c r="A56" s="424">
        <v>65</v>
      </c>
      <c r="B56" s="540">
        <f t="shared" si="2"/>
        <v>17.059999999999999</v>
      </c>
      <c r="C56" s="429">
        <v>30</v>
      </c>
      <c r="D56" s="420">
        <v>30415</v>
      </c>
      <c r="E56" s="421">
        <v>19117</v>
      </c>
      <c r="F56" s="420">
        <f t="shared" si="1"/>
        <v>39714</v>
      </c>
      <c r="G56" s="500">
        <f t="shared" si="0"/>
        <v>29041</v>
      </c>
      <c r="H56" s="421">
        <v>219</v>
      </c>
    </row>
    <row r="57" spans="1:8" x14ac:dyDescent="0.2">
      <c r="A57" s="424">
        <v>66</v>
      </c>
      <c r="B57" s="540">
        <f t="shared" si="2"/>
        <v>17.14</v>
      </c>
      <c r="C57" s="429">
        <v>30</v>
      </c>
      <c r="D57" s="420">
        <v>30415</v>
      </c>
      <c r="E57" s="421">
        <v>19117</v>
      </c>
      <c r="F57" s="420">
        <f t="shared" si="1"/>
        <v>39579</v>
      </c>
      <c r="G57" s="500">
        <f t="shared" si="0"/>
        <v>28941</v>
      </c>
      <c r="H57" s="421">
        <v>219</v>
      </c>
    </row>
    <row r="58" spans="1:8" x14ac:dyDescent="0.2">
      <c r="A58" s="497">
        <v>67</v>
      </c>
      <c r="B58" s="540">
        <f t="shared" si="2"/>
        <v>17.21</v>
      </c>
      <c r="C58" s="429">
        <v>30</v>
      </c>
      <c r="D58" s="420">
        <v>30415</v>
      </c>
      <c r="E58" s="421">
        <v>19117</v>
      </c>
      <c r="F58" s="420">
        <f t="shared" si="1"/>
        <v>39461</v>
      </c>
      <c r="G58" s="500">
        <f t="shared" si="0"/>
        <v>28854</v>
      </c>
      <c r="H58" s="421">
        <v>219</v>
      </c>
    </row>
    <row r="59" spans="1:8" x14ac:dyDescent="0.2">
      <c r="A59" s="424">
        <v>68</v>
      </c>
      <c r="B59" s="540">
        <f t="shared" si="2"/>
        <v>17.28</v>
      </c>
      <c r="C59" s="429">
        <v>30</v>
      </c>
      <c r="D59" s="420">
        <v>30415</v>
      </c>
      <c r="E59" s="421">
        <v>19117</v>
      </c>
      <c r="F59" s="420">
        <f t="shared" si="1"/>
        <v>39344</v>
      </c>
      <c r="G59" s="500">
        <f t="shared" si="0"/>
        <v>28768</v>
      </c>
      <c r="H59" s="421">
        <v>219</v>
      </c>
    </row>
    <row r="60" spans="1:8" x14ac:dyDescent="0.2">
      <c r="A60" s="424">
        <v>69</v>
      </c>
      <c r="B60" s="540">
        <f t="shared" si="2"/>
        <v>17.350000000000001</v>
      </c>
      <c r="C60" s="429">
        <v>30</v>
      </c>
      <c r="D60" s="420">
        <v>30415</v>
      </c>
      <c r="E60" s="421">
        <v>19117</v>
      </c>
      <c r="F60" s="420">
        <f t="shared" si="1"/>
        <v>39228</v>
      </c>
      <c r="G60" s="500">
        <f t="shared" si="0"/>
        <v>28683</v>
      </c>
      <c r="H60" s="421">
        <v>219</v>
      </c>
    </row>
    <row r="61" spans="1:8" x14ac:dyDescent="0.2">
      <c r="A61" s="497">
        <v>70</v>
      </c>
      <c r="B61" s="540">
        <f t="shared" si="2"/>
        <v>17.420000000000002</v>
      </c>
      <c r="C61" s="429">
        <v>30</v>
      </c>
      <c r="D61" s="420">
        <v>30415</v>
      </c>
      <c r="E61" s="421">
        <v>19117</v>
      </c>
      <c r="F61" s="420">
        <f t="shared" si="1"/>
        <v>39113</v>
      </c>
      <c r="G61" s="500">
        <f t="shared" si="0"/>
        <v>28599</v>
      </c>
      <c r="H61" s="421">
        <v>219</v>
      </c>
    </row>
    <row r="62" spans="1:8" x14ac:dyDescent="0.2">
      <c r="A62" s="424">
        <v>71</v>
      </c>
      <c r="B62" s="540">
        <f t="shared" si="2"/>
        <v>17.489999999999998</v>
      </c>
      <c r="C62" s="429">
        <v>30</v>
      </c>
      <c r="D62" s="420">
        <v>30415</v>
      </c>
      <c r="E62" s="421">
        <v>19117</v>
      </c>
      <c r="F62" s="420">
        <f t="shared" si="1"/>
        <v>38999</v>
      </c>
      <c r="G62" s="500">
        <f t="shared" si="0"/>
        <v>28515</v>
      </c>
      <c r="H62" s="421">
        <v>219</v>
      </c>
    </row>
    <row r="63" spans="1:8" x14ac:dyDescent="0.2">
      <c r="A63" s="424">
        <v>72</v>
      </c>
      <c r="B63" s="540">
        <f t="shared" si="2"/>
        <v>17.55</v>
      </c>
      <c r="C63" s="429">
        <v>30</v>
      </c>
      <c r="D63" s="420">
        <v>30415</v>
      </c>
      <c r="E63" s="421">
        <v>19117</v>
      </c>
      <c r="F63" s="420">
        <f t="shared" si="1"/>
        <v>38902</v>
      </c>
      <c r="G63" s="500">
        <f t="shared" si="0"/>
        <v>28443</v>
      </c>
      <c r="H63" s="421">
        <v>219</v>
      </c>
    </row>
    <row r="64" spans="1:8" x14ac:dyDescent="0.2">
      <c r="A64" s="497">
        <v>73</v>
      </c>
      <c r="B64" s="540">
        <f t="shared" si="2"/>
        <v>17.62</v>
      </c>
      <c r="C64" s="429">
        <v>30</v>
      </c>
      <c r="D64" s="420">
        <v>30415</v>
      </c>
      <c r="E64" s="421">
        <v>19117</v>
      </c>
      <c r="F64" s="420">
        <f t="shared" si="1"/>
        <v>38790</v>
      </c>
      <c r="G64" s="500">
        <f t="shared" si="0"/>
        <v>28361</v>
      </c>
      <c r="H64" s="421">
        <v>219</v>
      </c>
    </row>
    <row r="65" spans="1:8" x14ac:dyDescent="0.2">
      <c r="A65" s="424">
        <v>74</v>
      </c>
      <c r="B65" s="540">
        <f t="shared" si="2"/>
        <v>17.690000000000001</v>
      </c>
      <c r="C65" s="429">
        <v>30</v>
      </c>
      <c r="D65" s="420">
        <v>30415</v>
      </c>
      <c r="E65" s="421">
        <v>19117</v>
      </c>
      <c r="F65" s="420">
        <f t="shared" si="1"/>
        <v>38678</v>
      </c>
      <c r="G65" s="500">
        <f t="shared" si="0"/>
        <v>28279</v>
      </c>
      <c r="H65" s="421">
        <v>219</v>
      </c>
    </row>
    <row r="66" spans="1:8" x14ac:dyDescent="0.2">
      <c r="A66" s="424">
        <v>75</v>
      </c>
      <c r="B66" s="540">
        <f t="shared" si="2"/>
        <v>17.75</v>
      </c>
      <c r="C66" s="429">
        <v>30</v>
      </c>
      <c r="D66" s="420">
        <v>30415</v>
      </c>
      <c r="E66" s="421">
        <v>19117</v>
      </c>
      <c r="F66" s="420">
        <f t="shared" si="1"/>
        <v>38583</v>
      </c>
      <c r="G66" s="500">
        <f t="shared" si="0"/>
        <v>28209</v>
      </c>
      <c r="H66" s="421">
        <v>219</v>
      </c>
    </row>
    <row r="67" spans="1:8" x14ac:dyDescent="0.2">
      <c r="A67" s="497">
        <v>76</v>
      </c>
      <c r="B67" s="540">
        <f t="shared" si="2"/>
        <v>17.809999999999999</v>
      </c>
      <c r="C67" s="429">
        <v>30</v>
      </c>
      <c r="D67" s="420">
        <v>30415</v>
      </c>
      <c r="E67" s="421">
        <v>19117</v>
      </c>
      <c r="F67" s="420">
        <f t="shared" si="1"/>
        <v>38489</v>
      </c>
      <c r="G67" s="500">
        <f t="shared" si="0"/>
        <v>28140</v>
      </c>
      <c r="H67" s="421">
        <v>219</v>
      </c>
    </row>
    <row r="68" spans="1:8" x14ac:dyDescent="0.2">
      <c r="A68" s="424">
        <v>77</v>
      </c>
      <c r="B68" s="540">
        <f t="shared" si="2"/>
        <v>17.88</v>
      </c>
      <c r="C68" s="429">
        <v>30</v>
      </c>
      <c r="D68" s="420">
        <v>30415</v>
      </c>
      <c r="E68" s="421">
        <v>19117</v>
      </c>
      <c r="F68" s="420">
        <f t="shared" si="1"/>
        <v>38380</v>
      </c>
      <c r="G68" s="500">
        <f t="shared" si="0"/>
        <v>28060</v>
      </c>
      <c r="H68" s="421">
        <v>219</v>
      </c>
    </row>
    <row r="69" spans="1:8" x14ac:dyDescent="0.2">
      <c r="A69" s="424">
        <v>78</v>
      </c>
      <c r="B69" s="540">
        <f t="shared" si="2"/>
        <v>17.940000000000001</v>
      </c>
      <c r="C69" s="429">
        <v>30</v>
      </c>
      <c r="D69" s="420">
        <v>30415</v>
      </c>
      <c r="E69" s="421">
        <v>19117</v>
      </c>
      <c r="F69" s="420">
        <f t="shared" si="1"/>
        <v>38287</v>
      </c>
      <c r="G69" s="500">
        <f t="shared" si="0"/>
        <v>27991</v>
      </c>
      <c r="H69" s="421">
        <v>219</v>
      </c>
    </row>
    <row r="70" spans="1:8" x14ac:dyDescent="0.2">
      <c r="A70" s="497">
        <v>79</v>
      </c>
      <c r="B70" s="540">
        <f t="shared" si="2"/>
        <v>18</v>
      </c>
      <c r="C70" s="429">
        <v>30</v>
      </c>
      <c r="D70" s="420">
        <v>30415</v>
      </c>
      <c r="E70" s="421">
        <v>19117</v>
      </c>
      <c r="F70" s="420">
        <f t="shared" si="1"/>
        <v>38195</v>
      </c>
      <c r="G70" s="500">
        <f t="shared" si="0"/>
        <v>27923</v>
      </c>
      <c r="H70" s="421">
        <v>219</v>
      </c>
    </row>
    <row r="71" spans="1:8" x14ac:dyDescent="0.2">
      <c r="A71" s="424">
        <v>80</v>
      </c>
      <c r="B71" s="540">
        <f t="shared" si="2"/>
        <v>18.059999999999999</v>
      </c>
      <c r="C71" s="429">
        <v>30</v>
      </c>
      <c r="D71" s="420">
        <v>30415</v>
      </c>
      <c r="E71" s="421">
        <v>19117</v>
      </c>
      <c r="F71" s="420">
        <f t="shared" si="1"/>
        <v>38103</v>
      </c>
      <c r="G71" s="500">
        <f t="shared" si="0"/>
        <v>27856</v>
      </c>
      <c r="H71" s="421">
        <v>219</v>
      </c>
    </row>
    <row r="72" spans="1:8" x14ac:dyDescent="0.2">
      <c r="A72" s="424">
        <v>81</v>
      </c>
      <c r="B72" s="540">
        <f t="shared" si="2"/>
        <v>18.12</v>
      </c>
      <c r="C72" s="429">
        <v>30</v>
      </c>
      <c r="D72" s="420">
        <v>30415</v>
      </c>
      <c r="E72" s="421">
        <v>19117</v>
      </c>
      <c r="F72" s="420">
        <f t="shared" si="1"/>
        <v>38012</v>
      </c>
      <c r="G72" s="500">
        <f t="shared" si="0"/>
        <v>27789</v>
      </c>
      <c r="H72" s="421">
        <v>219</v>
      </c>
    </row>
    <row r="73" spans="1:8" x14ac:dyDescent="0.2">
      <c r="A73" s="497">
        <v>82</v>
      </c>
      <c r="B73" s="540">
        <f t="shared" si="2"/>
        <v>18.18</v>
      </c>
      <c r="C73" s="429">
        <v>30</v>
      </c>
      <c r="D73" s="420">
        <v>30415</v>
      </c>
      <c r="E73" s="421">
        <v>19117</v>
      </c>
      <c r="F73" s="420">
        <f t="shared" si="1"/>
        <v>37922</v>
      </c>
      <c r="G73" s="500">
        <f t="shared" si="0"/>
        <v>27723</v>
      </c>
      <c r="H73" s="421">
        <v>219</v>
      </c>
    </row>
    <row r="74" spans="1:8" x14ac:dyDescent="0.2">
      <c r="A74" s="424">
        <v>83</v>
      </c>
      <c r="B74" s="540">
        <f t="shared" si="2"/>
        <v>18.23</v>
      </c>
      <c r="C74" s="429">
        <v>30</v>
      </c>
      <c r="D74" s="420">
        <v>30415</v>
      </c>
      <c r="E74" s="421">
        <v>19117</v>
      </c>
      <c r="F74" s="420">
        <f t="shared" si="1"/>
        <v>37847</v>
      </c>
      <c r="G74" s="500">
        <f t="shared" si="0"/>
        <v>27668</v>
      </c>
      <c r="H74" s="421">
        <v>219</v>
      </c>
    </row>
    <row r="75" spans="1:8" x14ac:dyDescent="0.2">
      <c r="A75" s="424">
        <v>84</v>
      </c>
      <c r="B75" s="540">
        <f t="shared" si="2"/>
        <v>18.29</v>
      </c>
      <c r="C75" s="429">
        <v>30</v>
      </c>
      <c r="D75" s="420">
        <v>30415</v>
      </c>
      <c r="E75" s="421">
        <v>19117</v>
      </c>
      <c r="F75" s="420">
        <f t="shared" si="1"/>
        <v>37758</v>
      </c>
      <c r="G75" s="500">
        <f t="shared" si="0"/>
        <v>27602</v>
      </c>
      <c r="H75" s="421">
        <v>219</v>
      </c>
    </row>
    <row r="76" spans="1:8" x14ac:dyDescent="0.2">
      <c r="A76" s="497">
        <v>85</v>
      </c>
      <c r="B76" s="540">
        <f t="shared" si="2"/>
        <v>18.350000000000001</v>
      </c>
      <c r="C76" s="429">
        <v>30</v>
      </c>
      <c r="D76" s="420">
        <v>30415</v>
      </c>
      <c r="E76" s="421">
        <v>19117</v>
      </c>
      <c r="F76" s="420">
        <f t="shared" si="1"/>
        <v>37669</v>
      </c>
      <c r="G76" s="500">
        <f t="shared" si="0"/>
        <v>27537</v>
      </c>
      <c r="H76" s="421">
        <v>219</v>
      </c>
    </row>
    <row r="77" spans="1:8" x14ac:dyDescent="0.2">
      <c r="A77" s="424">
        <v>86</v>
      </c>
      <c r="B77" s="540">
        <f t="shared" si="2"/>
        <v>18.399999999999999</v>
      </c>
      <c r="C77" s="429">
        <v>30</v>
      </c>
      <c r="D77" s="420">
        <v>30415</v>
      </c>
      <c r="E77" s="421">
        <v>19117</v>
      </c>
      <c r="F77" s="420">
        <f t="shared" si="1"/>
        <v>37595</v>
      </c>
      <c r="G77" s="500">
        <f t="shared" ref="G77:G140" si="3">ROUND(12*(1/B77*D77+1/C77*E77),0)</f>
        <v>27483</v>
      </c>
      <c r="H77" s="421">
        <v>219</v>
      </c>
    </row>
    <row r="78" spans="1:8" x14ac:dyDescent="0.2">
      <c r="A78" s="424">
        <v>87</v>
      </c>
      <c r="B78" s="540">
        <f t="shared" si="2"/>
        <v>18.46</v>
      </c>
      <c r="C78" s="429">
        <v>30</v>
      </c>
      <c r="D78" s="420">
        <v>30415</v>
      </c>
      <c r="E78" s="421">
        <v>19117</v>
      </c>
      <c r="F78" s="420">
        <f t="shared" ref="F78:F141" si="4">ROUND(12*1.36*(1/B78*D78+1/C78*E78)+H78,0)</f>
        <v>37508</v>
      </c>
      <c r="G78" s="500">
        <f t="shared" si="3"/>
        <v>27418</v>
      </c>
      <c r="H78" s="421">
        <v>219</v>
      </c>
    </row>
    <row r="79" spans="1:8" x14ac:dyDescent="0.2">
      <c r="A79" s="497">
        <v>88</v>
      </c>
      <c r="B79" s="540">
        <f t="shared" ref="B79:B142" si="5">ROUND(0.73*(6.558*LN(A79)-4),2)</f>
        <v>18.510000000000002</v>
      </c>
      <c r="C79" s="429">
        <v>30</v>
      </c>
      <c r="D79" s="420">
        <v>30415</v>
      </c>
      <c r="E79" s="421">
        <v>19117</v>
      </c>
      <c r="F79" s="420">
        <f t="shared" si="4"/>
        <v>37435</v>
      </c>
      <c r="G79" s="500">
        <f t="shared" si="3"/>
        <v>27365</v>
      </c>
      <c r="H79" s="421">
        <v>219</v>
      </c>
    </row>
    <row r="80" spans="1:8" x14ac:dyDescent="0.2">
      <c r="A80" s="424">
        <v>89</v>
      </c>
      <c r="B80" s="540">
        <f t="shared" si="5"/>
        <v>18.57</v>
      </c>
      <c r="C80" s="429">
        <v>30</v>
      </c>
      <c r="D80" s="420">
        <v>30415</v>
      </c>
      <c r="E80" s="421">
        <v>19117</v>
      </c>
      <c r="F80" s="420">
        <f t="shared" si="4"/>
        <v>37348</v>
      </c>
      <c r="G80" s="500">
        <f t="shared" si="3"/>
        <v>27301</v>
      </c>
      <c r="H80" s="421">
        <v>219</v>
      </c>
    </row>
    <row r="81" spans="1:8" x14ac:dyDescent="0.2">
      <c r="A81" s="424">
        <v>90</v>
      </c>
      <c r="B81" s="540">
        <f t="shared" si="5"/>
        <v>18.62</v>
      </c>
      <c r="C81" s="429">
        <v>30</v>
      </c>
      <c r="D81" s="420">
        <v>30415</v>
      </c>
      <c r="E81" s="421">
        <v>19117</v>
      </c>
      <c r="F81" s="420">
        <f t="shared" si="4"/>
        <v>37277</v>
      </c>
      <c r="G81" s="500">
        <f t="shared" si="3"/>
        <v>27248</v>
      </c>
      <c r="H81" s="421">
        <v>219</v>
      </c>
    </row>
    <row r="82" spans="1:8" x14ac:dyDescent="0.2">
      <c r="A82" s="497">
        <v>91</v>
      </c>
      <c r="B82" s="540">
        <f t="shared" si="5"/>
        <v>18.68</v>
      </c>
      <c r="C82" s="429">
        <v>30</v>
      </c>
      <c r="D82" s="420">
        <v>30415</v>
      </c>
      <c r="E82" s="421">
        <v>19117</v>
      </c>
      <c r="F82" s="420">
        <f t="shared" si="4"/>
        <v>37191</v>
      </c>
      <c r="G82" s="500">
        <f t="shared" si="3"/>
        <v>27185</v>
      </c>
      <c r="H82" s="421">
        <v>219</v>
      </c>
    </row>
    <row r="83" spans="1:8" x14ac:dyDescent="0.2">
      <c r="A83" s="424">
        <v>92</v>
      </c>
      <c r="B83" s="540">
        <f t="shared" si="5"/>
        <v>18.73</v>
      </c>
      <c r="C83" s="429">
        <v>30</v>
      </c>
      <c r="D83" s="420">
        <v>30415</v>
      </c>
      <c r="E83" s="421">
        <v>19117</v>
      </c>
      <c r="F83" s="420">
        <f t="shared" si="4"/>
        <v>37120</v>
      </c>
      <c r="G83" s="500">
        <f t="shared" si="3"/>
        <v>27133</v>
      </c>
      <c r="H83" s="421">
        <v>219</v>
      </c>
    </row>
    <row r="84" spans="1:8" x14ac:dyDescent="0.2">
      <c r="A84" s="424">
        <v>93</v>
      </c>
      <c r="B84" s="540">
        <f t="shared" si="5"/>
        <v>18.78</v>
      </c>
      <c r="C84" s="429">
        <v>30</v>
      </c>
      <c r="D84" s="420">
        <v>30415</v>
      </c>
      <c r="E84" s="421">
        <v>19117</v>
      </c>
      <c r="F84" s="420">
        <f t="shared" si="4"/>
        <v>37050</v>
      </c>
      <c r="G84" s="500">
        <f t="shared" si="3"/>
        <v>27081</v>
      </c>
      <c r="H84" s="421">
        <v>219</v>
      </c>
    </row>
    <row r="85" spans="1:8" x14ac:dyDescent="0.2">
      <c r="A85" s="497">
        <v>94</v>
      </c>
      <c r="B85" s="540">
        <f t="shared" si="5"/>
        <v>18.829999999999998</v>
      </c>
      <c r="C85" s="429">
        <v>30</v>
      </c>
      <c r="D85" s="420">
        <v>30415</v>
      </c>
      <c r="E85" s="421">
        <v>19117</v>
      </c>
      <c r="F85" s="420">
        <f t="shared" si="4"/>
        <v>36979</v>
      </c>
      <c r="G85" s="500">
        <f t="shared" si="3"/>
        <v>27030</v>
      </c>
      <c r="H85" s="421">
        <v>219</v>
      </c>
    </row>
    <row r="86" spans="1:8" x14ac:dyDescent="0.2">
      <c r="A86" s="424">
        <v>95</v>
      </c>
      <c r="B86" s="540">
        <f t="shared" si="5"/>
        <v>18.88</v>
      </c>
      <c r="C86" s="429">
        <v>30</v>
      </c>
      <c r="D86" s="420">
        <v>30415</v>
      </c>
      <c r="E86" s="421">
        <v>19117</v>
      </c>
      <c r="F86" s="420">
        <f t="shared" si="4"/>
        <v>36910</v>
      </c>
      <c r="G86" s="500">
        <f t="shared" si="3"/>
        <v>26978</v>
      </c>
      <c r="H86" s="421">
        <v>219</v>
      </c>
    </row>
    <row r="87" spans="1:8" x14ac:dyDescent="0.2">
      <c r="A87" s="424">
        <v>96</v>
      </c>
      <c r="B87" s="540">
        <f t="shared" si="5"/>
        <v>18.93</v>
      </c>
      <c r="C87" s="429">
        <v>30</v>
      </c>
      <c r="D87" s="420">
        <v>30415</v>
      </c>
      <c r="E87" s="421">
        <v>19117</v>
      </c>
      <c r="F87" s="420">
        <f t="shared" si="4"/>
        <v>36840</v>
      </c>
      <c r="G87" s="500">
        <f t="shared" si="3"/>
        <v>26927</v>
      </c>
      <c r="H87" s="421">
        <v>219</v>
      </c>
    </row>
    <row r="88" spans="1:8" x14ac:dyDescent="0.2">
      <c r="A88" s="497">
        <v>97</v>
      </c>
      <c r="B88" s="540">
        <f t="shared" si="5"/>
        <v>18.98</v>
      </c>
      <c r="C88" s="429">
        <v>30</v>
      </c>
      <c r="D88" s="420">
        <v>30415</v>
      </c>
      <c r="E88" s="421">
        <v>19117</v>
      </c>
      <c r="F88" s="420">
        <f t="shared" si="4"/>
        <v>36771</v>
      </c>
      <c r="G88" s="500">
        <f t="shared" si="3"/>
        <v>26877</v>
      </c>
      <c r="H88" s="421">
        <v>219</v>
      </c>
    </row>
    <row r="89" spans="1:8" x14ac:dyDescent="0.2">
      <c r="A89" s="424">
        <v>98</v>
      </c>
      <c r="B89" s="540">
        <f t="shared" si="5"/>
        <v>19.03</v>
      </c>
      <c r="C89" s="429">
        <v>30</v>
      </c>
      <c r="D89" s="420">
        <v>30415</v>
      </c>
      <c r="E89" s="421">
        <v>19117</v>
      </c>
      <c r="F89" s="420">
        <f t="shared" si="4"/>
        <v>36702</v>
      </c>
      <c r="G89" s="500">
        <f t="shared" si="3"/>
        <v>26826</v>
      </c>
      <c r="H89" s="421">
        <v>219</v>
      </c>
    </row>
    <row r="90" spans="1:8" x14ac:dyDescent="0.2">
      <c r="A90" s="424">
        <v>99</v>
      </c>
      <c r="B90" s="540">
        <f t="shared" si="5"/>
        <v>19.079999999999998</v>
      </c>
      <c r="C90" s="429">
        <v>30</v>
      </c>
      <c r="D90" s="420">
        <v>30415</v>
      </c>
      <c r="E90" s="421">
        <v>19117</v>
      </c>
      <c r="F90" s="420">
        <f t="shared" si="4"/>
        <v>36634</v>
      </c>
      <c r="G90" s="500">
        <f t="shared" si="3"/>
        <v>26776</v>
      </c>
      <c r="H90" s="421">
        <v>219</v>
      </c>
    </row>
    <row r="91" spans="1:8" x14ac:dyDescent="0.2">
      <c r="A91" s="497">
        <v>100</v>
      </c>
      <c r="B91" s="540">
        <f t="shared" si="5"/>
        <v>19.13</v>
      </c>
      <c r="C91" s="429">
        <v>30</v>
      </c>
      <c r="D91" s="420">
        <v>30415</v>
      </c>
      <c r="E91" s="421">
        <v>19117</v>
      </c>
      <c r="F91" s="420">
        <f t="shared" si="4"/>
        <v>36566</v>
      </c>
      <c r="G91" s="500">
        <f t="shared" si="3"/>
        <v>26726</v>
      </c>
      <c r="H91" s="421">
        <v>219</v>
      </c>
    </row>
    <row r="92" spans="1:8" x14ac:dyDescent="0.2">
      <c r="A92" s="424">
        <v>101</v>
      </c>
      <c r="B92" s="540">
        <f t="shared" si="5"/>
        <v>19.170000000000002</v>
      </c>
      <c r="C92" s="429">
        <v>30</v>
      </c>
      <c r="D92" s="420">
        <v>30415</v>
      </c>
      <c r="E92" s="421">
        <v>19117</v>
      </c>
      <c r="F92" s="420">
        <f t="shared" si="4"/>
        <v>36512</v>
      </c>
      <c r="G92" s="500">
        <f t="shared" si="3"/>
        <v>26686</v>
      </c>
      <c r="H92" s="421">
        <v>219</v>
      </c>
    </row>
    <row r="93" spans="1:8" x14ac:dyDescent="0.2">
      <c r="A93" s="424">
        <v>102</v>
      </c>
      <c r="B93" s="540">
        <f t="shared" si="5"/>
        <v>19.22</v>
      </c>
      <c r="C93" s="429">
        <v>30</v>
      </c>
      <c r="D93" s="420">
        <v>30415</v>
      </c>
      <c r="E93" s="421">
        <v>19117</v>
      </c>
      <c r="F93" s="420">
        <f t="shared" si="4"/>
        <v>36444</v>
      </c>
      <c r="G93" s="500">
        <f t="shared" si="3"/>
        <v>26636</v>
      </c>
      <c r="H93" s="421">
        <v>219</v>
      </c>
    </row>
    <row r="94" spans="1:8" x14ac:dyDescent="0.2">
      <c r="A94" s="497">
        <v>103</v>
      </c>
      <c r="B94" s="540">
        <f t="shared" si="5"/>
        <v>19.27</v>
      </c>
      <c r="C94" s="429">
        <v>30</v>
      </c>
      <c r="D94" s="420">
        <v>30415</v>
      </c>
      <c r="E94" s="421">
        <v>19117</v>
      </c>
      <c r="F94" s="420">
        <f t="shared" si="4"/>
        <v>36377</v>
      </c>
      <c r="G94" s="500">
        <f t="shared" si="3"/>
        <v>26587</v>
      </c>
      <c r="H94" s="421">
        <v>219</v>
      </c>
    </row>
    <row r="95" spans="1:8" x14ac:dyDescent="0.2">
      <c r="A95" s="424">
        <v>104</v>
      </c>
      <c r="B95" s="540">
        <f t="shared" si="5"/>
        <v>19.309999999999999</v>
      </c>
      <c r="C95" s="429">
        <v>30</v>
      </c>
      <c r="D95" s="420">
        <v>30415</v>
      </c>
      <c r="E95" s="421">
        <v>19117</v>
      </c>
      <c r="F95" s="420">
        <f t="shared" si="4"/>
        <v>36324</v>
      </c>
      <c r="G95" s="500">
        <f t="shared" si="3"/>
        <v>26548</v>
      </c>
      <c r="H95" s="421">
        <v>219</v>
      </c>
    </row>
    <row r="96" spans="1:8" x14ac:dyDescent="0.2">
      <c r="A96" s="424">
        <v>105</v>
      </c>
      <c r="B96" s="540">
        <f t="shared" si="5"/>
        <v>19.36</v>
      </c>
      <c r="C96" s="429">
        <v>30</v>
      </c>
      <c r="D96" s="420">
        <v>30415</v>
      </c>
      <c r="E96" s="421">
        <v>19117</v>
      </c>
      <c r="F96" s="420">
        <f t="shared" si="4"/>
        <v>36258</v>
      </c>
      <c r="G96" s="500">
        <f t="shared" si="3"/>
        <v>26499</v>
      </c>
      <c r="H96" s="421">
        <v>219</v>
      </c>
    </row>
    <row r="97" spans="1:8" x14ac:dyDescent="0.2">
      <c r="A97" s="497">
        <v>106</v>
      </c>
      <c r="B97" s="540">
        <f t="shared" si="5"/>
        <v>19.41</v>
      </c>
      <c r="C97" s="429">
        <v>30</v>
      </c>
      <c r="D97" s="420">
        <v>30415</v>
      </c>
      <c r="E97" s="421">
        <v>19117</v>
      </c>
      <c r="F97" s="420">
        <f t="shared" si="4"/>
        <v>36192</v>
      </c>
      <c r="G97" s="500">
        <f t="shared" si="3"/>
        <v>26451</v>
      </c>
      <c r="H97" s="421">
        <v>219</v>
      </c>
    </row>
    <row r="98" spans="1:8" x14ac:dyDescent="0.2">
      <c r="A98" s="424">
        <v>107</v>
      </c>
      <c r="B98" s="540">
        <f t="shared" si="5"/>
        <v>19.45</v>
      </c>
      <c r="C98" s="429">
        <v>30</v>
      </c>
      <c r="D98" s="420">
        <v>30415</v>
      </c>
      <c r="E98" s="421">
        <v>19117</v>
      </c>
      <c r="F98" s="420">
        <f t="shared" si="4"/>
        <v>36139</v>
      </c>
      <c r="G98" s="500">
        <f t="shared" si="3"/>
        <v>26412</v>
      </c>
      <c r="H98" s="421">
        <v>219</v>
      </c>
    </row>
    <row r="99" spans="1:8" x14ac:dyDescent="0.2">
      <c r="A99" s="424">
        <v>108</v>
      </c>
      <c r="B99" s="540">
        <f t="shared" si="5"/>
        <v>19.489999999999998</v>
      </c>
      <c r="C99" s="429">
        <v>30</v>
      </c>
      <c r="D99" s="420">
        <v>30415</v>
      </c>
      <c r="E99" s="421">
        <v>19117</v>
      </c>
      <c r="F99" s="420">
        <f t="shared" si="4"/>
        <v>36087</v>
      </c>
      <c r="G99" s="500">
        <f t="shared" si="3"/>
        <v>26373</v>
      </c>
      <c r="H99" s="421">
        <v>219</v>
      </c>
    </row>
    <row r="100" spans="1:8" x14ac:dyDescent="0.2">
      <c r="A100" s="497">
        <v>109</v>
      </c>
      <c r="B100" s="540">
        <f t="shared" si="5"/>
        <v>19.54</v>
      </c>
      <c r="C100" s="429">
        <v>30</v>
      </c>
      <c r="D100" s="420">
        <v>30415</v>
      </c>
      <c r="E100" s="421">
        <v>19117</v>
      </c>
      <c r="F100" s="420">
        <f t="shared" si="4"/>
        <v>36022</v>
      </c>
      <c r="G100" s="500">
        <f t="shared" si="3"/>
        <v>26325</v>
      </c>
      <c r="H100" s="421">
        <v>219</v>
      </c>
    </row>
    <row r="101" spans="1:8" x14ac:dyDescent="0.2">
      <c r="A101" s="424">
        <v>110</v>
      </c>
      <c r="B101" s="540">
        <f t="shared" si="5"/>
        <v>19.579999999999998</v>
      </c>
      <c r="C101" s="429">
        <v>30</v>
      </c>
      <c r="D101" s="420">
        <v>30415</v>
      </c>
      <c r="E101" s="421">
        <v>19117</v>
      </c>
      <c r="F101" s="420">
        <f t="shared" si="4"/>
        <v>35970</v>
      </c>
      <c r="G101" s="500">
        <f t="shared" si="3"/>
        <v>26287</v>
      </c>
      <c r="H101" s="421">
        <v>219</v>
      </c>
    </row>
    <row r="102" spans="1:8" x14ac:dyDescent="0.2">
      <c r="A102" s="424">
        <v>111</v>
      </c>
      <c r="B102" s="540">
        <f t="shared" si="5"/>
        <v>19.63</v>
      </c>
      <c r="C102" s="429">
        <v>30</v>
      </c>
      <c r="D102" s="420">
        <v>30415</v>
      </c>
      <c r="E102" s="421">
        <v>19117</v>
      </c>
      <c r="F102" s="420">
        <f t="shared" si="4"/>
        <v>35905</v>
      </c>
      <c r="G102" s="500">
        <f t="shared" si="3"/>
        <v>26240</v>
      </c>
      <c r="H102" s="421">
        <v>219</v>
      </c>
    </row>
    <row r="103" spans="1:8" x14ac:dyDescent="0.2">
      <c r="A103" s="497">
        <v>112</v>
      </c>
      <c r="B103" s="540">
        <f t="shared" si="5"/>
        <v>19.670000000000002</v>
      </c>
      <c r="C103" s="429">
        <v>30</v>
      </c>
      <c r="D103" s="420">
        <v>30415</v>
      </c>
      <c r="E103" s="421">
        <v>19117</v>
      </c>
      <c r="F103" s="420">
        <f t="shared" si="4"/>
        <v>35854</v>
      </c>
      <c r="G103" s="500">
        <f t="shared" si="3"/>
        <v>26202</v>
      </c>
      <c r="H103" s="421">
        <v>219</v>
      </c>
    </row>
    <row r="104" spans="1:8" x14ac:dyDescent="0.2">
      <c r="A104" s="424">
        <v>113</v>
      </c>
      <c r="B104" s="540">
        <f t="shared" si="5"/>
        <v>19.71</v>
      </c>
      <c r="C104" s="429">
        <v>30</v>
      </c>
      <c r="D104" s="420">
        <v>30415</v>
      </c>
      <c r="E104" s="421">
        <v>19117</v>
      </c>
      <c r="F104" s="420">
        <f t="shared" si="4"/>
        <v>35802</v>
      </c>
      <c r="G104" s="500">
        <f t="shared" si="3"/>
        <v>26164</v>
      </c>
      <c r="H104" s="421">
        <v>219</v>
      </c>
    </row>
    <row r="105" spans="1:8" x14ac:dyDescent="0.2">
      <c r="A105" s="424">
        <v>114</v>
      </c>
      <c r="B105" s="540">
        <f t="shared" si="5"/>
        <v>19.75</v>
      </c>
      <c r="C105" s="429">
        <v>30</v>
      </c>
      <c r="D105" s="420">
        <v>30415</v>
      </c>
      <c r="E105" s="421">
        <v>19117</v>
      </c>
      <c r="F105" s="420">
        <f t="shared" si="4"/>
        <v>35751</v>
      </c>
      <c r="G105" s="500">
        <f t="shared" si="3"/>
        <v>26127</v>
      </c>
      <c r="H105" s="421">
        <v>219</v>
      </c>
    </row>
    <row r="106" spans="1:8" x14ac:dyDescent="0.2">
      <c r="A106" s="497">
        <v>115</v>
      </c>
      <c r="B106" s="540">
        <f t="shared" si="5"/>
        <v>19.8</v>
      </c>
      <c r="C106" s="429">
        <v>30</v>
      </c>
      <c r="D106" s="420">
        <v>30415</v>
      </c>
      <c r="E106" s="421">
        <v>19117</v>
      </c>
      <c r="F106" s="420">
        <f t="shared" si="4"/>
        <v>35688</v>
      </c>
      <c r="G106" s="500">
        <f t="shared" si="3"/>
        <v>26080</v>
      </c>
      <c r="H106" s="421">
        <v>219</v>
      </c>
    </row>
    <row r="107" spans="1:8" x14ac:dyDescent="0.2">
      <c r="A107" s="424">
        <v>116</v>
      </c>
      <c r="B107" s="540">
        <f t="shared" si="5"/>
        <v>19.84</v>
      </c>
      <c r="C107" s="429">
        <v>30</v>
      </c>
      <c r="D107" s="420">
        <v>30415</v>
      </c>
      <c r="E107" s="421">
        <v>19117</v>
      </c>
      <c r="F107" s="420">
        <f t="shared" si="4"/>
        <v>35637</v>
      </c>
      <c r="G107" s="500">
        <f t="shared" si="3"/>
        <v>26043</v>
      </c>
      <c r="H107" s="421">
        <v>219</v>
      </c>
    </row>
    <row r="108" spans="1:8" x14ac:dyDescent="0.2">
      <c r="A108" s="424">
        <v>117</v>
      </c>
      <c r="B108" s="540">
        <f t="shared" si="5"/>
        <v>19.88</v>
      </c>
      <c r="C108" s="429">
        <v>30</v>
      </c>
      <c r="D108" s="420">
        <v>30415</v>
      </c>
      <c r="E108" s="421">
        <v>19117</v>
      </c>
      <c r="F108" s="420">
        <f t="shared" si="4"/>
        <v>35587</v>
      </c>
      <c r="G108" s="500">
        <f t="shared" si="3"/>
        <v>26006</v>
      </c>
      <c r="H108" s="421">
        <v>219</v>
      </c>
    </row>
    <row r="109" spans="1:8" x14ac:dyDescent="0.2">
      <c r="A109" s="497">
        <v>118</v>
      </c>
      <c r="B109" s="540">
        <f t="shared" si="5"/>
        <v>19.920000000000002</v>
      </c>
      <c r="C109" s="429">
        <v>30</v>
      </c>
      <c r="D109" s="420">
        <v>30415</v>
      </c>
      <c r="E109" s="421">
        <v>19117</v>
      </c>
      <c r="F109" s="420">
        <f t="shared" si="4"/>
        <v>35537</v>
      </c>
      <c r="G109" s="500">
        <f t="shared" si="3"/>
        <v>25969</v>
      </c>
      <c r="H109" s="421">
        <v>219</v>
      </c>
    </row>
    <row r="110" spans="1:8" x14ac:dyDescent="0.2">
      <c r="A110" s="424">
        <v>119</v>
      </c>
      <c r="B110" s="540">
        <f t="shared" si="5"/>
        <v>19.96</v>
      </c>
      <c r="C110" s="429">
        <v>30</v>
      </c>
      <c r="D110" s="420">
        <v>30415</v>
      </c>
      <c r="E110" s="421">
        <v>19117</v>
      </c>
      <c r="F110" s="420">
        <f t="shared" si="4"/>
        <v>35487</v>
      </c>
      <c r="G110" s="500">
        <f t="shared" si="3"/>
        <v>25932</v>
      </c>
      <c r="H110" s="421">
        <v>219</v>
      </c>
    </row>
    <row r="111" spans="1:8" x14ac:dyDescent="0.2">
      <c r="A111" s="424">
        <v>120</v>
      </c>
      <c r="B111" s="540">
        <f t="shared" si="5"/>
        <v>20</v>
      </c>
      <c r="C111" s="429">
        <v>30</v>
      </c>
      <c r="D111" s="420">
        <v>30415</v>
      </c>
      <c r="E111" s="421">
        <v>19117</v>
      </c>
      <c r="F111" s="420">
        <f t="shared" si="4"/>
        <v>35437</v>
      </c>
      <c r="G111" s="500">
        <f t="shared" si="3"/>
        <v>25896</v>
      </c>
      <c r="H111" s="421">
        <v>219</v>
      </c>
    </row>
    <row r="112" spans="1:8" x14ac:dyDescent="0.2">
      <c r="A112" s="497">
        <v>121</v>
      </c>
      <c r="B112" s="540">
        <f t="shared" si="5"/>
        <v>20.04</v>
      </c>
      <c r="C112" s="429">
        <v>30</v>
      </c>
      <c r="D112" s="420">
        <v>30415</v>
      </c>
      <c r="E112" s="421">
        <v>19117</v>
      </c>
      <c r="F112" s="420">
        <f t="shared" si="4"/>
        <v>35388</v>
      </c>
      <c r="G112" s="500">
        <f t="shared" si="3"/>
        <v>25859</v>
      </c>
      <c r="H112" s="421">
        <v>219</v>
      </c>
    </row>
    <row r="113" spans="1:8" x14ac:dyDescent="0.2">
      <c r="A113" s="424">
        <v>122</v>
      </c>
      <c r="B113" s="540">
        <f t="shared" si="5"/>
        <v>20.079999999999998</v>
      </c>
      <c r="C113" s="429">
        <v>30</v>
      </c>
      <c r="D113" s="420">
        <v>30415</v>
      </c>
      <c r="E113" s="421">
        <v>19117</v>
      </c>
      <c r="F113" s="420">
        <f t="shared" si="4"/>
        <v>35338</v>
      </c>
      <c r="G113" s="500">
        <f t="shared" si="3"/>
        <v>25823</v>
      </c>
      <c r="H113" s="421">
        <v>219</v>
      </c>
    </row>
    <row r="114" spans="1:8" x14ac:dyDescent="0.2">
      <c r="A114" s="424">
        <v>123</v>
      </c>
      <c r="B114" s="540">
        <f t="shared" si="5"/>
        <v>20.12</v>
      </c>
      <c r="C114" s="429">
        <v>30</v>
      </c>
      <c r="D114" s="420">
        <v>30415</v>
      </c>
      <c r="E114" s="421">
        <v>19117</v>
      </c>
      <c r="F114" s="420">
        <f t="shared" si="4"/>
        <v>35289</v>
      </c>
      <c r="G114" s="500">
        <f t="shared" si="3"/>
        <v>25787</v>
      </c>
      <c r="H114" s="421">
        <v>219</v>
      </c>
    </row>
    <row r="115" spans="1:8" x14ac:dyDescent="0.2">
      <c r="A115" s="497">
        <v>124</v>
      </c>
      <c r="B115" s="540">
        <f t="shared" si="5"/>
        <v>20.16</v>
      </c>
      <c r="C115" s="429">
        <v>30</v>
      </c>
      <c r="D115" s="420">
        <v>30415</v>
      </c>
      <c r="E115" s="421">
        <v>19117</v>
      </c>
      <c r="F115" s="420">
        <f t="shared" si="4"/>
        <v>35240</v>
      </c>
      <c r="G115" s="500">
        <f t="shared" si="3"/>
        <v>25751</v>
      </c>
      <c r="H115" s="421">
        <v>219</v>
      </c>
    </row>
    <row r="116" spans="1:8" x14ac:dyDescent="0.2">
      <c r="A116" s="424">
        <v>125</v>
      </c>
      <c r="B116" s="540">
        <f t="shared" si="5"/>
        <v>20.190000000000001</v>
      </c>
      <c r="C116" s="429">
        <v>30</v>
      </c>
      <c r="D116" s="420">
        <v>30415</v>
      </c>
      <c r="E116" s="421">
        <v>19117</v>
      </c>
      <c r="F116" s="420">
        <f t="shared" si="4"/>
        <v>35204</v>
      </c>
      <c r="G116" s="500">
        <f t="shared" si="3"/>
        <v>25724</v>
      </c>
      <c r="H116" s="421">
        <v>219</v>
      </c>
    </row>
    <row r="117" spans="1:8" x14ac:dyDescent="0.2">
      <c r="A117" s="424">
        <v>126</v>
      </c>
      <c r="B117" s="540">
        <f t="shared" si="5"/>
        <v>20.23</v>
      </c>
      <c r="C117" s="429">
        <v>30</v>
      </c>
      <c r="D117" s="420">
        <v>30415</v>
      </c>
      <c r="E117" s="421">
        <v>19117</v>
      </c>
      <c r="F117" s="420">
        <f t="shared" si="4"/>
        <v>35155</v>
      </c>
      <c r="G117" s="500">
        <f t="shared" si="3"/>
        <v>25688</v>
      </c>
      <c r="H117" s="421">
        <v>219</v>
      </c>
    </row>
    <row r="118" spans="1:8" x14ac:dyDescent="0.2">
      <c r="A118" s="497">
        <v>127</v>
      </c>
      <c r="B118" s="540">
        <f t="shared" si="5"/>
        <v>20.27</v>
      </c>
      <c r="C118" s="429">
        <v>30</v>
      </c>
      <c r="D118" s="420">
        <v>30415</v>
      </c>
      <c r="E118" s="421">
        <v>19117</v>
      </c>
      <c r="F118" s="420">
        <f t="shared" si="4"/>
        <v>35107</v>
      </c>
      <c r="G118" s="500">
        <f t="shared" si="3"/>
        <v>25653</v>
      </c>
      <c r="H118" s="421">
        <v>219</v>
      </c>
    </row>
    <row r="119" spans="1:8" x14ac:dyDescent="0.2">
      <c r="A119" s="424">
        <v>128</v>
      </c>
      <c r="B119" s="540">
        <f t="shared" si="5"/>
        <v>20.309999999999999</v>
      </c>
      <c r="C119" s="429">
        <v>30</v>
      </c>
      <c r="D119" s="420">
        <v>30415</v>
      </c>
      <c r="E119" s="421">
        <v>19117</v>
      </c>
      <c r="F119" s="420">
        <f t="shared" si="4"/>
        <v>35058</v>
      </c>
      <c r="G119" s="500">
        <f t="shared" si="3"/>
        <v>25617</v>
      </c>
      <c r="H119" s="421">
        <v>219</v>
      </c>
    </row>
    <row r="120" spans="1:8" x14ac:dyDescent="0.2">
      <c r="A120" s="424">
        <v>129</v>
      </c>
      <c r="B120" s="540">
        <f t="shared" si="5"/>
        <v>20.350000000000001</v>
      </c>
      <c r="C120" s="429">
        <v>30</v>
      </c>
      <c r="D120" s="420">
        <v>30415</v>
      </c>
      <c r="E120" s="421">
        <v>19117</v>
      </c>
      <c r="F120" s="420">
        <f t="shared" si="4"/>
        <v>35010</v>
      </c>
      <c r="G120" s="500">
        <f t="shared" si="3"/>
        <v>25582</v>
      </c>
      <c r="H120" s="421">
        <v>219</v>
      </c>
    </row>
    <row r="121" spans="1:8" x14ac:dyDescent="0.2">
      <c r="A121" s="497">
        <v>130</v>
      </c>
      <c r="B121" s="540">
        <f t="shared" si="5"/>
        <v>20.38</v>
      </c>
      <c r="C121" s="429">
        <v>30</v>
      </c>
      <c r="D121" s="420">
        <v>30415</v>
      </c>
      <c r="E121" s="421">
        <v>19117</v>
      </c>
      <c r="F121" s="420">
        <f t="shared" si="4"/>
        <v>34975</v>
      </c>
      <c r="G121" s="500">
        <f t="shared" si="3"/>
        <v>25556</v>
      </c>
      <c r="H121" s="421">
        <v>219</v>
      </c>
    </row>
    <row r="122" spans="1:8" x14ac:dyDescent="0.2">
      <c r="A122" s="424">
        <v>131</v>
      </c>
      <c r="B122" s="540">
        <f t="shared" si="5"/>
        <v>20.420000000000002</v>
      </c>
      <c r="C122" s="429">
        <v>30</v>
      </c>
      <c r="D122" s="420">
        <v>30415</v>
      </c>
      <c r="E122" s="421">
        <v>19117</v>
      </c>
      <c r="F122" s="420">
        <f t="shared" si="4"/>
        <v>34927</v>
      </c>
      <c r="G122" s="500">
        <f t="shared" si="3"/>
        <v>25520</v>
      </c>
      <c r="H122" s="421">
        <v>219</v>
      </c>
    </row>
    <row r="123" spans="1:8" x14ac:dyDescent="0.2">
      <c r="A123" s="424">
        <v>132</v>
      </c>
      <c r="B123" s="540">
        <f t="shared" si="5"/>
        <v>20.46</v>
      </c>
      <c r="C123" s="429">
        <v>30</v>
      </c>
      <c r="D123" s="420">
        <v>30415</v>
      </c>
      <c r="E123" s="421">
        <v>19117</v>
      </c>
      <c r="F123" s="420">
        <f t="shared" si="4"/>
        <v>34879</v>
      </c>
      <c r="G123" s="500">
        <f t="shared" si="3"/>
        <v>25486</v>
      </c>
      <c r="H123" s="421">
        <v>219</v>
      </c>
    </row>
    <row r="124" spans="1:8" x14ac:dyDescent="0.2">
      <c r="A124" s="497">
        <v>133</v>
      </c>
      <c r="B124" s="540">
        <f t="shared" si="5"/>
        <v>20.49</v>
      </c>
      <c r="C124" s="429">
        <v>30</v>
      </c>
      <c r="D124" s="420">
        <v>30415</v>
      </c>
      <c r="E124" s="421">
        <v>19117</v>
      </c>
      <c r="F124" s="420">
        <f t="shared" si="4"/>
        <v>34844</v>
      </c>
      <c r="G124" s="500">
        <f t="shared" si="3"/>
        <v>25459</v>
      </c>
      <c r="H124" s="421">
        <v>219</v>
      </c>
    </row>
    <row r="125" spans="1:8" x14ac:dyDescent="0.2">
      <c r="A125" s="424">
        <v>134</v>
      </c>
      <c r="B125" s="540">
        <f t="shared" si="5"/>
        <v>20.53</v>
      </c>
      <c r="C125" s="429">
        <v>30</v>
      </c>
      <c r="D125" s="420">
        <v>30415</v>
      </c>
      <c r="E125" s="421">
        <v>19117</v>
      </c>
      <c r="F125" s="420">
        <f t="shared" si="4"/>
        <v>34797</v>
      </c>
      <c r="G125" s="500">
        <f t="shared" si="3"/>
        <v>25425</v>
      </c>
      <c r="H125" s="421">
        <v>219</v>
      </c>
    </row>
    <row r="126" spans="1:8" x14ac:dyDescent="0.2">
      <c r="A126" s="424">
        <v>135</v>
      </c>
      <c r="B126" s="540">
        <f t="shared" si="5"/>
        <v>20.56</v>
      </c>
      <c r="C126" s="429">
        <v>30</v>
      </c>
      <c r="D126" s="420">
        <v>30415</v>
      </c>
      <c r="E126" s="421">
        <v>19117</v>
      </c>
      <c r="F126" s="420">
        <f t="shared" si="4"/>
        <v>34761</v>
      </c>
      <c r="G126" s="500">
        <f t="shared" si="3"/>
        <v>25399</v>
      </c>
      <c r="H126" s="421">
        <v>219</v>
      </c>
    </row>
    <row r="127" spans="1:8" x14ac:dyDescent="0.2">
      <c r="A127" s="497">
        <v>136</v>
      </c>
      <c r="B127" s="540">
        <f t="shared" si="5"/>
        <v>20.6</v>
      </c>
      <c r="C127" s="429">
        <v>30</v>
      </c>
      <c r="D127" s="420">
        <v>30415</v>
      </c>
      <c r="E127" s="421">
        <v>19117</v>
      </c>
      <c r="F127" s="420">
        <f t="shared" si="4"/>
        <v>34714</v>
      </c>
      <c r="G127" s="500">
        <f t="shared" si="3"/>
        <v>25364</v>
      </c>
      <c r="H127" s="421">
        <v>219</v>
      </c>
    </row>
    <row r="128" spans="1:8" x14ac:dyDescent="0.2">
      <c r="A128" s="424">
        <v>137</v>
      </c>
      <c r="B128" s="540">
        <f t="shared" si="5"/>
        <v>20.63</v>
      </c>
      <c r="C128" s="429">
        <v>30</v>
      </c>
      <c r="D128" s="420">
        <v>30415</v>
      </c>
      <c r="E128" s="421">
        <v>19117</v>
      </c>
      <c r="F128" s="420">
        <f t="shared" si="4"/>
        <v>34679</v>
      </c>
      <c r="G128" s="500">
        <f t="shared" si="3"/>
        <v>25339</v>
      </c>
      <c r="H128" s="421">
        <v>219</v>
      </c>
    </row>
    <row r="129" spans="1:8" x14ac:dyDescent="0.2">
      <c r="A129" s="424">
        <v>138</v>
      </c>
      <c r="B129" s="540">
        <f t="shared" si="5"/>
        <v>20.67</v>
      </c>
      <c r="C129" s="429">
        <v>30</v>
      </c>
      <c r="D129" s="420">
        <v>30415</v>
      </c>
      <c r="E129" s="421">
        <v>19117</v>
      </c>
      <c r="F129" s="420">
        <f t="shared" si="4"/>
        <v>34633</v>
      </c>
      <c r="G129" s="500">
        <f t="shared" si="3"/>
        <v>25304</v>
      </c>
      <c r="H129" s="421">
        <v>219</v>
      </c>
    </row>
    <row r="130" spans="1:8" x14ac:dyDescent="0.2">
      <c r="A130" s="497">
        <v>139</v>
      </c>
      <c r="B130" s="540">
        <f t="shared" si="5"/>
        <v>20.7</v>
      </c>
      <c r="C130" s="429">
        <v>30</v>
      </c>
      <c r="D130" s="420">
        <v>30415</v>
      </c>
      <c r="E130" s="421">
        <v>19117</v>
      </c>
      <c r="F130" s="420">
        <f t="shared" si="4"/>
        <v>34598</v>
      </c>
      <c r="G130" s="500">
        <f t="shared" si="3"/>
        <v>25279</v>
      </c>
      <c r="H130" s="421">
        <v>219</v>
      </c>
    </row>
    <row r="131" spans="1:8" x14ac:dyDescent="0.2">
      <c r="A131" s="424">
        <v>140</v>
      </c>
      <c r="B131" s="540">
        <f t="shared" si="5"/>
        <v>20.74</v>
      </c>
      <c r="C131" s="429">
        <v>30</v>
      </c>
      <c r="D131" s="420">
        <v>30415</v>
      </c>
      <c r="E131" s="421">
        <v>19117</v>
      </c>
      <c r="F131" s="420">
        <f t="shared" si="4"/>
        <v>34552</v>
      </c>
      <c r="G131" s="500">
        <f t="shared" si="3"/>
        <v>25245</v>
      </c>
      <c r="H131" s="421">
        <v>219</v>
      </c>
    </row>
    <row r="132" spans="1:8" x14ac:dyDescent="0.2">
      <c r="A132" s="424">
        <v>141</v>
      </c>
      <c r="B132" s="540">
        <f t="shared" si="5"/>
        <v>20.77</v>
      </c>
      <c r="C132" s="429">
        <v>30</v>
      </c>
      <c r="D132" s="420">
        <v>30415</v>
      </c>
      <c r="E132" s="421">
        <v>19117</v>
      </c>
      <c r="F132" s="420">
        <f t="shared" si="4"/>
        <v>34517</v>
      </c>
      <c r="G132" s="500">
        <f t="shared" si="3"/>
        <v>25219</v>
      </c>
      <c r="H132" s="421">
        <v>219</v>
      </c>
    </row>
    <row r="133" spans="1:8" x14ac:dyDescent="0.2">
      <c r="A133" s="497">
        <v>142</v>
      </c>
      <c r="B133" s="540">
        <f t="shared" si="5"/>
        <v>20.81</v>
      </c>
      <c r="C133" s="429">
        <v>30</v>
      </c>
      <c r="D133" s="420">
        <v>30415</v>
      </c>
      <c r="E133" s="421">
        <v>19117</v>
      </c>
      <c r="F133" s="420">
        <f t="shared" si="4"/>
        <v>34471</v>
      </c>
      <c r="G133" s="500">
        <f t="shared" si="3"/>
        <v>25185</v>
      </c>
      <c r="H133" s="421">
        <v>219</v>
      </c>
    </row>
    <row r="134" spans="1:8" x14ac:dyDescent="0.2">
      <c r="A134" s="424">
        <v>143</v>
      </c>
      <c r="B134" s="540">
        <f t="shared" si="5"/>
        <v>20.84</v>
      </c>
      <c r="C134" s="429">
        <v>30</v>
      </c>
      <c r="D134" s="420">
        <v>30415</v>
      </c>
      <c r="E134" s="421">
        <v>19117</v>
      </c>
      <c r="F134" s="420">
        <f t="shared" si="4"/>
        <v>34437</v>
      </c>
      <c r="G134" s="500">
        <f t="shared" si="3"/>
        <v>25160</v>
      </c>
      <c r="H134" s="421">
        <v>219</v>
      </c>
    </row>
    <row r="135" spans="1:8" x14ac:dyDescent="0.2">
      <c r="A135" s="424">
        <v>144</v>
      </c>
      <c r="B135" s="540">
        <f t="shared" si="5"/>
        <v>20.87</v>
      </c>
      <c r="C135" s="429">
        <v>30</v>
      </c>
      <c r="D135" s="420">
        <v>30415</v>
      </c>
      <c r="E135" s="421">
        <v>19117</v>
      </c>
      <c r="F135" s="420">
        <f t="shared" si="4"/>
        <v>34403</v>
      </c>
      <c r="G135" s="500">
        <f t="shared" si="3"/>
        <v>25135</v>
      </c>
      <c r="H135" s="421">
        <v>219</v>
      </c>
    </row>
    <row r="136" spans="1:8" x14ac:dyDescent="0.2">
      <c r="A136" s="497">
        <v>145</v>
      </c>
      <c r="B136" s="540">
        <f t="shared" si="5"/>
        <v>20.91</v>
      </c>
      <c r="C136" s="429">
        <v>30</v>
      </c>
      <c r="D136" s="420">
        <v>30415</v>
      </c>
      <c r="E136" s="421">
        <v>19117</v>
      </c>
      <c r="F136" s="420">
        <f t="shared" si="4"/>
        <v>34357</v>
      </c>
      <c r="G136" s="500">
        <f t="shared" si="3"/>
        <v>25102</v>
      </c>
      <c r="H136" s="421">
        <v>219</v>
      </c>
    </row>
    <row r="137" spans="1:8" x14ac:dyDescent="0.2">
      <c r="A137" s="424">
        <v>146</v>
      </c>
      <c r="B137" s="540">
        <f t="shared" si="5"/>
        <v>20.94</v>
      </c>
      <c r="C137" s="429">
        <v>30</v>
      </c>
      <c r="D137" s="420">
        <v>30415</v>
      </c>
      <c r="E137" s="421">
        <v>19117</v>
      </c>
      <c r="F137" s="420">
        <f t="shared" si="4"/>
        <v>34323</v>
      </c>
      <c r="G137" s="500">
        <f t="shared" si="3"/>
        <v>25077</v>
      </c>
      <c r="H137" s="421">
        <v>219</v>
      </c>
    </row>
    <row r="138" spans="1:8" x14ac:dyDescent="0.2">
      <c r="A138" s="424">
        <v>147</v>
      </c>
      <c r="B138" s="540">
        <f t="shared" si="5"/>
        <v>20.97</v>
      </c>
      <c r="C138" s="429">
        <v>30</v>
      </c>
      <c r="D138" s="420">
        <v>30415</v>
      </c>
      <c r="E138" s="421">
        <v>19117</v>
      </c>
      <c r="F138" s="420">
        <f t="shared" si="4"/>
        <v>34289</v>
      </c>
      <c r="G138" s="500">
        <f t="shared" si="3"/>
        <v>25052</v>
      </c>
      <c r="H138" s="421">
        <v>219</v>
      </c>
    </row>
    <row r="139" spans="1:8" x14ac:dyDescent="0.2">
      <c r="A139" s="497">
        <v>148</v>
      </c>
      <c r="B139" s="540">
        <f t="shared" si="5"/>
        <v>21</v>
      </c>
      <c r="C139" s="429">
        <v>30</v>
      </c>
      <c r="D139" s="420">
        <v>30415</v>
      </c>
      <c r="E139" s="421">
        <v>19117</v>
      </c>
      <c r="F139" s="420">
        <f t="shared" si="4"/>
        <v>34255</v>
      </c>
      <c r="G139" s="500">
        <f t="shared" si="3"/>
        <v>25027</v>
      </c>
      <c r="H139" s="421">
        <v>219</v>
      </c>
    </row>
    <row r="140" spans="1:8" x14ac:dyDescent="0.2">
      <c r="A140" s="424">
        <v>149</v>
      </c>
      <c r="B140" s="540">
        <f t="shared" si="5"/>
        <v>21.04</v>
      </c>
      <c r="C140" s="429">
        <v>30</v>
      </c>
      <c r="D140" s="420">
        <v>30415</v>
      </c>
      <c r="E140" s="421">
        <v>19117</v>
      </c>
      <c r="F140" s="420">
        <f t="shared" si="4"/>
        <v>34211</v>
      </c>
      <c r="G140" s="500">
        <f t="shared" si="3"/>
        <v>24994</v>
      </c>
      <c r="H140" s="421">
        <v>219</v>
      </c>
    </row>
    <row r="141" spans="1:8" x14ac:dyDescent="0.2">
      <c r="A141" s="424">
        <v>150</v>
      </c>
      <c r="B141" s="540">
        <f t="shared" si="5"/>
        <v>21.07</v>
      </c>
      <c r="C141" s="429">
        <v>30</v>
      </c>
      <c r="D141" s="420">
        <v>30415</v>
      </c>
      <c r="E141" s="421">
        <v>19117</v>
      </c>
      <c r="F141" s="420">
        <f t="shared" si="4"/>
        <v>34177</v>
      </c>
      <c r="G141" s="500">
        <f t="shared" ref="G141:G204" si="6">ROUND(12*(1/B141*D141+1/C141*E141),0)</f>
        <v>24969</v>
      </c>
      <c r="H141" s="421">
        <v>219</v>
      </c>
    </row>
    <row r="142" spans="1:8" x14ac:dyDescent="0.2">
      <c r="A142" s="497">
        <v>151</v>
      </c>
      <c r="B142" s="540">
        <f t="shared" si="5"/>
        <v>21.1</v>
      </c>
      <c r="C142" s="429">
        <v>30</v>
      </c>
      <c r="D142" s="420">
        <v>30415</v>
      </c>
      <c r="E142" s="421">
        <v>19117</v>
      </c>
      <c r="F142" s="420">
        <f t="shared" ref="F142:F205" si="7">ROUND(12*1.36*(1/B142*D142+1/C142*E142)+H142,0)</f>
        <v>34143</v>
      </c>
      <c r="G142" s="500">
        <f t="shared" si="6"/>
        <v>24944</v>
      </c>
      <c r="H142" s="421">
        <v>219</v>
      </c>
    </row>
    <row r="143" spans="1:8" x14ac:dyDescent="0.2">
      <c r="A143" s="424">
        <v>152</v>
      </c>
      <c r="B143" s="540">
        <f t="shared" ref="B143:B206" si="8">ROUND(0.73*(6.558*LN(A143)-4),2)</f>
        <v>21.13</v>
      </c>
      <c r="C143" s="429">
        <v>30</v>
      </c>
      <c r="D143" s="420">
        <v>30415</v>
      </c>
      <c r="E143" s="421">
        <v>19117</v>
      </c>
      <c r="F143" s="420">
        <f t="shared" si="7"/>
        <v>34110</v>
      </c>
      <c r="G143" s="500">
        <f t="shared" si="6"/>
        <v>24920</v>
      </c>
      <c r="H143" s="421">
        <v>219</v>
      </c>
    </row>
    <row r="144" spans="1:8" x14ac:dyDescent="0.2">
      <c r="A144" s="424">
        <v>153</v>
      </c>
      <c r="B144" s="540">
        <f t="shared" si="8"/>
        <v>21.16</v>
      </c>
      <c r="C144" s="429">
        <v>30</v>
      </c>
      <c r="D144" s="420">
        <v>30415</v>
      </c>
      <c r="E144" s="421">
        <v>19117</v>
      </c>
      <c r="F144" s="420">
        <f t="shared" si="7"/>
        <v>34077</v>
      </c>
      <c r="G144" s="500">
        <f t="shared" si="6"/>
        <v>24895</v>
      </c>
      <c r="H144" s="421">
        <v>219</v>
      </c>
    </row>
    <row r="145" spans="1:8" x14ac:dyDescent="0.2">
      <c r="A145" s="497">
        <v>154</v>
      </c>
      <c r="B145" s="540">
        <f t="shared" si="8"/>
        <v>21.19</v>
      </c>
      <c r="C145" s="429">
        <v>30</v>
      </c>
      <c r="D145" s="420">
        <v>30415</v>
      </c>
      <c r="E145" s="421">
        <v>19117</v>
      </c>
      <c r="F145" s="420">
        <f t="shared" si="7"/>
        <v>34044</v>
      </c>
      <c r="G145" s="500">
        <f t="shared" si="6"/>
        <v>24871</v>
      </c>
      <c r="H145" s="421">
        <v>219</v>
      </c>
    </row>
    <row r="146" spans="1:8" x14ac:dyDescent="0.2">
      <c r="A146" s="424">
        <v>155</v>
      </c>
      <c r="B146" s="540">
        <f t="shared" si="8"/>
        <v>21.22</v>
      </c>
      <c r="C146" s="429">
        <v>30</v>
      </c>
      <c r="D146" s="420">
        <v>30415</v>
      </c>
      <c r="E146" s="421">
        <v>19117</v>
      </c>
      <c r="F146" s="420">
        <f t="shared" si="7"/>
        <v>34010</v>
      </c>
      <c r="G146" s="500">
        <f t="shared" si="6"/>
        <v>24847</v>
      </c>
      <c r="H146" s="421">
        <v>219</v>
      </c>
    </row>
    <row r="147" spans="1:8" x14ac:dyDescent="0.2">
      <c r="A147" s="424">
        <v>156</v>
      </c>
      <c r="B147" s="540">
        <f t="shared" si="8"/>
        <v>21.26</v>
      </c>
      <c r="C147" s="429">
        <v>30</v>
      </c>
      <c r="D147" s="420">
        <v>30415</v>
      </c>
      <c r="E147" s="421">
        <v>19117</v>
      </c>
      <c r="F147" s="420">
        <f t="shared" si="7"/>
        <v>33966</v>
      </c>
      <c r="G147" s="500">
        <f t="shared" si="6"/>
        <v>24814</v>
      </c>
      <c r="H147" s="421">
        <v>219</v>
      </c>
    </row>
    <row r="148" spans="1:8" x14ac:dyDescent="0.2">
      <c r="A148" s="497">
        <v>157</v>
      </c>
      <c r="B148" s="540">
        <f t="shared" si="8"/>
        <v>21.29</v>
      </c>
      <c r="C148" s="429">
        <v>30</v>
      </c>
      <c r="D148" s="420">
        <v>30415</v>
      </c>
      <c r="E148" s="421">
        <v>19117</v>
      </c>
      <c r="F148" s="420">
        <f t="shared" si="7"/>
        <v>33933</v>
      </c>
      <c r="G148" s="500">
        <f t="shared" si="6"/>
        <v>24790</v>
      </c>
      <c r="H148" s="421">
        <v>219</v>
      </c>
    </row>
    <row r="149" spans="1:8" x14ac:dyDescent="0.2">
      <c r="A149" s="424">
        <v>158</v>
      </c>
      <c r="B149" s="540">
        <f t="shared" si="8"/>
        <v>21.32</v>
      </c>
      <c r="C149" s="429">
        <v>30</v>
      </c>
      <c r="D149" s="420">
        <v>30415</v>
      </c>
      <c r="E149" s="421">
        <v>19117</v>
      </c>
      <c r="F149" s="420">
        <f t="shared" si="7"/>
        <v>33901</v>
      </c>
      <c r="G149" s="500">
        <f t="shared" si="6"/>
        <v>24766</v>
      </c>
      <c r="H149" s="421">
        <v>219</v>
      </c>
    </row>
    <row r="150" spans="1:8" x14ac:dyDescent="0.2">
      <c r="A150" s="424">
        <v>159</v>
      </c>
      <c r="B150" s="540">
        <f t="shared" si="8"/>
        <v>21.35</v>
      </c>
      <c r="C150" s="429">
        <v>30</v>
      </c>
      <c r="D150" s="420">
        <v>30415</v>
      </c>
      <c r="E150" s="421">
        <v>19117</v>
      </c>
      <c r="F150" s="420">
        <f t="shared" si="7"/>
        <v>33868</v>
      </c>
      <c r="G150" s="500">
        <f t="shared" si="6"/>
        <v>24742</v>
      </c>
      <c r="H150" s="421">
        <v>219</v>
      </c>
    </row>
    <row r="151" spans="1:8" x14ac:dyDescent="0.2">
      <c r="A151" s="497">
        <v>160</v>
      </c>
      <c r="B151" s="540">
        <f t="shared" si="8"/>
        <v>21.38</v>
      </c>
      <c r="C151" s="429">
        <v>30</v>
      </c>
      <c r="D151" s="420">
        <v>30415</v>
      </c>
      <c r="E151" s="421">
        <v>19117</v>
      </c>
      <c r="F151" s="420">
        <f t="shared" si="7"/>
        <v>33835</v>
      </c>
      <c r="G151" s="500">
        <f t="shared" si="6"/>
        <v>24718</v>
      </c>
      <c r="H151" s="421">
        <v>219</v>
      </c>
    </row>
    <row r="152" spans="1:8" x14ac:dyDescent="0.2">
      <c r="A152" s="424">
        <v>161</v>
      </c>
      <c r="B152" s="540">
        <f t="shared" si="8"/>
        <v>21.41</v>
      </c>
      <c r="C152" s="429">
        <v>30</v>
      </c>
      <c r="D152" s="420">
        <v>30415</v>
      </c>
      <c r="E152" s="421">
        <v>19117</v>
      </c>
      <c r="F152" s="420">
        <f t="shared" si="7"/>
        <v>33803</v>
      </c>
      <c r="G152" s="500">
        <f t="shared" si="6"/>
        <v>24694</v>
      </c>
      <c r="H152" s="421">
        <v>219</v>
      </c>
    </row>
    <row r="153" spans="1:8" x14ac:dyDescent="0.2">
      <c r="A153" s="424">
        <v>162</v>
      </c>
      <c r="B153" s="540">
        <f t="shared" si="8"/>
        <v>21.44</v>
      </c>
      <c r="C153" s="429">
        <v>30</v>
      </c>
      <c r="D153" s="420">
        <v>30415</v>
      </c>
      <c r="E153" s="421">
        <v>19117</v>
      </c>
      <c r="F153" s="420">
        <f t="shared" si="7"/>
        <v>33770</v>
      </c>
      <c r="G153" s="500">
        <f t="shared" si="6"/>
        <v>24670</v>
      </c>
      <c r="H153" s="421">
        <v>219</v>
      </c>
    </row>
    <row r="154" spans="1:8" x14ac:dyDescent="0.2">
      <c r="A154" s="497">
        <v>163</v>
      </c>
      <c r="B154" s="540">
        <f t="shared" si="8"/>
        <v>21.47</v>
      </c>
      <c r="C154" s="429">
        <v>30</v>
      </c>
      <c r="D154" s="420">
        <v>30415</v>
      </c>
      <c r="E154" s="421">
        <v>19117</v>
      </c>
      <c r="F154" s="420">
        <f t="shared" si="7"/>
        <v>33738</v>
      </c>
      <c r="G154" s="500">
        <f t="shared" si="6"/>
        <v>24646</v>
      </c>
      <c r="H154" s="421">
        <v>219</v>
      </c>
    </row>
    <row r="155" spans="1:8" x14ac:dyDescent="0.2">
      <c r="A155" s="424">
        <v>164</v>
      </c>
      <c r="B155" s="540">
        <f t="shared" si="8"/>
        <v>21.49</v>
      </c>
      <c r="C155" s="429">
        <v>30</v>
      </c>
      <c r="D155" s="420">
        <v>30415</v>
      </c>
      <c r="E155" s="421">
        <v>19117</v>
      </c>
      <c r="F155" s="420">
        <f t="shared" si="7"/>
        <v>33716</v>
      </c>
      <c r="G155" s="500">
        <f t="shared" si="6"/>
        <v>24631</v>
      </c>
      <c r="H155" s="421">
        <v>219</v>
      </c>
    </row>
    <row r="156" spans="1:8" x14ac:dyDescent="0.2">
      <c r="A156" s="424">
        <v>165</v>
      </c>
      <c r="B156" s="540">
        <f t="shared" si="8"/>
        <v>21.52</v>
      </c>
      <c r="C156" s="429">
        <v>30</v>
      </c>
      <c r="D156" s="420">
        <v>30415</v>
      </c>
      <c r="E156" s="421">
        <v>19117</v>
      </c>
      <c r="F156" s="420">
        <f t="shared" si="7"/>
        <v>33684</v>
      </c>
      <c r="G156" s="500">
        <f t="shared" si="6"/>
        <v>24607</v>
      </c>
      <c r="H156" s="421">
        <v>219</v>
      </c>
    </row>
    <row r="157" spans="1:8" x14ac:dyDescent="0.2">
      <c r="A157" s="497">
        <v>166</v>
      </c>
      <c r="B157" s="540">
        <f t="shared" si="8"/>
        <v>21.55</v>
      </c>
      <c r="C157" s="429">
        <v>30</v>
      </c>
      <c r="D157" s="420">
        <v>30415</v>
      </c>
      <c r="E157" s="421">
        <v>19117</v>
      </c>
      <c r="F157" s="420">
        <f t="shared" si="7"/>
        <v>33652</v>
      </c>
      <c r="G157" s="500">
        <f t="shared" si="6"/>
        <v>24583</v>
      </c>
      <c r="H157" s="421">
        <v>219</v>
      </c>
    </row>
    <row r="158" spans="1:8" x14ac:dyDescent="0.2">
      <c r="A158" s="424">
        <v>167</v>
      </c>
      <c r="B158" s="540">
        <f t="shared" si="8"/>
        <v>21.58</v>
      </c>
      <c r="C158" s="429">
        <v>30</v>
      </c>
      <c r="D158" s="420">
        <v>30415</v>
      </c>
      <c r="E158" s="421">
        <v>19117</v>
      </c>
      <c r="F158" s="420">
        <f t="shared" si="7"/>
        <v>33620</v>
      </c>
      <c r="G158" s="500">
        <f t="shared" si="6"/>
        <v>24560</v>
      </c>
      <c r="H158" s="421">
        <v>219</v>
      </c>
    </row>
    <row r="159" spans="1:8" x14ac:dyDescent="0.2">
      <c r="A159" s="424">
        <v>168</v>
      </c>
      <c r="B159" s="540">
        <f t="shared" si="8"/>
        <v>21.61</v>
      </c>
      <c r="C159" s="429">
        <v>30</v>
      </c>
      <c r="D159" s="420">
        <v>30415</v>
      </c>
      <c r="E159" s="421">
        <v>19117</v>
      </c>
      <c r="F159" s="420">
        <f t="shared" si="7"/>
        <v>33588</v>
      </c>
      <c r="G159" s="500">
        <f t="shared" si="6"/>
        <v>24536</v>
      </c>
      <c r="H159" s="421">
        <v>219</v>
      </c>
    </row>
    <row r="160" spans="1:8" x14ac:dyDescent="0.2">
      <c r="A160" s="424">
        <v>169</v>
      </c>
      <c r="B160" s="425">
        <f t="shared" si="8"/>
        <v>21.64</v>
      </c>
      <c r="C160" s="429">
        <v>30</v>
      </c>
      <c r="D160" s="420">
        <v>30415</v>
      </c>
      <c r="E160" s="421">
        <v>19117</v>
      </c>
      <c r="F160" s="420">
        <f t="shared" si="7"/>
        <v>33556</v>
      </c>
      <c r="G160" s="500">
        <f t="shared" si="6"/>
        <v>24513</v>
      </c>
      <c r="H160" s="421">
        <v>219</v>
      </c>
    </row>
    <row r="161" spans="1:8" x14ac:dyDescent="0.2">
      <c r="A161" s="424">
        <v>170</v>
      </c>
      <c r="B161" s="425">
        <f t="shared" si="8"/>
        <v>21.67</v>
      </c>
      <c r="C161" s="429">
        <v>30</v>
      </c>
      <c r="D161" s="420">
        <v>30415</v>
      </c>
      <c r="E161" s="421">
        <v>19117</v>
      </c>
      <c r="F161" s="420">
        <f t="shared" si="7"/>
        <v>33525</v>
      </c>
      <c r="G161" s="500">
        <f t="shared" si="6"/>
        <v>24489</v>
      </c>
      <c r="H161" s="421">
        <v>219</v>
      </c>
    </row>
    <row r="162" spans="1:8" x14ac:dyDescent="0.2">
      <c r="A162" s="424">
        <v>171</v>
      </c>
      <c r="B162" s="425">
        <f t="shared" si="8"/>
        <v>21.69</v>
      </c>
      <c r="C162" s="429">
        <v>30</v>
      </c>
      <c r="D162" s="420">
        <v>30415</v>
      </c>
      <c r="E162" s="421">
        <v>19117</v>
      </c>
      <c r="F162" s="420">
        <f t="shared" si="7"/>
        <v>33504</v>
      </c>
      <c r="G162" s="500">
        <f t="shared" si="6"/>
        <v>24474</v>
      </c>
      <c r="H162" s="421">
        <v>219</v>
      </c>
    </row>
    <row r="163" spans="1:8" x14ac:dyDescent="0.2">
      <c r="A163" s="424">
        <v>172</v>
      </c>
      <c r="B163" s="425">
        <f t="shared" si="8"/>
        <v>21.72</v>
      </c>
      <c r="C163" s="429">
        <v>30</v>
      </c>
      <c r="D163" s="420">
        <v>30415</v>
      </c>
      <c r="E163" s="421">
        <v>19117</v>
      </c>
      <c r="F163" s="420">
        <f t="shared" si="7"/>
        <v>33472</v>
      </c>
      <c r="G163" s="500">
        <f t="shared" si="6"/>
        <v>24451</v>
      </c>
      <c r="H163" s="421">
        <v>219</v>
      </c>
    </row>
    <row r="164" spans="1:8" x14ac:dyDescent="0.2">
      <c r="A164" s="424">
        <v>173</v>
      </c>
      <c r="B164" s="425">
        <f t="shared" si="8"/>
        <v>21.75</v>
      </c>
      <c r="C164" s="429">
        <v>30</v>
      </c>
      <c r="D164" s="420">
        <v>30415</v>
      </c>
      <c r="E164" s="421">
        <v>19117</v>
      </c>
      <c r="F164" s="420">
        <f t="shared" si="7"/>
        <v>33440</v>
      </c>
      <c r="G164" s="500">
        <f t="shared" si="6"/>
        <v>24427</v>
      </c>
      <c r="H164" s="421">
        <v>219</v>
      </c>
    </row>
    <row r="165" spans="1:8" x14ac:dyDescent="0.2">
      <c r="A165" s="424">
        <v>174</v>
      </c>
      <c r="B165" s="425">
        <f t="shared" si="8"/>
        <v>21.78</v>
      </c>
      <c r="C165" s="429">
        <v>30</v>
      </c>
      <c r="D165" s="420">
        <v>30415</v>
      </c>
      <c r="E165" s="421">
        <v>19117</v>
      </c>
      <c r="F165" s="420">
        <f t="shared" si="7"/>
        <v>33409</v>
      </c>
      <c r="G165" s="500">
        <f t="shared" si="6"/>
        <v>24404</v>
      </c>
      <c r="H165" s="421">
        <v>219</v>
      </c>
    </row>
    <row r="166" spans="1:8" x14ac:dyDescent="0.2">
      <c r="A166" s="424">
        <v>175</v>
      </c>
      <c r="B166" s="425">
        <f t="shared" si="8"/>
        <v>21.81</v>
      </c>
      <c r="C166" s="429">
        <v>30</v>
      </c>
      <c r="D166" s="420">
        <v>30415</v>
      </c>
      <c r="E166" s="421">
        <v>19117</v>
      </c>
      <c r="F166" s="420">
        <f t="shared" si="7"/>
        <v>33378</v>
      </c>
      <c r="G166" s="500">
        <f t="shared" si="6"/>
        <v>24381</v>
      </c>
      <c r="H166" s="421">
        <v>219</v>
      </c>
    </row>
    <row r="167" spans="1:8" x14ac:dyDescent="0.2">
      <c r="A167" s="424">
        <v>176</v>
      </c>
      <c r="B167" s="425">
        <f t="shared" si="8"/>
        <v>21.83</v>
      </c>
      <c r="C167" s="429">
        <v>30</v>
      </c>
      <c r="D167" s="420">
        <v>30415</v>
      </c>
      <c r="E167" s="421">
        <v>19117</v>
      </c>
      <c r="F167" s="420">
        <f t="shared" si="7"/>
        <v>33357</v>
      </c>
      <c r="G167" s="500">
        <f t="shared" si="6"/>
        <v>24366</v>
      </c>
      <c r="H167" s="421">
        <v>219</v>
      </c>
    </row>
    <row r="168" spans="1:8" x14ac:dyDescent="0.2">
      <c r="A168" s="424">
        <v>177</v>
      </c>
      <c r="B168" s="425">
        <f t="shared" si="8"/>
        <v>21.86</v>
      </c>
      <c r="C168" s="429">
        <v>30</v>
      </c>
      <c r="D168" s="420">
        <v>30415</v>
      </c>
      <c r="E168" s="421">
        <v>19117</v>
      </c>
      <c r="F168" s="420">
        <f t="shared" si="7"/>
        <v>33326</v>
      </c>
      <c r="G168" s="500">
        <f t="shared" si="6"/>
        <v>24343</v>
      </c>
      <c r="H168" s="421">
        <v>219</v>
      </c>
    </row>
    <row r="169" spans="1:8" x14ac:dyDescent="0.2">
      <c r="A169" s="424">
        <v>178</v>
      </c>
      <c r="B169" s="425">
        <f t="shared" si="8"/>
        <v>21.89</v>
      </c>
      <c r="C169" s="429">
        <v>30</v>
      </c>
      <c r="D169" s="420">
        <v>30415</v>
      </c>
      <c r="E169" s="421">
        <v>19117</v>
      </c>
      <c r="F169" s="420">
        <f t="shared" si="7"/>
        <v>33294</v>
      </c>
      <c r="G169" s="500">
        <f t="shared" si="6"/>
        <v>24320</v>
      </c>
      <c r="H169" s="421">
        <v>219</v>
      </c>
    </row>
    <row r="170" spans="1:8" x14ac:dyDescent="0.2">
      <c r="A170" s="424">
        <v>179</v>
      </c>
      <c r="B170" s="425">
        <f t="shared" si="8"/>
        <v>21.91</v>
      </c>
      <c r="C170" s="429">
        <v>30</v>
      </c>
      <c r="D170" s="420">
        <v>30415</v>
      </c>
      <c r="E170" s="421">
        <v>19117</v>
      </c>
      <c r="F170" s="420">
        <f t="shared" si="7"/>
        <v>33274</v>
      </c>
      <c r="G170" s="500">
        <f t="shared" si="6"/>
        <v>24305</v>
      </c>
      <c r="H170" s="421">
        <v>219</v>
      </c>
    </row>
    <row r="171" spans="1:8" x14ac:dyDescent="0.2">
      <c r="A171" s="424">
        <v>180</v>
      </c>
      <c r="B171" s="425">
        <f t="shared" si="8"/>
        <v>21.94</v>
      </c>
      <c r="C171" s="429">
        <v>30</v>
      </c>
      <c r="D171" s="420">
        <v>30415</v>
      </c>
      <c r="E171" s="421">
        <v>19117</v>
      </c>
      <c r="F171" s="420">
        <f t="shared" si="7"/>
        <v>33243</v>
      </c>
      <c r="G171" s="500">
        <f t="shared" si="6"/>
        <v>24282</v>
      </c>
      <c r="H171" s="421">
        <v>219</v>
      </c>
    </row>
    <row r="172" spans="1:8" x14ac:dyDescent="0.2">
      <c r="A172" s="424">
        <v>181</v>
      </c>
      <c r="B172" s="425">
        <f t="shared" si="8"/>
        <v>21.97</v>
      </c>
      <c r="C172" s="429">
        <v>30</v>
      </c>
      <c r="D172" s="420">
        <v>30415</v>
      </c>
      <c r="E172" s="421">
        <v>19117</v>
      </c>
      <c r="F172" s="420">
        <f t="shared" si="7"/>
        <v>33212</v>
      </c>
      <c r="G172" s="500">
        <f t="shared" si="6"/>
        <v>24259</v>
      </c>
      <c r="H172" s="421">
        <v>219</v>
      </c>
    </row>
    <row r="173" spans="1:8" x14ac:dyDescent="0.2">
      <c r="A173" s="424">
        <v>182</v>
      </c>
      <c r="B173" s="425">
        <f t="shared" si="8"/>
        <v>21.99</v>
      </c>
      <c r="C173" s="429">
        <v>30</v>
      </c>
      <c r="D173" s="420">
        <v>30415</v>
      </c>
      <c r="E173" s="421">
        <v>19117</v>
      </c>
      <c r="F173" s="420">
        <f t="shared" si="7"/>
        <v>33191</v>
      </c>
      <c r="G173" s="500">
        <f t="shared" si="6"/>
        <v>24244</v>
      </c>
      <c r="H173" s="421">
        <v>219</v>
      </c>
    </row>
    <row r="174" spans="1:8" x14ac:dyDescent="0.2">
      <c r="A174" s="424">
        <v>183</v>
      </c>
      <c r="B174" s="425">
        <f t="shared" si="8"/>
        <v>22.02</v>
      </c>
      <c r="C174" s="429">
        <v>30</v>
      </c>
      <c r="D174" s="420">
        <v>30415</v>
      </c>
      <c r="E174" s="421">
        <v>19117</v>
      </c>
      <c r="F174" s="420">
        <f t="shared" si="7"/>
        <v>33161</v>
      </c>
      <c r="G174" s="500">
        <f t="shared" si="6"/>
        <v>24222</v>
      </c>
      <c r="H174" s="421">
        <v>219</v>
      </c>
    </row>
    <row r="175" spans="1:8" x14ac:dyDescent="0.2">
      <c r="A175" s="424">
        <v>184</v>
      </c>
      <c r="B175" s="425">
        <f t="shared" si="8"/>
        <v>22.05</v>
      </c>
      <c r="C175" s="429">
        <v>30</v>
      </c>
      <c r="D175" s="420">
        <v>30415</v>
      </c>
      <c r="E175" s="421">
        <v>19117</v>
      </c>
      <c r="F175" s="420">
        <f t="shared" si="7"/>
        <v>33130</v>
      </c>
      <c r="G175" s="500">
        <f t="shared" si="6"/>
        <v>24199</v>
      </c>
      <c r="H175" s="421">
        <v>219</v>
      </c>
    </row>
    <row r="176" spans="1:8" x14ac:dyDescent="0.2">
      <c r="A176" s="424">
        <v>185</v>
      </c>
      <c r="B176" s="425">
        <f t="shared" si="8"/>
        <v>22.07</v>
      </c>
      <c r="C176" s="429">
        <v>30</v>
      </c>
      <c r="D176" s="420">
        <v>30415</v>
      </c>
      <c r="E176" s="421">
        <v>19117</v>
      </c>
      <c r="F176" s="420">
        <f t="shared" si="7"/>
        <v>33109</v>
      </c>
      <c r="G176" s="500">
        <f t="shared" si="6"/>
        <v>24184</v>
      </c>
      <c r="H176" s="421">
        <v>219</v>
      </c>
    </row>
    <row r="177" spans="1:8" x14ac:dyDescent="0.2">
      <c r="A177" s="424">
        <v>186</v>
      </c>
      <c r="B177" s="425">
        <f t="shared" si="8"/>
        <v>22.1</v>
      </c>
      <c r="C177" s="429">
        <v>30</v>
      </c>
      <c r="D177" s="420">
        <v>30415</v>
      </c>
      <c r="E177" s="421">
        <v>19117</v>
      </c>
      <c r="F177" s="420">
        <f t="shared" si="7"/>
        <v>33079</v>
      </c>
      <c r="G177" s="500">
        <f t="shared" si="6"/>
        <v>24162</v>
      </c>
      <c r="H177" s="421">
        <v>219</v>
      </c>
    </row>
    <row r="178" spans="1:8" x14ac:dyDescent="0.2">
      <c r="A178" s="424">
        <v>187</v>
      </c>
      <c r="B178" s="425">
        <f t="shared" si="8"/>
        <v>22.12</v>
      </c>
      <c r="C178" s="429">
        <v>30</v>
      </c>
      <c r="D178" s="420">
        <v>30415</v>
      </c>
      <c r="E178" s="421">
        <v>19117</v>
      </c>
      <c r="F178" s="420">
        <f t="shared" si="7"/>
        <v>33059</v>
      </c>
      <c r="G178" s="500">
        <f t="shared" si="6"/>
        <v>24147</v>
      </c>
      <c r="H178" s="421">
        <v>219</v>
      </c>
    </row>
    <row r="179" spans="1:8" x14ac:dyDescent="0.2">
      <c r="A179" s="424">
        <v>188</v>
      </c>
      <c r="B179" s="425">
        <f t="shared" si="8"/>
        <v>22.15</v>
      </c>
      <c r="C179" s="429">
        <v>30</v>
      </c>
      <c r="D179" s="420">
        <v>30415</v>
      </c>
      <c r="E179" s="421">
        <v>19117</v>
      </c>
      <c r="F179" s="420">
        <f t="shared" si="7"/>
        <v>33028</v>
      </c>
      <c r="G179" s="500">
        <f t="shared" si="6"/>
        <v>24124</v>
      </c>
      <c r="H179" s="421">
        <v>219</v>
      </c>
    </row>
    <row r="180" spans="1:8" x14ac:dyDescent="0.2">
      <c r="A180" s="424">
        <v>189</v>
      </c>
      <c r="B180" s="425">
        <f t="shared" si="8"/>
        <v>22.17</v>
      </c>
      <c r="C180" s="429">
        <v>30</v>
      </c>
      <c r="D180" s="420">
        <v>30415</v>
      </c>
      <c r="E180" s="421">
        <v>19117</v>
      </c>
      <c r="F180" s="420">
        <f t="shared" si="7"/>
        <v>33008</v>
      </c>
      <c r="G180" s="500">
        <f t="shared" si="6"/>
        <v>24110</v>
      </c>
      <c r="H180" s="421">
        <v>219</v>
      </c>
    </row>
    <row r="181" spans="1:8" x14ac:dyDescent="0.2">
      <c r="A181" s="424">
        <v>190</v>
      </c>
      <c r="B181" s="425">
        <f t="shared" si="8"/>
        <v>22.2</v>
      </c>
      <c r="C181" s="429">
        <v>30</v>
      </c>
      <c r="D181" s="420">
        <v>30415</v>
      </c>
      <c r="E181" s="421">
        <v>19117</v>
      </c>
      <c r="F181" s="420">
        <f t="shared" si="7"/>
        <v>32978</v>
      </c>
      <c r="G181" s="500">
        <f t="shared" si="6"/>
        <v>24087</v>
      </c>
      <c r="H181" s="421">
        <v>219</v>
      </c>
    </row>
    <row r="182" spans="1:8" x14ac:dyDescent="0.2">
      <c r="A182" s="424">
        <v>191</v>
      </c>
      <c r="B182" s="425">
        <f t="shared" si="8"/>
        <v>22.22</v>
      </c>
      <c r="C182" s="429">
        <v>30</v>
      </c>
      <c r="D182" s="420">
        <v>30415</v>
      </c>
      <c r="E182" s="421">
        <v>19117</v>
      </c>
      <c r="F182" s="420">
        <f t="shared" si="7"/>
        <v>32958</v>
      </c>
      <c r="G182" s="500">
        <f t="shared" si="6"/>
        <v>24073</v>
      </c>
      <c r="H182" s="421">
        <v>219</v>
      </c>
    </row>
    <row r="183" spans="1:8" x14ac:dyDescent="0.2">
      <c r="A183" s="424">
        <v>192</v>
      </c>
      <c r="B183" s="425">
        <f t="shared" si="8"/>
        <v>22.25</v>
      </c>
      <c r="C183" s="429">
        <v>30</v>
      </c>
      <c r="D183" s="420">
        <v>30415</v>
      </c>
      <c r="E183" s="421">
        <v>19117</v>
      </c>
      <c r="F183" s="420">
        <f t="shared" si="7"/>
        <v>32928</v>
      </c>
      <c r="G183" s="500">
        <f t="shared" si="6"/>
        <v>24050</v>
      </c>
      <c r="H183" s="421">
        <v>219</v>
      </c>
    </row>
    <row r="184" spans="1:8" x14ac:dyDescent="0.2">
      <c r="A184" s="424">
        <v>193</v>
      </c>
      <c r="B184" s="425">
        <f t="shared" si="8"/>
        <v>22.27</v>
      </c>
      <c r="C184" s="429">
        <v>30</v>
      </c>
      <c r="D184" s="420">
        <v>30415</v>
      </c>
      <c r="E184" s="421">
        <v>19117</v>
      </c>
      <c r="F184" s="420">
        <f t="shared" si="7"/>
        <v>32908</v>
      </c>
      <c r="G184" s="500">
        <f t="shared" si="6"/>
        <v>24036</v>
      </c>
      <c r="H184" s="421">
        <v>219</v>
      </c>
    </row>
    <row r="185" spans="1:8" x14ac:dyDescent="0.2">
      <c r="A185" s="424">
        <v>194</v>
      </c>
      <c r="B185" s="425">
        <f t="shared" si="8"/>
        <v>22.3</v>
      </c>
      <c r="C185" s="429">
        <v>30</v>
      </c>
      <c r="D185" s="420">
        <v>30415</v>
      </c>
      <c r="E185" s="421">
        <v>19117</v>
      </c>
      <c r="F185" s="420">
        <f t="shared" si="7"/>
        <v>32878</v>
      </c>
      <c r="G185" s="500">
        <f t="shared" si="6"/>
        <v>24014</v>
      </c>
      <c r="H185" s="421">
        <v>219</v>
      </c>
    </row>
    <row r="186" spans="1:8" x14ac:dyDescent="0.2">
      <c r="A186" s="424">
        <v>195</v>
      </c>
      <c r="B186" s="425">
        <f t="shared" si="8"/>
        <v>22.32</v>
      </c>
      <c r="C186" s="429">
        <v>30</v>
      </c>
      <c r="D186" s="420">
        <v>30415</v>
      </c>
      <c r="E186" s="421">
        <v>19117</v>
      </c>
      <c r="F186" s="420">
        <f t="shared" si="7"/>
        <v>32858</v>
      </c>
      <c r="G186" s="500">
        <f t="shared" si="6"/>
        <v>23999</v>
      </c>
      <c r="H186" s="421">
        <v>219</v>
      </c>
    </row>
    <row r="187" spans="1:8" x14ac:dyDescent="0.2">
      <c r="A187" s="424">
        <v>196</v>
      </c>
      <c r="B187" s="425">
        <f t="shared" si="8"/>
        <v>22.35</v>
      </c>
      <c r="C187" s="429">
        <v>30</v>
      </c>
      <c r="D187" s="420">
        <v>30415</v>
      </c>
      <c r="E187" s="421">
        <v>19117</v>
      </c>
      <c r="F187" s="420">
        <f t="shared" si="7"/>
        <v>32828</v>
      </c>
      <c r="G187" s="500">
        <f t="shared" si="6"/>
        <v>23977</v>
      </c>
      <c r="H187" s="421">
        <v>219</v>
      </c>
    </row>
    <row r="188" spans="1:8" x14ac:dyDescent="0.2">
      <c r="A188" s="424">
        <v>197</v>
      </c>
      <c r="B188" s="425">
        <f t="shared" si="8"/>
        <v>22.37</v>
      </c>
      <c r="C188" s="429">
        <v>30</v>
      </c>
      <c r="D188" s="420">
        <v>30415</v>
      </c>
      <c r="E188" s="421">
        <v>19117</v>
      </c>
      <c r="F188" s="420">
        <f t="shared" si="7"/>
        <v>32808</v>
      </c>
      <c r="G188" s="500">
        <f t="shared" si="6"/>
        <v>23962</v>
      </c>
      <c r="H188" s="421">
        <v>219</v>
      </c>
    </row>
    <row r="189" spans="1:8" x14ac:dyDescent="0.2">
      <c r="A189" s="424">
        <v>198</v>
      </c>
      <c r="B189" s="425">
        <f t="shared" si="8"/>
        <v>22.4</v>
      </c>
      <c r="C189" s="429">
        <v>30</v>
      </c>
      <c r="D189" s="420">
        <v>30415</v>
      </c>
      <c r="E189" s="421">
        <v>19117</v>
      </c>
      <c r="F189" s="420">
        <f t="shared" si="7"/>
        <v>32778</v>
      </c>
      <c r="G189" s="500">
        <f t="shared" si="6"/>
        <v>23941</v>
      </c>
      <c r="H189" s="421">
        <v>219</v>
      </c>
    </row>
    <row r="190" spans="1:8" x14ac:dyDescent="0.2">
      <c r="A190" s="424">
        <v>199</v>
      </c>
      <c r="B190" s="425">
        <f t="shared" si="8"/>
        <v>22.42</v>
      </c>
      <c r="C190" s="429">
        <v>30</v>
      </c>
      <c r="D190" s="420">
        <v>30415</v>
      </c>
      <c r="E190" s="421">
        <v>19117</v>
      </c>
      <c r="F190" s="420">
        <f t="shared" si="7"/>
        <v>32758</v>
      </c>
      <c r="G190" s="500">
        <f t="shared" si="6"/>
        <v>23926</v>
      </c>
      <c r="H190" s="421">
        <v>219</v>
      </c>
    </row>
    <row r="191" spans="1:8" x14ac:dyDescent="0.2">
      <c r="A191" s="424">
        <v>200</v>
      </c>
      <c r="B191" s="425">
        <f t="shared" si="8"/>
        <v>22.44</v>
      </c>
      <c r="C191" s="429">
        <v>30</v>
      </c>
      <c r="D191" s="420">
        <v>30415</v>
      </c>
      <c r="E191" s="421">
        <v>19117</v>
      </c>
      <c r="F191" s="420">
        <f t="shared" si="7"/>
        <v>32739</v>
      </c>
      <c r="G191" s="500">
        <f t="shared" si="6"/>
        <v>23912</v>
      </c>
      <c r="H191" s="421">
        <v>219</v>
      </c>
    </row>
    <row r="192" spans="1:8" x14ac:dyDescent="0.2">
      <c r="A192" s="424">
        <v>201</v>
      </c>
      <c r="B192" s="425">
        <f t="shared" si="8"/>
        <v>22.47</v>
      </c>
      <c r="C192" s="429">
        <v>30</v>
      </c>
      <c r="D192" s="420">
        <v>30415</v>
      </c>
      <c r="E192" s="421">
        <v>19117</v>
      </c>
      <c r="F192" s="420">
        <f t="shared" si="7"/>
        <v>32709</v>
      </c>
      <c r="G192" s="500">
        <f t="shared" si="6"/>
        <v>23890</v>
      </c>
      <c r="H192" s="421">
        <v>219</v>
      </c>
    </row>
    <row r="193" spans="1:8" x14ac:dyDescent="0.2">
      <c r="A193" s="424">
        <v>202</v>
      </c>
      <c r="B193" s="425">
        <f t="shared" si="8"/>
        <v>22.49</v>
      </c>
      <c r="C193" s="429">
        <v>30</v>
      </c>
      <c r="D193" s="420">
        <v>30415</v>
      </c>
      <c r="E193" s="421">
        <v>19117</v>
      </c>
      <c r="F193" s="420">
        <f t="shared" si="7"/>
        <v>32689</v>
      </c>
      <c r="G193" s="500">
        <f t="shared" si="6"/>
        <v>23875</v>
      </c>
      <c r="H193" s="421">
        <v>219</v>
      </c>
    </row>
    <row r="194" spans="1:8" x14ac:dyDescent="0.2">
      <c r="A194" s="424">
        <v>203</v>
      </c>
      <c r="B194" s="425">
        <f t="shared" si="8"/>
        <v>22.52</v>
      </c>
      <c r="C194" s="429">
        <v>30</v>
      </c>
      <c r="D194" s="420">
        <v>30415</v>
      </c>
      <c r="E194" s="421">
        <v>19117</v>
      </c>
      <c r="F194" s="420">
        <f t="shared" si="7"/>
        <v>32660</v>
      </c>
      <c r="G194" s="500">
        <f t="shared" si="6"/>
        <v>23854</v>
      </c>
      <c r="H194" s="421">
        <v>219</v>
      </c>
    </row>
    <row r="195" spans="1:8" x14ac:dyDescent="0.2">
      <c r="A195" s="424">
        <v>204</v>
      </c>
      <c r="B195" s="425">
        <f t="shared" si="8"/>
        <v>22.54</v>
      </c>
      <c r="C195" s="429">
        <v>30</v>
      </c>
      <c r="D195" s="420">
        <v>30415</v>
      </c>
      <c r="E195" s="421">
        <v>19117</v>
      </c>
      <c r="F195" s="420">
        <f t="shared" si="7"/>
        <v>32641</v>
      </c>
      <c r="G195" s="500">
        <f t="shared" si="6"/>
        <v>23839</v>
      </c>
      <c r="H195" s="421">
        <v>219</v>
      </c>
    </row>
    <row r="196" spans="1:8" x14ac:dyDescent="0.2">
      <c r="A196" s="424">
        <v>205</v>
      </c>
      <c r="B196" s="425">
        <f t="shared" si="8"/>
        <v>22.56</v>
      </c>
      <c r="C196" s="429">
        <v>30</v>
      </c>
      <c r="D196" s="420">
        <v>30415</v>
      </c>
      <c r="E196" s="421">
        <v>19117</v>
      </c>
      <c r="F196" s="420">
        <f t="shared" si="7"/>
        <v>32621</v>
      </c>
      <c r="G196" s="500">
        <f t="shared" si="6"/>
        <v>23825</v>
      </c>
      <c r="H196" s="421">
        <v>219</v>
      </c>
    </row>
    <row r="197" spans="1:8" x14ac:dyDescent="0.2">
      <c r="A197" s="424">
        <v>206</v>
      </c>
      <c r="B197" s="425">
        <f t="shared" si="8"/>
        <v>22.59</v>
      </c>
      <c r="C197" s="429">
        <v>30</v>
      </c>
      <c r="D197" s="420">
        <v>30415</v>
      </c>
      <c r="E197" s="421">
        <v>19117</v>
      </c>
      <c r="F197" s="420">
        <f t="shared" si="7"/>
        <v>32592</v>
      </c>
      <c r="G197" s="500">
        <f t="shared" si="6"/>
        <v>23804</v>
      </c>
      <c r="H197" s="421">
        <v>219</v>
      </c>
    </row>
    <row r="198" spans="1:8" x14ac:dyDescent="0.2">
      <c r="A198" s="424">
        <v>207</v>
      </c>
      <c r="B198" s="425">
        <f t="shared" si="8"/>
        <v>22.61</v>
      </c>
      <c r="C198" s="429">
        <v>30</v>
      </c>
      <c r="D198" s="420">
        <v>30415</v>
      </c>
      <c r="E198" s="421">
        <v>19117</v>
      </c>
      <c r="F198" s="420">
        <f t="shared" si="7"/>
        <v>32572</v>
      </c>
      <c r="G198" s="500">
        <f t="shared" si="6"/>
        <v>23789</v>
      </c>
      <c r="H198" s="421">
        <v>219</v>
      </c>
    </row>
    <row r="199" spans="1:8" x14ac:dyDescent="0.2">
      <c r="A199" s="424">
        <v>208</v>
      </c>
      <c r="B199" s="425">
        <f t="shared" si="8"/>
        <v>22.63</v>
      </c>
      <c r="C199" s="429">
        <v>30</v>
      </c>
      <c r="D199" s="420">
        <v>30415</v>
      </c>
      <c r="E199" s="421">
        <v>19117</v>
      </c>
      <c r="F199" s="420">
        <f t="shared" si="7"/>
        <v>32553</v>
      </c>
      <c r="G199" s="500">
        <f t="shared" si="6"/>
        <v>23775</v>
      </c>
      <c r="H199" s="421">
        <v>219</v>
      </c>
    </row>
    <row r="200" spans="1:8" x14ac:dyDescent="0.2">
      <c r="A200" s="424">
        <v>209</v>
      </c>
      <c r="B200" s="425">
        <f t="shared" si="8"/>
        <v>22.66</v>
      </c>
      <c r="C200" s="429">
        <v>30</v>
      </c>
      <c r="D200" s="420">
        <v>30415</v>
      </c>
      <c r="E200" s="421">
        <v>19117</v>
      </c>
      <c r="F200" s="420">
        <f t="shared" si="7"/>
        <v>32524</v>
      </c>
      <c r="G200" s="500">
        <f t="shared" si="6"/>
        <v>23754</v>
      </c>
      <c r="H200" s="421">
        <v>219</v>
      </c>
    </row>
    <row r="201" spans="1:8" x14ac:dyDescent="0.2">
      <c r="A201" s="424">
        <v>210</v>
      </c>
      <c r="B201" s="425">
        <f t="shared" si="8"/>
        <v>22.68</v>
      </c>
      <c r="C201" s="429">
        <v>30</v>
      </c>
      <c r="D201" s="420">
        <v>30415</v>
      </c>
      <c r="E201" s="421">
        <v>19117</v>
      </c>
      <c r="F201" s="420">
        <f t="shared" si="7"/>
        <v>32505</v>
      </c>
      <c r="G201" s="500">
        <f t="shared" si="6"/>
        <v>23739</v>
      </c>
      <c r="H201" s="421">
        <v>219</v>
      </c>
    </row>
    <row r="202" spans="1:8" x14ac:dyDescent="0.2">
      <c r="A202" s="424">
        <v>211</v>
      </c>
      <c r="B202" s="425">
        <f t="shared" si="8"/>
        <v>22.7</v>
      </c>
      <c r="C202" s="429">
        <v>30</v>
      </c>
      <c r="D202" s="420">
        <v>30415</v>
      </c>
      <c r="E202" s="421">
        <v>19117</v>
      </c>
      <c r="F202" s="420">
        <f t="shared" si="7"/>
        <v>32485</v>
      </c>
      <c r="G202" s="500">
        <f t="shared" si="6"/>
        <v>23725</v>
      </c>
      <c r="H202" s="421">
        <v>219</v>
      </c>
    </row>
    <row r="203" spans="1:8" x14ac:dyDescent="0.2">
      <c r="A203" s="424">
        <v>212</v>
      </c>
      <c r="B203" s="425">
        <f t="shared" si="8"/>
        <v>22.72</v>
      </c>
      <c r="C203" s="429">
        <v>30</v>
      </c>
      <c r="D203" s="420">
        <v>30415</v>
      </c>
      <c r="E203" s="421">
        <v>19117</v>
      </c>
      <c r="F203" s="420">
        <f t="shared" si="7"/>
        <v>32466</v>
      </c>
      <c r="G203" s="500">
        <f t="shared" si="6"/>
        <v>23711</v>
      </c>
      <c r="H203" s="421">
        <v>219</v>
      </c>
    </row>
    <row r="204" spans="1:8" x14ac:dyDescent="0.2">
      <c r="A204" s="424">
        <v>213</v>
      </c>
      <c r="B204" s="425">
        <f t="shared" si="8"/>
        <v>22.75</v>
      </c>
      <c r="C204" s="429">
        <v>30</v>
      </c>
      <c r="D204" s="420">
        <v>30415</v>
      </c>
      <c r="E204" s="421">
        <v>19117</v>
      </c>
      <c r="F204" s="420">
        <f t="shared" si="7"/>
        <v>32437</v>
      </c>
      <c r="G204" s="500">
        <f t="shared" si="6"/>
        <v>23690</v>
      </c>
      <c r="H204" s="421">
        <v>219</v>
      </c>
    </row>
    <row r="205" spans="1:8" x14ac:dyDescent="0.2">
      <c r="A205" s="424">
        <v>214</v>
      </c>
      <c r="B205" s="425">
        <f t="shared" si="8"/>
        <v>22.77</v>
      </c>
      <c r="C205" s="429">
        <v>30</v>
      </c>
      <c r="D205" s="420">
        <v>30415</v>
      </c>
      <c r="E205" s="421">
        <v>19117</v>
      </c>
      <c r="F205" s="420">
        <f t="shared" si="7"/>
        <v>32418</v>
      </c>
      <c r="G205" s="500">
        <f t="shared" ref="G205:G268" si="9">ROUND(12*(1/B205*D205+1/C205*E205),0)</f>
        <v>23676</v>
      </c>
      <c r="H205" s="421">
        <v>219</v>
      </c>
    </row>
    <row r="206" spans="1:8" x14ac:dyDescent="0.2">
      <c r="A206" s="424">
        <v>215</v>
      </c>
      <c r="B206" s="425">
        <f t="shared" si="8"/>
        <v>22.79</v>
      </c>
      <c r="C206" s="429">
        <v>30</v>
      </c>
      <c r="D206" s="420">
        <v>30415</v>
      </c>
      <c r="E206" s="421">
        <v>19117</v>
      </c>
      <c r="F206" s="420">
        <f t="shared" ref="F206:F269" si="10">ROUND(12*1.36*(1/B206*D206+1/C206*E206)+H206,0)</f>
        <v>32399</v>
      </c>
      <c r="G206" s="500">
        <f t="shared" si="9"/>
        <v>23662</v>
      </c>
      <c r="H206" s="421">
        <v>219</v>
      </c>
    </row>
    <row r="207" spans="1:8" x14ac:dyDescent="0.2">
      <c r="A207" s="424">
        <v>216</v>
      </c>
      <c r="B207" s="425">
        <f t="shared" ref="B207:B266" si="11">ROUND(0.73*(6.558*LN(A207)-4),2)</f>
        <v>22.81</v>
      </c>
      <c r="C207" s="429">
        <v>30</v>
      </c>
      <c r="D207" s="420">
        <v>30415</v>
      </c>
      <c r="E207" s="421">
        <v>19117</v>
      </c>
      <c r="F207" s="420">
        <f t="shared" si="10"/>
        <v>32380</v>
      </c>
      <c r="G207" s="500">
        <f t="shared" si="9"/>
        <v>23648</v>
      </c>
      <c r="H207" s="421">
        <v>219</v>
      </c>
    </row>
    <row r="208" spans="1:8" x14ac:dyDescent="0.2">
      <c r="A208" s="424">
        <v>217</v>
      </c>
      <c r="B208" s="425">
        <f t="shared" si="11"/>
        <v>22.84</v>
      </c>
      <c r="C208" s="429">
        <v>30</v>
      </c>
      <c r="D208" s="420">
        <v>30415</v>
      </c>
      <c r="E208" s="421">
        <v>19117</v>
      </c>
      <c r="F208" s="420">
        <f t="shared" si="10"/>
        <v>32351</v>
      </c>
      <c r="G208" s="500">
        <f t="shared" si="9"/>
        <v>23627</v>
      </c>
      <c r="H208" s="421">
        <v>219</v>
      </c>
    </row>
    <row r="209" spans="1:8" x14ac:dyDescent="0.2">
      <c r="A209" s="424">
        <v>218</v>
      </c>
      <c r="B209" s="425">
        <f t="shared" si="11"/>
        <v>22.86</v>
      </c>
      <c r="C209" s="429">
        <v>30</v>
      </c>
      <c r="D209" s="420">
        <v>30415</v>
      </c>
      <c r="E209" s="421">
        <v>19117</v>
      </c>
      <c r="F209" s="420">
        <f t="shared" si="10"/>
        <v>32332</v>
      </c>
      <c r="G209" s="500">
        <f t="shared" si="9"/>
        <v>23613</v>
      </c>
      <c r="H209" s="421">
        <v>219</v>
      </c>
    </row>
    <row r="210" spans="1:8" x14ac:dyDescent="0.2">
      <c r="A210" s="424">
        <v>219</v>
      </c>
      <c r="B210" s="425">
        <f t="shared" si="11"/>
        <v>22.88</v>
      </c>
      <c r="C210" s="429">
        <v>30</v>
      </c>
      <c r="D210" s="420">
        <v>30415</v>
      </c>
      <c r="E210" s="421">
        <v>19117</v>
      </c>
      <c r="F210" s="420">
        <f t="shared" si="10"/>
        <v>32313</v>
      </c>
      <c r="G210" s="500">
        <f t="shared" si="9"/>
        <v>23599</v>
      </c>
      <c r="H210" s="421">
        <v>219</v>
      </c>
    </row>
    <row r="211" spans="1:8" x14ac:dyDescent="0.2">
      <c r="A211" s="424">
        <v>220</v>
      </c>
      <c r="B211" s="425">
        <f t="shared" si="11"/>
        <v>22.9</v>
      </c>
      <c r="C211" s="429">
        <v>30</v>
      </c>
      <c r="D211" s="420">
        <v>30415</v>
      </c>
      <c r="E211" s="421">
        <v>19117</v>
      </c>
      <c r="F211" s="420">
        <f t="shared" si="10"/>
        <v>32294</v>
      </c>
      <c r="G211" s="500">
        <f t="shared" si="9"/>
        <v>23585</v>
      </c>
      <c r="H211" s="421">
        <v>219</v>
      </c>
    </row>
    <row r="212" spans="1:8" x14ac:dyDescent="0.2">
      <c r="A212" s="424">
        <v>221</v>
      </c>
      <c r="B212" s="425">
        <f t="shared" si="11"/>
        <v>22.92</v>
      </c>
      <c r="C212" s="429">
        <v>30</v>
      </c>
      <c r="D212" s="420">
        <v>30415</v>
      </c>
      <c r="E212" s="421">
        <v>19117</v>
      </c>
      <c r="F212" s="420">
        <f t="shared" si="10"/>
        <v>32275</v>
      </c>
      <c r="G212" s="500">
        <f t="shared" si="9"/>
        <v>23571</v>
      </c>
      <c r="H212" s="421">
        <v>219</v>
      </c>
    </row>
    <row r="213" spans="1:8" x14ac:dyDescent="0.2">
      <c r="A213" s="424">
        <v>222</v>
      </c>
      <c r="B213" s="425">
        <f t="shared" si="11"/>
        <v>22.94</v>
      </c>
      <c r="C213" s="429">
        <v>30</v>
      </c>
      <c r="D213" s="420">
        <v>30415</v>
      </c>
      <c r="E213" s="421">
        <v>19117</v>
      </c>
      <c r="F213" s="420">
        <f t="shared" si="10"/>
        <v>32257</v>
      </c>
      <c r="G213" s="500">
        <f t="shared" si="9"/>
        <v>23557</v>
      </c>
      <c r="H213" s="421">
        <v>219</v>
      </c>
    </row>
    <row r="214" spans="1:8" x14ac:dyDescent="0.2">
      <c r="A214" s="424">
        <v>223</v>
      </c>
      <c r="B214" s="425">
        <f t="shared" si="11"/>
        <v>22.97</v>
      </c>
      <c r="C214" s="429">
        <v>30</v>
      </c>
      <c r="D214" s="420">
        <v>30415</v>
      </c>
      <c r="E214" s="421">
        <v>19117</v>
      </c>
      <c r="F214" s="420">
        <f t="shared" si="10"/>
        <v>32228</v>
      </c>
      <c r="G214" s="500">
        <f t="shared" si="9"/>
        <v>23536</v>
      </c>
      <c r="H214" s="421">
        <v>219</v>
      </c>
    </row>
    <row r="215" spans="1:8" x14ac:dyDescent="0.2">
      <c r="A215" s="424">
        <v>224</v>
      </c>
      <c r="B215" s="425">
        <f t="shared" si="11"/>
        <v>22.99</v>
      </c>
      <c r="C215" s="429">
        <v>30</v>
      </c>
      <c r="D215" s="420">
        <v>30415</v>
      </c>
      <c r="E215" s="421">
        <v>19117</v>
      </c>
      <c r="F215" s="420">
        <f t="shared" si="10"/>
        <v>32209</v>
      </c>
      <c r="G215" s="500">
        <f t="shared" si="9"/>
        <v>23522</v>
      </c>
      <c r="H215" s="421">
        <v>219</v>
      </c>
    </row>
    <row r="216" spans="1:8" x14ac:dyDescent="0.2">
      <c r="A216" s="424">
        <v>225</v>
      </c>
      <c r="B216" s="425">
        <f t="shared" si="11"/>
        <v>23.01</v>
      </c>
      <c r="C216" s="429">
        <v>30</v>
      </c>
      <c r="D216" s="420">
        <v>30415</v>
      </c>
      <c r="E216" s="421">
        <v>19117</v>
      </c>
      <c r="F216" s="420">
        <f t="shared" si="10"/>
        <v>32191</v>
      </c>
      <c r="G216" s="500">
        <f t="shared" si="9"/>
        <v>23509</v>
      </c>
      <c r="H216" s="421">
        <v>219</v>
      </c>
    </row>
    <row r="217" spans="1:8" x14ac:dyDescent="0.2">
      <c r="A217" s="424">
        <v>226</v>
      </c>
      <c r="B217" s="425">
        <f t="shared" si="11"/>
        <v>23.03</v>
      </c>
      <c r="C217" s="429">
        <v>30</v>
      </c>
      <c r="D217" s="420">
        <v>30415</v>
      </c>
      <c r="E217" s="421">
        <v>19117</v>
      </c>
      <c r="F217" s="420">
        <f t="shared" si="10"/>
        <v>32172</v>
      </c>
      <c r="G217" s="500">
        <f t="shared" si="9"/>
        <v>23495</v>
      </c>
      <c r="H217" s="421">
        <v>219</v>
      </c>
    </row>
    <row r="218" spans="1:8" x14ac:dyDescent="0.2">
      <c r="A218" s="424">
        <v>227</v>
      </c>
      <c r="B218" s="425">
        <f t="shared" si="11"/>
        <v>23.05</v>
      </c>
      <c r="C218" s="429">
        <v>30</v>
      </c>
      <c r="D218" s="420">
        <v>30415</v>
      </c>
      <c r="E218" s="421">
        <v>19117</v>
      </c>
      <c r="F218" s="420">
        <f t="shared" si="10"/>
        <v>32153</v>
      </c>
      <c r="G218" s="500">
        <f t="shared" si="9"/>
        <v>23481</v>
      </c>
      <c r="H218" s="421">
        <v>219</v>
      </c>
    </row>
    <row r="219" spans="1:8" x14ac:dyDescent="0.2">
      <c r="A219" s="424">
        <v>228</v>
      </c>
      <c r="B219" s="425">
        <f t="shared" si="11"/>
        <v>23.07</v>
      </c>
      <c r="C219" s="429">
        <v>30</v>
      </c>
      <c r="D219" s="420">
        <v>30415</v>
      </c>
      <c r="E219" s="421">
        <v>19117</v>
      </c>
      <c r="F219" s="420">
        <f t="shared" si="10"/>
        <v>32135</v>
      </c>
      <c r="G219" s="500">
        <f t="shared" si="9"/>
        <v>23467</v>
      </c>
      <c r="H219" s="421">
        <v>219</v>
      </c>
    </row>
    <row r="220" spans="1:8" x14ac:dyDescent="0.2">
      <c r="A220" s="424">
        <v>229</v>
      </c>
      <c r="B220" s="425">
        <f t="shared" si="11"/>
        <v>23.09</v>
      </c>
      <c r="C220" s="429">
        <v>30</v>
      </c>
      <c r="D220" s="420">
        <v>30415</v>
      </c>
      <c r="E220" s="421">
        <v>19117</v>
      </c>
      <c r="F220" s="420">
        <f t="shared" si="10"/>
        <v>32116</v>
      </c>
      <c r="G220" s="500">
        <f t="shared" si="9"/>
        <v>23454</v>
      </c>
      <c r="H220" s="421">
        <v>219</v>
      </c>
    </row>
    <row r="221" spans="1:8" x14ac:dyDescent="0.2">
      <c r="A221" s="424">
        <v>230</v>
      </c>
      <c r="B221" s="425">
        <f t="shared" si="11"/>
        <v>23.11</v>
      </c>
      <c r="C221" s="429">
        <v>30</v>
      </c>
      <c r="D221" s="420">
        <v>30415</v>
      </c>
      <c r="E221" s="421">
        <v>19117</v>
      </c>
      <c r="F221" s="420">
        <f t="shared" si="10"/>
        <v>32097</v>
      </c>
      <c r="G221" s="500">
        <f t="shared" si="9"/>
        <v>23440</v>
      </c>
      <c r="H221" s="421">
        <v>219</v>
      </c>
    </row>
    <row r="222" spans="1:8" x14ac:dyDescent="0.2">
      <c r="A222" s="424">
        <v>231</v>
      </c>
      <c r="B222" s="425">
        <f t="shared" si="11"/>
        <v>23.13</v>
      </c>
      <c r="C222" s="429">
        <v>30</v>
      </c>
      <c r="D222" s="420">
        <v>30415</v>
      </c>
      <c r="E222" s="421">
        <v>19117</v>
      </c>
      <c r="F222" s="420">
        <f t="shared" si="10"/>
        <v>32079</v>
      </c>
      <c r="G222" s="500">
        <f t="shared" si="9"/>
        <v>23426</v>
      </c>
      <c r="H222" s="421">
        <v>219</v>
      </c>
    </row>
    <row r="223" spans="1:8" x14ac:dyDescent="0.2">
      <c r="A223" s="424">
        <v>232</v>
      </c>
      <c r="B223" s="425">
        <f t="shared" si="11"/>
        <v>23.16</v>
      </c>
      <c r="C223" s="429">
        <v>30</v>
      </c>
      <c r="D223" s="420">
        <v>30415</v>
      </c>
      <c r="E223" s="421">
        <v>19117</v>
      </c>
      <c r="F223" s="420">
        <f t="shared" si="10"/>
        <v>32051</v>
      </c>
      <c r="G223" s="500">
        <f t="shared" si="9"/>
        <v>23406</v>
      </c>
      <c r="H223" s="421">
        <v>219</v>
      </c>
    </row>
    <row r="224" spans="1:8" x14ac:dyDescent="0.2">
      <c r="A224" s="424">
        <v>233</v>
      </c>
      <c r="B224" s="425">
        <f t="shared" si="11"/>
        <v>23.18</v>
      </c>
      <c r="C224" s="429">
        <v>30</v>
      </c>
      <c r="D224" s="420">
        <v>30415</v>
      </c>
      <c r="E224" s="421">
        <v>19117</v>
      </c>
      <c r="F224" s="420">
        <f t="shared" si="10"/>
        <v>32032</v>
      </c>
      <c r="G224" s="500">
        <f t="shared" si="9"/>
        <v>23392</v>
      </c>
      <c r="H224" s="421">
        <v>219</v>
      </c>
    </row>
    <row r="225" spans="1:8" x14ac:dyDescent="0.2">
      <c r="A225" s="424">
        <v>234</v>
      </c>
      <c r="B225" s="425">
        <f t="shared" si="11"/>
        <v>23.2</v>
      </c>
      <c r="C225" s="429">
        <v>30</v>
      </c>
      <c r="D225" s="420">
        <v>30415</v>
      </c>
      <c r="E225" s="421">
        <v>19117</v>
      </c>
      <c r="F225" s="420">
        <f t="shared" si="10"/>
        <v>32014</v>
      </c>
      <c r="G225" s="500">
        <f t="shared" si="9"/>
        <v>23379</v>
      </c>
      <c r="H225" s="421">
        <v>219</v>
      </c>
    </row>
    <row r="226" spans="1:8" x14ac:dyDescent="0.2">
      <c r="A226" s="424">
        <v>235</v>
      </c>
      <c r="B226" s="425">
        <f t="shared" si="11"/>
        <v>23.22</v>
      </c>
      <c r="C226" s="429">
        <v>30</v>
      </c>
      <c r="D226" s="420">
        <v>30415</v>
      </c>
      <c r="E226" s="421">
        <v>19117</v>
      </c>
      <c r="F226" s="420">
        <f t="shared" si="10"/>
        <v>31996</v>
      </c>
      <c r="G226" s="500">
        <f t="shared" si="9"/>
        <v>23365</v>
      </c>
      <c r="H226" s="421">
        <v>219</v>
      </c>
    </row>
    <row r="227" spans="1:8" x14ac:dyDescent="0.2">
      <c r="A227" s="424">
        <v>236</v>
      </c>
      <c r="B227" s="425">
        <f t="shared" si="11"/>
        <v>23.24</v>
      </c>
      <c r="C227" s="429">
        <v>30</v>
      </c>
      <c r="D227" s="420">
        <v>30415</v>
      </c>
      <c r="E227" s="421">
        <v>19117</v>
      </c>
      <c r="F227" s="420">
        <f t="shared" si="10"/>
        <v>31977</v>
      </c>
      <c r="G227" s="500">
        <f t="shared" si="9"/>
        <v>23352</v>
      </c>
      <c r="H227" s="421">
        <v>219</v>
      </c>
    </row>
    <row r="228" spans="1:8" x14ac:dyDescent="0.2">
      <c r="A228" s="424">
        <v>237</v>
      </c>
      <c r="B228" s="425">
        <f t="shared" si="11"/>
        <v>23.26</v>
      </c>
      <c r="C228" s="429">
        <v>30</v>
      </c>
      <c r="D228" s="420">
        <v>30415</v>
      </c>
      <c r="E228" s="421">
        <v>19117</v>
      </c>
      <c r="F228" s="420">
        <f t="shared" si="10"/>
        <v>31959</v>
      </c>
      <c r="G228" s="500">
        <f t="shared" si="9"/>
        <v>23338</v>
      </c>
      <c r="H228" s="421">
        <v>219</v>
      </c>
    </row>
    <row r="229" spans="1:8" x14ac:dyDescent="0.2">
      <c r="A229" s="424">
        <v>238</v>
      </c>
      <c r="B229" s="425">
        <f t="shared" si="11"/>
        <v>23.28</v>
      </c>
      <c r="C229" s="429">
        <v>30</v>
      </c>
      <c r="D229" s="420">
        <v>30415</v>
      </c>
      <c r="E229" s="421">
        <v>19117</v>
      </c>
      <c r="F229" s="420">
        <f t="shared" si="10"/>
        <v>31941</v>
      </c>
      <c r="G229" s="500">
        <f t="shared" si="9"/>
        <v>23325</v>
      </c>
      <c r="H229" s="421">
        <v>219</v>
      </c>
    </row>
    <row r="230" spans="1:8" x14ac:dyDescent="0.2">
      <c r="A230" s="424">
        <v>239</v>
      </c>
      <c r="B230" s="425">
        <f t="shared" si="11"/>
        <v>23.3</v>
      </c>
      <c r="C230" s="429">
        <v>30</v>
      </c>
      <c r="D230" s="420">
        <v>30415</v>
      </c>
      <c r="E230" s="421">
        <v>19117</v>
      </c>
      <c r="F230" s="420">
        <f t="shared" si="10"/>
        <v>31922</v>
      </c>
      <c r="G230" s="500">
        <f t="shared" si="9"/>
        <v>23311</v>
      </c>
      <c r="H230" s="421">
        <v>219</v>
      </c>
    </row>
    <row r="231" spans="1:8" x14ac:dyDescent="0.2">
      <c r="A231" s="424">
        <v>240</v>
      </c>
      <c r="B231" s="425">
        <f t="shared" si="11"/>
        <v>23.32</v>
      </c>
      <c r="C231" s="429">
        <v>30</v>
      </c>
      <c r="D231" s="420">
        <v>30415</v>
      </c>
      <c r="E231" s="421">
        <v>19117</v>
      </c>
      <c r="F231" s="420">
        <f t="shared" si="10"/>
        <v>31904</v>
      </c>
      <c r="G231" s="500">
        <f t="shared" si="9"/>
        <v>23298</v>
      </c>
      <c r="H231" s="421">
        <v>219</v>
      </c>
    </row>
    <row r="232" spans="1:8" x14ac:dyDescent="0.2">
      <c r="A232" s="424">
        <v>241</v>
      </c>
      <c r="B232" s="425">
        <f t="shared" si="11"/>
        <v>23.34</v>
      </c>
      <c r="C232" s="429">
        <v>30</v>
      </c>
      <c r="D232" s="420">
        <v>30415</v>
      </c>
      <c r="E232" s="421">
        <v>19117</v>
      </c>
      <c r="F232" s="420">
        <f t="shared" si="10"/>
        <v>31886</v>
      </c>
      <c r="G232" s="500">
        <f t="shared" si="9"/>
        <v>23284</v>
      </c>
      <c r="H232" s="421">
        <v>219</v>
      </c>
    </row>
    <row r="233" spans="1:8" x14ac:dyDescent="0.2">
      <c r="A233" s="424">
        <v>242</v>
      </c>
      <c r="B233" s="425">
        <f t="shared" si="11"/>
        <v>23.36</v>
      </c>
      <c r="C233" s="429">
        <v>30</v>
      </c>
      <c r="D233" s="420">
        <v>30415</v>
      </c>
      <c r="E233" s="421">
        <v>19117</v>
      </c>
      <c r="F233" s="420">
        <f t="shared" si="10"/>
        <v>31867</v>
      </c>
      <c r="G233" s="500">
        <f t="shared" si="9"/>
        <v>23271</v>
      </c>
      <c r="H233" s="421">
        <v>219</v>
      </c>
    </row>
    <row r="234" spans="1:8" x14ac:dyDescent="0.2">
      <c r="A234" s="424">
        <v>243</v>
      </c>
      <c r="B234" s="425">
        <f t="shared" si="11"/>
        <v>23.38</v>
      </c>
      <c r="C234" s="429">
        <v>30</v>
      </c>
      <c r="D234" s="420">
        <v>30415</v>
      </c>
      <c r="E234" s="421">
        <v>19117</v>
      </c>
      <c r="F234" s="420">
        <f t="shared" si="10"/>
        <v>31849</v>
      </c>
      <c r="G234" s="500">
        <f t="shared" si="9"/>
        <v>23258</v>
      </c>
      <c r="H234" s="421">
        <v>219</v>
      </c>
    </row>
    <row r="235" spans="1:8" x14ac:dyDescent="0.2">
      <c r="A235" s="424">
        <v>244</v>
      </c>
      <c r="B235" s="425">
        <f t="shared" si="11"/>
        <v>23.4</v>
      </c>
      <c r="C235" s="429">
        <v>30</v>
      </c>
      <c r="D235" s="420">
        <v>30415</v>
      </c>
      <c r="E235" s="421">
        <v>19117</v>
      </c>
      <c r="F235" s="420">
        <f t="shared" si="10"/>
        <v>31831</v>
      </c>
      <c r="G235" s="500">
        <f t="shared" si="9"/>
        <v>23244</v>
      </c>
      <c r="H235" s="421">
        <v>219</v>
      </c>
    </row>
    <row r="236" spans="1:8" x14ac:dyDescent="0.2">
      <c r="A236" s="424">
        <v>245</v>
      </c>
      <c r="B236" s="425">
        <f t="shared" si="11"/>
        <v>23.42</v>
      </c>
      <c r="C236" s="429">
        <v>30</v>
      </c>
      <c r="D236" s="420">
        <v>30415</v>
      </c>
      <c r="E236" s="421">
        <v>19117</v>
      </c>
      <c r="F236" s="420">
        <f t="shared" si="10"/>
        <v>31813</v>
      </c>
      <c r="G236" s="500">
        <f t="shared" si="9"/>
        <v>23231</v>
      </c>
      <c r="H236" s="421">
        <v>219</v>
      </c>
    </row>
    <row r="237" spans="1:8" x14ac:dyDescent="0.2">
      <c r="A237" s="424">
        <v>246</v>
      </c>
      <c r="B237" s="425">
        <f t="shared" si="11"/>
        <v>23.44</v>
      </c>
      <c r="C237" s="429">
        <v>30</v>
      </c>
      <c r="D237" s="420">
        <v>30415</v>
      </c>
      <c r="E237" s="421">
        <v>19117</v>
      </c>
      <c r="F237" s="420">
        <f t="shared" si="10"/>
        <v>31795</v>
      </c>
      <c r="G237" s="500">
        <f t="shared" si="9"/>
        <v>23218</v>
      </c>
      <c r="H237" s="421">
        <v>219</v>
      </c>
    </row>
    <row r="238" spans="1:8" x14ac:dyDescent="0.2">
      <c r="A238" s="424">
        <v>247</v>
      </c>
      <c r="B238" s="425">
        <f t="shared" si="11"/>
        <v>23.46</v>
      </c>
      <c r="C238" s="429">
        <v>30</v>
      </c>
      <c r="D238" s="420">
        <v>30415</v>
      </c>
      <c r="E238" s="421">
        <v>19117</v>
      </c>
      <c r="F238" s="420">
        <f t="shared" si="10"/>
        <v>31777</v>
      </c>
      <c r="G238" s="500">
        <f t="shared" si="9"/>
        <v>23204</v>
      </c>
      <c r="H238" s="421">
        <v>219</v>
      </c>
    </row>
    <row r="239" spans="1:8" x14ac:dyDescent="0.2">
      <c r="A239" s="424">
        <v>248</v>
      </c>
      <c r="B239" s="425">
        <f t="shared" si="11"/>
        <v>23.47</v>
      </c>
      <c r="C239" s="429">
        <v>30</v>
      </c>
      <c r="D239" s="420">
        <v>30415</v>
      </c>
      <c r="E239" s="421">
        <v>19117</v>
      </c>
      <c r="F239" s="420">
        <f t="shared" si="10"/>
        <v>31768</v>
      </c>
      <c r="G239" s="500">
        <f t="shared" si="9"/>
        <v>23198</v>
      </c>
      <c r="H239" s="421">
        <v>219</v>
      </c>
    </row>
    <row r="240" spans="1:8" x14ac:dyDescent="0.2">
      <c r="A240" s="424">
        <v>249</v>
      </c>
      <c r="B240" s="425">
        <f t="shared" si="11"/>
        <v>23.49</v>
      </c>
      <c r="C240" s="429">
        <v>30</v>
      </c>
      <c r="D240" s="420">
        <v>30415</v>
      </c>
      <c r="E240" s="421">
        <v>19117</v>
      </c>
      <c r="F240" s="420">
        <f t="shared" si="10"/>
        <v>31750</v>
      </c>
      <c r="G240" s="500">
        <f t="shared" si="9"/>
        <v>23184</v>
      </c>
      <c r="H240" s="421">
        <v>219</v>
      </c>
    </row>
    <row r="241" spans="1:8" x14ac:dyDescent="0.2">
      <c r="A241" s="424">
        <v>250</v>
      </c>
      <c r="B241" s="425">
        <f t="shared" si="11"/>
        <v>23.51</v>
      </c>
      <c r="C241" s="429">
        <v>30</v>
      </c>
      <c r="D241" s="420">
        <v>30415</v>
      </c>
      <c r="E241" s="421">
        <v>19117</v>
      </c>
      <c r="F241" s="420">
        <f t="shared" si="10"/>
        <v>31732</v>
      </c>
      <c r="G241" s="500">
        <f t="shared" si="9"/>
        <v>23171</v>
      </c>
      <c r="H241" s="421">
        <v>219</v>
      </c>
    </row>
    <row r="242" spans="1:8" x14ac:dyDescent="0.2">
      <c r="A242" s="424">
        <v>251</v>
      </c>
      <c r="B242" s="425">
        <f t="shared" si="11"/>
        <v>23.53</v>
      </c>
      <c r="C242" s="429">
        <v>30</v>
      </c>
      <c r="D242" s="420">
        <v>30415</v>
      </c>
      <c r="E242" s="421">
        <v>19117</v>
      </c>
      <c r="F242" s="420">
        <f t="shared" si="10"/>
        <v>31714</v>
      </c>
      <c r="G242" s="500">
        <f t="shared" si="9"/>
        <v>23158</v>
      </c>
      <c r="H242" s="421">
        <v>219</v>
      </c>
    </row>
    <row r="243" spans="1:8" x14ac:dyDescent="0.2">
      <c r="A243" s="424">
        <v>252</v>
      </c>
      <c r="B243" s="425">
        <f t="shared" si="11"/>
        <v>23.55</v>
      </c>
      <c r="C243" s="429">
        <v>30</v>
      </c>
      <c r="D243" s="420">
        <v>30415</v>
      </c>
      <c r="E243" s="421">
        <v>19117</v>
      </c>
      <c r="F243" s="420">
        <f t="shared" si="10"/>
        <v>31696</v>
      </c>
      <c r="G243" s="500">
        <f t="shared" si="9"/>
        <v>23145</v>
      </c>
      <c r="H243" s="421">
        <v>219</v>
      </c>
    </row>
    <row r="244" spans="1:8" x14ac:dyDescent="0.2">
      <c r="A244" s="424">
        <v>253</v>
      </c>
      <c r="B244" s="425">
        <f t="shared" si="11"/>
        <v>23.57</v>
      </c>
      <c r="C244" s="429">
        <v>30</v>
      </c>
      <c r="D244" s="420">
        <v>30415</v>
      </c>
      <c r="E244" s="421">
        <v>19117</v>
      </c>
      <c r="F244" s="420">
        <f t="shared" si="10"/>
        <v>31678</v>
      </c>
      <c r="G244" s="500">
        <f t="shared" si="9"/>
        <v>23132</v>
      </c>
      <c r="H244" s="421">
        <v>219</v>
      </c>
    </row>
    <row r="245" spans="1:8" x14ac:dyDescent="0.2">
      <c r="A245" s="424">
        <v>254</v>
      </c>
      <c r="B245" s="425">
        <f t="shared" si="11"/>
        <v>23.59</v>
      </c>
      <c r="C245" s="429">
        <v>30</v>
      </c>
      <c r="D245" s="420">
        <v>30415</v>
      </c>
      <c r="E245" s="421">
        <v>19117</v>
      </c>
      <c r="F245" s="420">
        <f t="shared" si="10"/>
        <v>31660</v>
      </c>
      <c r="G245" s="500">
        <f t="shared" si="9"/>
        <v>23119</v>
      </c>
      <c r="H245" s="421">
        <v>219</v>
      </c>
    </row>
    <row r="246" spans="1:8" x14ac:dyDescent="0.2">
      <c r="A246" s="424">
        <v>255</v>
      </c>
      <c r="B246" s="425">
        <f t="shared" si="11"/>
        <v>23.61</v>
      </c>
      <c r="C246" s="429">
        <v>30</v>
      </c>
      <c r="D246" s="420">
        <v>30415</v>
      </c>
      <c r="E246" s="421">
        <v>19117</v>
      </c>
      <c r="F246" s="420">
        <f t="shared" si="10"/>
        <v>31642</v>
      </c>
      <c r="G246" s="500">
        <f t="shared" si="9"/>
        <v>23106</v>
      </c>
      <c r="H246" s="421">
        <v>219</v>
      </c>
    </row>
    <row r="247" spans="1:8" x14ac:dyDescent="0.2">
      <c r="A247" s="424">
        <v>256</v>
      </c>
      <c r="B247" s="425">
        <f t="shared" si="11"/>
        <v>23.63</v>
      </c>
      <c r="C247" s="429">
        <v>30</v>
      </c>
      <c r="D247" s="420">
        <v>30415</v>
      </c>
      <c r="E247" s="421">
        <v>19117</v>
      </c>
      <c r="F247" s="420">
        <f t="shared" si="10"/>
        <v>31625</v>
      </c>
      <c r="G247" s="500">
        <f t="shared" si="9"/>
        <v>23092</v>
      </c>
      <c r="H247" s="421">
        <v>219</v>
      </c>
    </row>
    <row r="248" spans="1:8" x14ac:dyDescent="0.2">
      <c r="A248" s="424">
        <v>257</v>
      </c>
      <c r="B248" s="425">
        <f t="shared" si="11"/>
        <v>23.65</v>
      </c>
      <c r="C248" s="429">
        <v>30</v>
      </c>
      <c r="D248" s="420">
        <v>30415</v>
      </c>
      <c r="E248" s="421">
        <v>19117</v>
      </c>
      <c r="F248" s="420">
        <f t="shared" si="10"/>
        <v>31607</v>
      </c>
      <c r="G248" s="500">
        <f t="shared" si="9"/>
        <v>23079</v>
      </c>
      <c r="H248" s="421">
        <v>219</v>
      </c>
    </row>
    <row r="249" spans="1:8" x14ac:dyDescent="0.2">
      <c r="A249" s="424">
        <v>258</v>
      </c>
      <c r="B249" s="425">
        <f t="shared" si="11"/>
        <v>23.66</v>
      </c>
      <c r="C249" s="429">
        <v>30</v>
      </c>
      <c r="D249" s="420">
        <v>30415</v>
      </c>
      <c r="E249" s="421">
        <v>19117</v>
      </c>
      <c r="F249" s="420">
        <f t="shared" si="10"/>
        <v>31598</v>
      </c>
      <c r="G249" s="500">
        <f t="shared" si="9"/>
        <v>23073</v>
      </c>
      <c r="H249" s="421">
        <v>219</v>
      </c>
    </row>
    <row r="250" spans="1:8" x14ac:dyDescent="0.2">
      <c r="A250" s="424">
        <v>259</v>
      </c>
      <c r="B250" s="425">
        <f t="shared" si="11"/>
        <v>23.68</v>
      </c>
      <c r="C250" s="429">
        <v>30</v>
      </c>
      <c r="D250" s="420">
        <v>30415</v>
      </c>
      <c r="E250" s="421">
        <v>19117</v>
      </c>
      <c r="F250" s="420">
        <f t="shared" si="10"/>
        <v>31580</v>
      </c>
      <c r="G250" s="500">
        <f t="shared" si="9"/>
        <v>23060</v>
      </c>
      <c r="H250" s="421">
        <v>219</v>
      </c>
    </row>
    <row r="251" spans="1:8" x14ac:dyDescent="0.2">
      <c r="A251" s="424">
        <v>260</v>
      </c>
      <c r="B251" s="425">
        <f t="shared" si="11"/>
        <v>23.7</v>
      </c>
      <c r="C251" s="429">
        <v>30</v>
      </c>
      <c r="D251" s="420">
        <v>30415</v>
      </c>
      <c r="E251" s="421">
        <v>19117</v>
      </c>
      <c r="F251" s="420">
        <f t="shared" si="10"/>
        <v>31563</v>
      </c>
      <c r="G251" s="500">
        <f t="shared" si="9"/>
        <v>23047</v>
      </c>
      <c r="H251" s="421">
        <v>219</v>
      </c>
    </row>
    <row r="252" spans="1:8" x14ac:dyDescent="0.2">
      <c r="A252" s="424">
        <v>261</v>
      </c>
      <c r="B252" s="425">
        <f t="shared" si="11"/>
        <v>23.72</v>
      </c>
      <c r="C252" s="429">
        <v>30</v>
      </c>
      <c r="D252" s="420">
        <v>30415</v>
      </c>
      <c r="E252" s="421">
        <v>19117</v>
      </c>
      <c r="F252" s="420">
        <f t="shared" si="10"/>
        <v>31545</v>
      </c>
      <c r="G252" s="500">
        <f t="shared" si="9"/>
        <v>23034</v>
      </c>
      <c r="H252" s="421">
        <v>219</v>
      </c>
    </row>
    <row r="253" spans="1:8" x14ac:dyDescent="0.2">
      <c r="A253" s="424">
        <v>262</v>
      </c>
      <c r="B253" s="425">
        <f t="shared" si="11"/>
        <v>23.74</v>
      </c>
      <c r="C253" s="429">
        <v>30</v>
      </c>
      <c r="D253" s="420">
        <v>30415</v>
      </c>
      <c r="E253" s="421">
        <v>19117</v>
      </c>
      <c r="F253" s="420">
        <f t="shared" si="10"/>
        <v>31527</v>
      </c>
      <c r="G253" s="500">
        <f t="shared" si="9"/>
        <v>23021</v>
      </c>
      <c r="H253" s="421">
        <v>219</v>
      </c>
    </row>
    <row r="254" spans="1:8" x14ac:dyDescent="0.2">
      <c r="A254" s="424">
        <v>263</v>
      </c>
      <c r="B254" s="425">
        <f t="shared" si="11"/>
        <v>23.76</v>
      </c>
      <c r="C254" s="429">
        <v>30</v>
      </c>
      <c r="D254" s="420">
        <v>30415</v>
      </c>
      <c r="E254" s="421">
        <v>19117</v>
      </c>
      <c r="F254" s="420">
        <f t="shared" si="10"/>
        <v>31510</v>
      </c>
      <c r="G254" s="500">
        <f t="shared" si="9"/>
        <v>23008</v>
      </c>
      <c r="H254" s="421">
        <v>219</v>
      </c>
    </row>
    <row r="255" spans="1:8" x14ac:dyDescent="0.2">
      <c r="A255" s="424">
        <v>264</v>
      </c>
      <c r="B255" s="425">
        <f t="shared" si="11"/>
        <v>23.77</v>
      </c>
      <c r="C255" s="429">
        <v>30</v>
      </c>
      <c r="D255" s="420">
        <v>30415</v>
      </c>
      <c r="E255" s="421">
        <v>19117</v>
      </c>
      <c r="F255" s="420">
        <f t="shared" si="10"/>
        <v>31501</v>
      </c>
      <c r="G255" s="500">
        <f t="shared" si="9"/>
        <v>23001</v>
      </c>
      <c r="H255" s="421">
        <v>219</v>
      </c>
    </row>
    <row r="256" spans="1:8" x14ac:dyDescent="0.2">
      <c r="A256" s="424">
        <v>265</v>
      </c>
      <c r="B256" s="425">
        <f t="shared" si="11"/>
        <v>23.79</v>
      </c>
      <c r="C256" s="429">
        <v>30</v>
      </c>
      <c r="D256" s="420">
        <v>30415</v>
      </c>
      <c r="E256" s="421">
        <v>19117</v>
      </c>
      <c r="F256" s="420">
        <f t="shared" si="10"/>
        <v>31483</v>
      </c>
      <c r="G256" s="500">
        <f t="shared" si="9"/>
        <v>22989</v>
      </c>
      <c r="H256" s="421">
        <v>219</v>
      </c>
    </row>
    <row r="257" spans="1:8" x14ac:dyDescent="0.2">
      <c r="A257" s="424">
        <v>266</v>
      </c>
      <c r="B257" s="425">
        <f t="shared" si="11"/>
        <v>23.81</v>
      </c>
      <c r="C257" s="429">
        <v>30</v>
      </c>
      <c r="D257" s="420">
        <v>30415</v>
      </c>
      <c r="E257" s="421">
        <v>19117</v>
      </c>
      <c r="F257" s="420">
        <f t="shared" si="10"/>
        <v>31466</v>
      </c>
      <c r="G257" s="500">
        <f t="shared" si="9"/>
        <v>22976</v>
      </c>
      <c r="H257" s="421">
        <v>219</v>
      </c>
    </row>
    <row r="258" spans="1:8" x14ac:dyDescent="0.2">
      <c r="A258" s="424">
        <v>267</v>
      </c>
      <c r="B258" s="425">
        <f t="shared" si="11"/>
        <v>23.83</v>
      </c>
      <c r="C258" s="429">
        <v>30</v>
      </c>
      <c r="D258" s="420">
        <v>30415</v>
      </c>
      <c r="E258" s="421">
        <v>19117</v>
      </c>
      <c r="F258" s="420">
        <f t="shared" si="10"/>
        <v>31448</v>
      </c>
      <c r="G258" s="500">
        <f t="shared" si="9"/>
        <v>22963</v>
      </c>
      <c r="H258" s="421">
        <v>219</v>
      </c>
    </row>
    <row r="259" spans="1:8" x14ac:dyDescent="0.2">
      <c r="A259" s="424">
        <v>268</v>
      </c>
      <c r="B259" s="425">
        <f t="shared" si="11"/>
        <v>23.85</v>
      </c>
      <c r="C259" s="429">
        <v>30</v>
      </c>
      <c r="D259" s="420">
        <v>30415</v>
      </c>
      <c r="E259" s="421">
        <v>19117</v>
      </c>
      <c r="F259" s="420">
        <f t="shared" si="10"/>
        <v>31431</v>
      </c>
      <c r="G259" s="500">
        <f t="shared" si="9"/>
        <v>22950</v>
      </c>
      <c r="H259" s="421">
        <v>219</v>
      </c>
    </row>
    <row r="260" spans="1:8" x14ac:dyDescent="0.2">
      <c r="A260" s="424">
        <v>269</v>
      </c>
      <c r="B260" s="425">
        <f t="shared" si="11"/>
        <v>23.86</v>
      </c>
      <c r="C260" s="429">
        <v>30</v>
      </c>
      <c r="D260" s="420">
        <v>30415</v>
      </c>
      <c r="E260" s="421">
        <v>19117</v>
      </c>
      <c r="F260" s="420">
        <f t="shared" si="10"/>
        <v>31422</v>
      </c>
      <c r="G260" s="500">
        <f t="shared" si="9"/>
        <v>22944</v>
      </c>
      <c r="H260" s="421">
        <v>219</v>
      </c>
    </row>
    <row r="261" spans="1:8" x14ac:dyDescent="0.2">
      <c r="A261" s="424">
        <v>270</v>
      </c>
      <c r="B261" s="425">
        <f t="shared" si="11"/>
        <v>23.88</v>
      </c>
      <c r="C261" s="429">
        <v>30</v>
      </c>
      <c r="D261" s="420">
        <v>30415</v>
      </c>
      <c r="E261" s="421">
        <v>19117</v>
      </c>
      <c r="F261" s="420">
        <f t="shared" si="10"/>
        <v>31405</v>
      </c>
      <c r="G261" s="500">
        <f t="shared" si="9"/>
        <v>22931</v>
      </c>
      <c r="H261" s="421">
        <v>219</v>
      </c>
    </row>
    <row r="262" spans="1:8" x14ac:dyDescent="0.2">
      <c r="A262" s="424">
        <v>271</v>
      </c>
      <c r="B262" s="425">
        <f t="shared" si="11"/>
        <v>23.9</v>
      </c>
      <c r="C262" s="429">
        <v>30</v>
      </c>
      <c r="D262" s="420">
        <v>30415</v>
      </c>
      <c r="E262" s="421">
        <v>19117</v>
      </c>
      <c r="F262" s="420">
        <f t="shared" si="10"/>
        <v>31387</v>
      </c>
      <c r="G262" s="500">
        <f t="shared" si="9"/>
        <v>22918</v>
      </c>
      <c r="H262" s="421">
        <v>219</v>
      </c>
    </row>
    <row r="263" spans="1:8" x14ac:dyDescent="0.2">
      <c r="A263" s="424">
        <v>272</v>
      </c>
      <c r="B263" s="425">
        <f t="shared" si="11"/>
        <v>23.92</v>
      </c>
      <c r="C263" s="429">
        <v>30</v>
      </c>
      <c r="D263" s="420">
        <v>30415</v>
      </c>
      <c r="E263" s="421">
        <v>19117</v>
      </c>
      <c r="F263" s="420">
        <f t="shared" si="10"/>
        <v>31370</v>
      </c>
      <c r="G263" s="500">
        <f t="shared" si="9"/>
        <v>22905</v>
      </c>
      <c r="H263" s="421">
        <v>219</v>
      </c>
    </row>
    <row r="264" spans="1:8" x14ac:dyDescent="0.2">
      <c r="A264" s="424">
        <v>273</v>
      </c>
      <c r="B264" s="425">
        <f t="shared" si="11"/>
        <v>23.93</v>
      </c>
      <c r="C264" s="429">
        <v>30</v>
      </c>
      <c r="D264" s="420">
        <v>30415</v>
      </c>
      <c r="E264" s="421">
        <v>19117</v>
      </c>
      <c r="F264" s="420">
        <f t="shared" si="10"/>
        <v>31361</v>
      </c>
      <c r="G264" s="500">
        <f t="shared" si="9"/>
        <v>22899</v>
      </c>
      <c r="H264" s="421">
        <v>219</v>
      </c>
    </row>
    <row r="265" spans="1:8" x14ac:dyDescent="0.2">
      <c r="A265" s="424">
        <v>274</v>
      </c>
      <c r="B265" s="425">
        <f t="shared" si="11"/>
        <v>23.95</v>
      </c>
      <c r="C265" s="429">
        <v>30</v>
      </c>
      <c r="D265" s="420">
        <v>30415</v>
      </c>
      <c r="E265" s="421">
        <v>19117</v>
      </c>
      <c r="F265" s="420">
        <f t="shared" si="10"/>
        <v>31344</v>
      </c>
      <c r="G265" s="500">
        <f t="shared" si="9"/>
        <v>22886</v>
      </c>
      <c r="H265" s="421">
        <v>219</v>
      </c>
    </row>
    <row r="266" spans="1:8" x14ac:dyDescent="0.2">
      <c r="A266" s="424">
        <v>275</v>
      </c>
      <c r="B266" s="425">
        <f t="shared" si="11"/>
        <v>23.97</v>
      </c>
      <c r="C266" s="429">
        <v>30</v>
      </c>
      <c r="D266" s="420">
        <v>30415</v>
      </c>
      <c r="E266" s="421">
        <v>19117</v>
      </c>
      <c r="F266" s="420">
        <f t="shared" si="10"/>
        <v>31327</v>
      </c>
      <c r="G266" s="500">
        <f t="shared" si="9"/>
        <v>22873</v>
      </c>
      <c r="H266" s="421">
        <v>219</v>
      </c>
    </row>
    <row r="267" spans="1:8" x14ac:dyDescent="0.2">
      <c r="A267" s="424">
        <v>276</v>
      </c>
      <c r="B267" s="425">
        <v>24</v>
      </c>
      <c r="C267" s="429">
        <v>30</v>
      </c>
      <c r="D267" s="420">
        <v>30415</v>
      </c>
      <c r="E267" s="421">
        <v>19117</v>
      </c>
      <c r="F267" s="420">
        <f t="shared" si="10"/>
        <v>31301</v>
      </c>
      <c r="G267" s="500">
        <f t="shared" si="9"/>
        <v>22854</v>
      </c>
      <c r="H267" s="421">
        <v>219</v>
      </c>
    </row>
    <row r="268" spans="1:8" x14ac:dyDescent="0.2">
      <c r="A268" s="424">
        <v>277</v>
      </c>
      <c r="B268" s="425">
        <v>24</v>
      </c>
      <c r="C268" s="429">
        <v>30</v>
      </c>
      <c r="D268" s="420">
        <v>30415</v>
      </c>
      <c r="E268" s="421">
        <v>19117</v>
      </c>
      <c r="F268" s="420">
        <f t="shared" si="10"/>
        <v>31301</v>
      </c>
      <c r="G268" s="500">
        <f t="shared" si="9"/>
        <v>22854</v>
      </c>
      <c r="H268" s="421">
        <v>219</v>
      </c>
    </row>
    <row r="269" spans="1:8" x14ac:dyDescent="0.2">
      <c r="A269" s="424">
        <v>278</v>
      </c>
      <c r="B269" s="425">
        <v>24</v>
      </c>
      <c r="C269" s="429">
        <v>30</v>
      </c>
      <c r="D269" s="420">
        <v>30415</v>
      </c>
      <c r="E269" s="421">
        <v>19117</v>
      </c>
      <c r="F269" s="420">
        <f t="shared" si="10"/>
        <v>31301</v>
      </c>
      <c r="G269" s="500">
        <f t="shared" ref="G269:G312" si="12">ROUND(12*(1/B269*D269+1/C269*E269),0)</f>
        <v>22854</v>
      </c>
      <c r="H269" s="421">
        <v>219</v>
      </c>
    </row>
    <row r="270" spans="1:8" x14ac:dyDescent="0.2">
      <c r="A270" s="424">
        <v>279</v>
      </c>
      <c r="B270" s="425">
        <v>24</v>
      </c>
      <c r="C270" s="429">
        <v>30</v>
      </c>
      <c r="D270" s="420">
        <v>30415</v>
      </c>
      <c r="E270" s="421">
        <v>19117</v>
      </c>
      <c r="F270" s="420">
        <f t="shared" ref="F270:F312" si="13">ROUND(12*1.36*(1/B270*D270+1/C270*E270)+H270,0)</f>
        <v>31301</v>
      </c>
      <c r="G270" s="500">
        <f t="shared" si="12"/>
        <v>22854</v>
      </c>
      <c r="H270" s="421">
        <v>219</v>
      </c>
    </row>
    <row r="271" spans="1:8" x14ac:dyDescent="0.2">
      <c r="A271" s="424">
        <v>280</v>
      </c>
      <c r="B271" s="425">
        <v>24</v>
      </c>
      <c r="C271" s="429">
        <v>30</v>
      </c>
      <c r="D271" s="420">
        <v>30415</v>
      </c>
      <c r="E271" s="421">
        <v>19117</v>
      </c>
      <c r="F271" s="420">
        <f t="shared" si="13"/>
        <v>31301</v>
      </c>
      <c r="G271" s="500">
        <f t="shared" si="12"/>
        <v>22854</v>
      </c>
      <c r="H271" s="421">
        <v>219</v>
      </c>
    </row>
    <row r="272" spans="1:8" x14ac:dyDescent="0.2">
      <c r="A272" s="424">
        <v>281</v>
      </c>
      <c r="B272" s="425">
        <v>24</v>
      </c>
      <c r="C272" s="429">
        <v>30</v>
      </c>
      <c r="D272" s="420">
        <v>30415</v>
      </c>
      <c r="E272" s="421">
        <v>19117</v>
      </c>
      <c r="F272" s="420">
        <f t="shared" si="13"/>
        <v>31301</v>
      </c>
      <c r="G272" s="500">
        <f t="shared" si="12"/>
        <v>22854</v>
      </c>
      <c r="H272" s="421">
        <v>219</v>
      </c>
    </row>
    <row r="273" spans="1:8" x14ac:dyDescent="0.2">
      <c r="A273" s="424">
        <v>282</v>
      </c>
      <c r="B273" s="425">
        <v>24</v>
      </c>
      <c r="C273" s="429">
        <v>30</v>
      </c>
      <c r="D273" s="420">
        <v>30415</v>
      </c>
      <c r="E273" s="421">
        <v>19117</v>
      </c>
      <c r="F273" s="420">
        <f t="shared" si="13"/>
        <v>31301</v>
      </c>
      <c r="G273" s="500">
        <f t="shared" si="12"/>
        <v>22854</v>
      </c>
      <c r="H273" s="421">
        <v>219</v>
      </c>
    </row>
    <row r="274" spans="1:8" x14ac:dyDescent="0.2">
      <c r="A274" s="424">
        <v>283</v>
      </c>
      <c r="B274" s="425">
        <v>24</v>
      </c>
      <c r="C274" s="429">
        <v>30</v>
      </c>
      <c r="D274" s="420">
        <v>30415</v>
      </c>
      <c r="E274" s="421">
        <v>19117</v>
      </c>
      <c r="F274" s="420">
        <f t="shared" si="13"/>
        <v>31301</v>
      </c>
      <c r="G274" s="500">
        <f t="shared" si="12"/>
        <v>22854</v>
      </c>
      <c r="H274" s="421">
        <v>219</v>
      </c>
    </row>
    <row r="275" spans="1:8" x14ac:dyDescent="0.2">
      <c r="A275" s="424">
        <v>284</v>
      </c>
      <c r="B275" s="425">
        <v>24</v>
      </c>
      <c r="C275" s="429">
        <v>30</v>
      </c>
      <c r="D275" s="420">
        <v>30415</v>
      </c>
      <c r="E275" s="421">
        <v>19117</v>
      </c>
      <c r="F275" s="420">
        <f t="shared" si="13"/>
        <v>31301</v>
      </c>
      <c r="G275" s="500">
        <f t="shared" si="12"/>
        <v>22854</v>
      </c>
      <c r="H275" s="421">
        <v>219</v>
      </c>
    </row>
    <row r="276" spans="1:8" x14ac:dyDescent="0.2">
      <c r="A276" s="424">
        <v>285</v>
      </c>
      <c r="B276" s="425">
        <v>24</v>
      </c>
      <c r="C276" s="429">
        <v>30</v>
      </c>
      <c r="D276" s="420">
        <v>30415</v>
      </c>
      <c r="E276" s="421">
        <v>19117</v>
      </c>
      <c r="F276" s="420">
        <f t="shared" si="13"/>
        <v>31301</v>
      </c>
      <c r="G276" s="500">
        <f t="shared" si="12"/>
        <v>22854</v>
      </c>
      <c r="H276" s="421">
        <v>219</v>
      </c>
    </row>
    <row r="277" spans="1:8" x14ac:dyDescent="0.2">
      <c r="A277" s="424">
        <v>286</v>
      </c>
      <c r="B277" s="425">
        <v>24</v>
      </c>
      <c r="C277" s="429">
        <v>30</v>
      </c>
      <c r="D277" s="420">
        <v>30415</v>
      </c>
      <c r="E277" s="421">
        <v>19117</v>
      </c>
      <c r="F277" s="420">
        <f t="shared" si="13"/>
        <v>31301</v>
      </c>
      <c r="G277" s="500">
        <f t="shared" si="12"/>
        <v>22854</v>
      </c>
      <c r="H277" s="421">
        <v>219</v>
      </c>
    </row>
    <row r="278" spans="1:8" x14ac:dyDescent="0.2">
      <c r="A278" s="424">
        <v>287</v>
      </c>
      <c r="B278" s="425">
        <v>24</v>
      </c>
      <c r="C278" s="429">
        <v>30</v>
      </c>
      <c r="D278" s="420">
        <v>30415</v>
      </c>
      <c r="E278" s="421">
        <v>19117</v>
      </c>
      <c r="F278" s="420">
        <f t="shared" si="13"/>
        <v>31301</v>
      </c>
      <c r="G278" s="500">
        <f t="shared" si="12"/>
        <v>22854</v>
      </c>
      <c r="H278" s="421">
        <v>219</v>
      </c>
    </row>
    <row r="279" spans="1:8" x14ac:dyDescent="0.2">
      <c r="A279" s="424">
        <v>288</v>
      </c>
      <c r="B279" s="425">
        <v>24</v>
      </c>
      <c r="C279" s="429">
        <v>30</v>
      </c>
      <c r="D279" s="420">
        <v>30415</v>
      </c>
      <c r="E279" s="421">
        <v>19117</v>
      </c>
      <c r="F279" s="420">
        <f t="shared" si="13"/>
        <v>31301</v>
      </c>
      <c r="G279" s="500">
        <f t="shared" si="12"/>
        <v>22854</v>
      </c>
      <c r="H279" s="421">
        <v>219</v>
      </c>
    </row>
    <row r="280" spans="1:8" x14ac:dyDescent="0.2">
      <c r="A280" s="424">
        <v>289</v>
      </c>
      <c r="B280" s="425">
        <v>24</v>
      </c>
      <c r="C280" s="429">
        <v>30</v>
      </c>
      <c r="D280" s="420">
        <v>30415</v>
      </c>
      <c r="E280" s="421">
        <v>19117</v>
      </c>
      <c r="F280" s="420">
        <f t="shared" si="13"/>
        <v>31301</v>
      </c>
      <c r="G280" s="500">
        <f t="shared" si="12"/>
        <v>22854</v>
      </c>
      <c r="H280" s="421">
        <v>219</v>
      </c>
    </row>
    <row r="281" spans="1:8" x14ac:dyDescent="0.2">
      <c r="A281" s="424">
        <v>290</v>
      </c>
      <c r="B281" s="425">
        <v>24</v>
      </c>
      <c r="C281" s="429">
        <v>30</v>
      </c>
      <c r="D281" s="420">
        <v>30415</v>
      </c>
      <c r="E281" s="421">
        <v>19117</v>
      </c>
      <c r="F281" s="420">
        <f t="shared" si="13"/>
        <v>31301</v>
      </c>
      <c r="G281" s="500">
        <f t="shared" si="12"/>
        <v>22854</v>
      </c>
      <c r="H281" s="421">
        <v>219</v>
      </c>
    </row>
    <row r="282" spans="1:8" x14ac:dyDescent="0.2">
      <c r="A282" s="424">
        <v>291</v>
      </c>
      <c r="B282" s="425">
        <v>24</v>
      </c>
      <c r="C282" s="429">
        <v>30</v>
      </c>
      <c r="D282" s="420">
        <v>30415</v>
      </c>
      <c r="E282" s="421">
        <v>19117</v>
      </c>
      <c r="F282" s="420">
        <f t="shared" si="13"/>
        <v>31301</v>
      </c>
      <c r="G282" s="500">
        <f t="shared" si="12"/>
        <v>22854</v>
      </c>
      <c r="H282" s="421">
        <v>219</v>
      </c>
    </row>
    <row r="283" spans="1:8" x14ac:dyDescent="0.2">
      <c r="A283" s="424">
        <v>292</v>
      </c>
      <c r="B283" s="425">
        <v>24</v>
      </c>
      <c r="C283" s="429">
        <v>30</v>
      </c>
      <c r="D283" s="420">
        <v>30415</v>
      </c>
      <c r="E283" s="421">
        <v>19117</v>
      </c>
      <c r="F283" s="420">
        <f t="shared" si="13"/>
        <v>31301</v>
      </c>
      <c r="G283" s="500">
        <f t="shared" si="12"/>
        <v>22854</v>
      </c>
      <c r="H283" s="421">
        <v>219</v>
      </c>
    </row>
    <row r="284" spans="1:8" x14ac:dyDescent="0.2">
      <c r="A284" s="424">
        <v>293</v>
      </c>
      <c r="B284" s="425">
        <v>24</v>
      </c>
      <c r="C284" s="429">
        <v>30</v>
      </c>
      <c r="D284" s="420">
        <v>30415</v>
      </c>
      <c r="E284" s="421">
        <v>19117</v>
      </c>
      <c r="F284" s="420">
        <f t="shared" si="13"/>
        <v>31301</v>
      </c>
      <c r="G284" s="500">
        <f t="shared" si="12"/>
        <v>22854</v>
      </c>
      <c r="H284" s="421">
        <v>219</v>
      </c>
    </row>
    <row r="285" spans="1:8" x14ac:dyDescent="0.2">
      <c r="A285" s="424">
        <v>294</v>
      </c>
      <c r="B285" s="425">
        <v>24</v>
      </c>
      <c r="C285" s="429">
        <v>30</v>
      </c>
      <c r="D285" s="420">
        <v>30415</v>
      </c>
      <c r="E285" s="421">
        <v>19117</v>
      </c>
      <c r="F285" s="420">
        <f t="shared" si="13"/>
        <v>31301</v>
      </c>
      <c r="G285" s="500">
        <f t="shared" si="12"/>
        <v>22854</v>
      </c>
      <c r="H285" s="421">
        <v>219</v>
      </c>
    </row>
    <row r="286" spans="1:8" x14ac:dyDescent="0.2">
      <c r="A286" s="424">
        <v>295</v>
      </c>
      <c r="B286" s="425">
        <v>24</v>
      </c>
      <c r="C286" s="429">
        <v>30</v>
      </c>
      <c r="D286" s="420">
        <v>30415</v>
      </c>
      <c r="E286" s="421">
        <v>19117</v>
      </c>
      <c r="F286" s="420">
        <f t="shared" si="13"/>
        <v>31301</v>
      </c>
      <c r="G286" s="500">
        <f t="shared" si="12"/>
        <v>22854</v>
      </c>
      <c r="H286" s="421">
        <v>219</v>
      </c>
    </row>
    <row r="287" spans="1:8" x14ac:dyDescent="0.2">
      <c r="A287" s="424">
        <v>296</v>
      </c>
      <c r="B287" s="425">
        <v>24</v>
      </c>
      <c r="C287" s="429">
        <v>30</v>
      </c>
      <c r="D287" s="420">
        <v>30415</v>
      </c>
      <c r="E287" s="421">
        <v>19117</v>
      </c>
      <c r="F287" s="420">
        <f t="shared" si="13"/>
        <v>31301</v>
      </c>
      <c r="G287" s="500">
        <f t="shared" si="12"/>
        <v>22854</v>
      </c>
      <c r="H287" s="421">
        <v>219</v>
      </c>
    </row>
    <row r="288" spans="1:8" x14ac:dyDescent="0.2">
      <c r="A288" s="424">
        <v>297</v>
      </c>
      <c r="B288" s="425">
        <v>24</v>
      </c>
      <c r="C288" s="429">
        <v>30</v>
      </c>
      <c r="D288" s="420">
        <v>30415</v>
      </c>
      <c r="E288" s="421">
        <v>19117</v>
      </c>
      <c r="F288" s="420">
        <f t="shared" si="13"/>
        <v>31301</v>
      </c>
      <c r="G288" s="500">
        <f t="shared" si="12"/>
        <v>22854</v>
      </c>
      <c r="H288" s="421">
        <v>219</v>
      </c>
    </row>
    <row r="289" spans="1:8" x14ac:dyDescent="0.2">
      <c r="A289" s="424">
        <v>298</v>
      </c>
      <c r="B289" s="425">
        <v>24</v>
      </c>
      <c r="C289" s="429">
        <v>30</v>
      </c>
      <c r="D289" s="420">
        <v>30415</v>
      </c>
      <c r="E289" s="421">
        <v>19117</v>
      </c>
      <c r="F289" s="420">
        <f t="shared" si="13"/>
        <v>31301</v>
      </c>
      <c r="G289" s="500">
        <f t="shared" si="12"/>
        <v>22854</v>
      </c>
      <c r="H289" s="421">
        <v>219</v>
      </c>
    </row>
    <row r="290" spans="1:8" x14ac:dyDescent="0.2">
      <c r="A290" s="424">
        <v>299</v>
      </c>
      <c r="B290" s="425">
        <v>24</v>
      </c>
      <c r="C290" s="429">
        <v>30</v>
      </c>
      <c r="D290" s="420">
        <v>30415</v>
      </c>
      <c r="E290" s="421">
        <v>19117</v>
      </c>
      <c r="F290" s="420">
        <f t="shared" si="13"/>
        <v>31301</v>
      </c>
      <c r="G290" s="500">
        <f t="shared" si="12"/>
        <v>22854</v>
      </c>
      <c r="H290" s="421">
        <v>219</v>
      </c>
    </row>
    <row r="291" spans="1:8" x14ac:dyDescent="0.2">
      <c r="A291" s="424">
        <v>300</v>
      </c>
      <c r="B291" s="425">
        <v>24</v>
      </c>
      <c r="C291" s="429">
        <v>30</v>
      </c>
      <c r="D291" s="420">
        <v>30415</v>
      </c>
      <c r="E291" s="421">
        <v>19117</v>
      </c>
      <c r="F291" s="420">
        <f t="shared" si="13"/>
        <v>31301</v>
      </c>
      <c r="G291" s="500">
        <f t="shared" si="12"/>
        <v>22854</v>
      </c>
      <c r="H291" s="421">
        <v>219</v>
      </c>
    </row>
    <row r="292" spans="1:8" x14ac:dyDescent="0.2">
      <c r="A292" s="424">
        <v>301</v>
      </c>
      <c r="B292" s="425">
        <v>24</v>
      </c>
      <c r="C292" s="429">
        <v>30</v>
      </c>
      <c r="D292" s="420">
        <v>30415</v>
      </c>
      <c r="E292" s="421">
        <v>19117</v>
      </c>
      <c r="F292" s="420">
        <f t="shared" si="13"/>
        <v>31301</v>
      </c>
      <c r="G292" s="500">
        <f t="shared" si="12"/>
        <v>22854</v>
      </c>
      <c r="H292" s="421">
        <v>219</v>
      </c>
    </row>
    <row r="293" spans="1:8" x14ac:dyDescent="0.2">
      <c r="A293" s="424">
        <v>302</v>
      </c>
      <c r="B293" s="425">
        <v>24</v>
      </c>
      <c r="C293" s="429">
        <v>30</v>
      </c>
      <c r="D293" s="420">
        <v>30415</v>
      </c>
      <c r="E293" s="421">
        <v>19117</v>
      </c>
      <c r="F293" s="420">
        <f t="shared" si="13"/>
        <v>31301</v>
      </c>
      <c r="G293" s="500">
        <f t="shared" si="12"/>
        <v>22854</v>
      </c>
      <c r="H293" s="421">
        <v>219</v>
      </c>
    </row>
    <row r="294" spans="1:8" x14ac:dyDescent="0.2">
      <c r="A294" s="424">
        <v>303</v>
      </c>
      <c r="B294" s="425">
        <v>24</v>
      </c>
      <c r="C294" s="429">
        <v>30</v>
      </c>
      <c r="D294" s="420">
        <v>30415</v>
      </c>
      <c r="E294" s="421">
        <v>19117</v>
      </c>
      <c r="F294" s="420">
        <f t="shared" si="13"/>
        <v>31301</v>
      </c>
      <c r="G294" s="500">
        <f t="shared" si="12"/>
        <v>22854</v>
      </c>
      <c r="H294" s="421">
        <v>219</v>
      </c>
    </row>
    <row r="295" spans="1:8" x14ac:dyDescent="0.2">
      <c r="A295" s="424">
        <v>304</v>
      </c>
      <c r="B295" s="425">
        <v>24</v>
      </c>
      <c r="C295" s="429">
        <v>30</v>
      </c>
      <c r="D295" s="420">
        <v>30415</v>
      </c>
      <c r="E295" s="421">
        <v>19117</v>
      </c>
      <c r="F295" s="420">
        <f t="shared" si="13"/>
        <v>31301</v>
      </c>
      <c r="G295" s="500">
        <f t="shared" si="12"/>
        <v>22854</v>
      </c>
      <c r="H295" s="421">
        <v>219</v>
      </c>
    </row>
    <row r="296" spans="1:8" x14ac:dyDescent="0.2">
      <c r="A296" s="424">
        <v>305</v>
      </c>
      <c r="B296" s="425">
        <v>24</v>
      </c>
      <c r="C296" s="429">
        <v>30</v>
      </c>
      <c r="D296" s="420">
        <v>30415</v>
      </c>
      <c r="E296" s="421">
        <v>19117</v>
      </c>
      <c r="F296" s="420">
        <f t="shared" si="13"/>
        <v>31301</v>
      </c>
      <c r="G296" s="500">
        <f t="shared" si="12"/>
        <v>22854</v>
      </c>
      <c r="H296" s="421">
        <v>219</v>
      </c>
    </row>
    <row r="297" spans="1:8" x14ac:dyDescent="0.2">
      <c r="A297" s="424">
        <v>306</v>
      </c>
      <c r="B297" s="425">
        <v>24</v>
      </c>
      <c r="C297" s="429">
        <v>30</v>
      </c>
      <c r="D297" s="420">
        <v>30415</v>
      </c>
      <c r="E297" s="421">
        <v>19117</v>
      </c>
      <c r="F297" s="420">
        <f t="shared" si="13"/>
        <v>31301</v>
      </c>
      <c r="G297" s="500">
        <f t="shared" si="12"/>
        <v>22854</v>
      </c>
      <c r="H297" s="421">
        <v>219</v>
      </c>
    </row>
    <row r="298" spans="1:8" x14ac:dyDescent="0.2">
      <c r="A298" s="424">
        <v>307</v>
      </c>
      <c r="B298" s="425">
        <v>24</v>
      </c>
      <c r="C298" s="429">
        <v>30</v>
      </c>
      <c r="D298" s="420">
        <v>30415</v>
      </c>
      <c r="E298" s="421">
        <v>19117</v>
      </c>
      <c r="F298" s="420">
        <f t="shared" si="13"/>
        <v>31301</v>
      </c>
      <c r="G298" s="500">
        <f t="shared" si="12"/>
        <v>22854</v>
      </c>
      <c r="H298" s="421">
        <v>219</v>
      </c>
    </row>
    <row r="299" spans="1:8" x14ac:dyDescent="0.2">
      <c r="A299" s="424">
        <v>308</v>
      </c>
      <c r="B299" s="425">
        <v>24</v>
      </c>
      <c r="C299" s="429">
        <v>30</v>
      </c>
      <c r="D299" s="420">
        <v>30415</v>
      </c>
      <c r="E299" s="421">
        <v>19117</v>
      </c>
      <c r="F299" s="420">
        <f t="shared" si="13"/>
        <v>31301</v>
      </c>
      <c r="G299" s="500">
        <f t="shared" si="12"/>
        <v>22854</v>
      </c>
      <c r="H299" s="421">
        <v>219</v>
      </c>
    </row>
    <row r="300" spans="1:8" x14ac:dyDescent="0.2">
      <c r="A300" s="424">
        <v>309</v>
      </c>
      <c r="B300" s="425">
        <v>24</v>
      </c>
      <c r="C300" s="429">
        <v>30</v>
      </c>
      <c r="D300" s="420">
        <v>30415</v>
      </c>
      <c r="E300" s="421">
        <v>19117</v>
      </c>
      <c r="F300" s="420">
        <f t="shared" si="13"/>
        <v>31301</v>
      </c>
      <c r="G300" s="500">
        <f t="shared" si="12"/>
        <v>22854</v>
      </c>
      <c r="H300" s="421">
        <v>219</v>
      </c>
    </row>
    <row r="301" spans="1:8" x14ac:dyDescent="0.2">
      <c r="A301" s="424">
        <v>310</v>
      </c>
      <c r="B301" s="425">
        <v>24</v>
      </c>
      <c r="C301" s="429">
        <v>30</v>
      </c>
      <c r="D301" s="420">
        <v>30415</v>
      </c>
      <c r="E301" s="421">
        <v>19117</v>
      </c>
      <c r="F301" s="420">
        <f t="shared" si="13"/>
        <v>31301</v>
      </c>
      <c r="G301" s="500">
        <f t="shared" si="12"/>
        <v>22854</v>
      </c>
      <c r="H301" s="421">
        <v>219</v>
      </c>
    </row>
    <row r="302" spans="1:8" x14ac:dyDescent="0.2">
      <c r="A302" s="424">
        <v>311</v>
      </c>
      <c r="B302" s="425">
        <v>24</v>
      </c>
      <c r="C302" s="429">
        <v>30</v>
      </c>
      <c r="D302" s="420">
        <v>30415</v>
      </c>
      <c r="E302" s="421">
        <v>19117</v>
      </c>
      <c r="F302" s="420">
        <f t="shared" si="13"/>
        <v>31301</v>
      </c>
      <c r="G302" s="500">
        <f t="shared" si="12"/>
        <v>22854</v>
      </c>
      <c r="H302" s="421">
        <v>219</v>
      </c>
    </row>
    <row r="303" spans="1:8" x14ac:dyDescent="0.2">
      <c r="A303" s="424">
        <v>312</v>
      </c>
      <c r="B303" s="425">
        <v>24</v>
      </c>
      <c r="C303" s="429">
        <v>30</v>
      </c>
      <c r="D303" s="420">
        <v>30415</v>
      </c>
      <c r="E303" s="421">
        <v>19117</v>
      </c>
      <c r="F303" s="420">
        <f t="shared" si="13"/>
        <v>31301</v>
      </c>
      <c r="G303" s="500">
        <f t="shared" si="12"/>
        <v>22854</v>
      </c>
      <c r="H303" s="421">
        <v>219</v>
      </c>
    </row>
    <row r="304" spans="1:8" x14ac:dyDescent="0.2">
      <c r="A304" s="424">
        <v>313</v>
      </c>
      <c r="B304" s="425">
        <v>24</v>
      </c>
      <c r="C304" s="429">
        <v>30</v>
      </c>
      <c r="D304" s="420">
        <v>30415</v>
      </c>
      <c r="E304" s="421">
        <v>19117</v>
      </c>
      <c r="F304" s="420">
        <f t="shared" si="13"/>
        <v>31301</v>
      </c>
      <c r="G304" s="500">
        <f t="shared" si="12"/>
        <v>22854</v>
      </c>
      <c r="H304" s="421">
        <v>219</v>
      </c>
    </row>
    <row r="305" spans="1:8" x14ac:dyDescent="0.2">
      <c r="A305" s="424">
        <v>314</v>
      </c>
      <c r="B305" s="425">
        <v>24</v>
      </c>
      <c r="C305" s="429">
        <v>30</v>
      </c>
      <c r="D305" s="420">
        <v>30415</v>
      </c>
      <c r="E305" s="421">
        <v>19117</v>
      </c>
      <c r="F305" s="420">
        <f t="shared" si="13"/>
        <v>31301</v>
      </c>
      <c r="G305" s="500">
        <f t="shared" si="12"/>
        <v>22854</v>
      </c>
      <c r="H305" s="421">
        <v>219</v>
      </c>
    </row>
    <row r="306" spans="1:8" x14ac:dyDescent="0.2">
      <c r="A306" s="424">
        <v>315</v>
      </c>
      <c r="B306" s="425">
        <v>24</v>
      </c>
      <c r="C306" s="429">
        <v>30</v>
      </c>
      <c r="D306" s="420">
        <v>30415</v>
      </c>
      <c r="E306" s="421">
        <v>19117</v>
      </c>
      <c r="F306" s="420">
        <f t="shared" si="13"/>
        <v>31301</v>
      </c>
      <c r="G306" s="500">
        <f t="shared" si="12"/>
        <v>22854</v>
      </c>
      <c r="H306" s="421">
        <v>219</v>
      </c>
    </row>
    <row r="307" spans="1:8" x14ac:dyDescent="0.2">
      <c r="A307" s="424">
        <v>316</v>
      </c>
      <c r="B307" s="425">
        <v>24</v>
      </c>
      <c r="C307" s="429">
        <v>30</v>
      </c>
      <c r="D307" s="420">
        <v>30415</v>
      </c>
      <c r="E307" s="421">
        <v>19117</v>
      </c>
      <c r="F307" s="420">
        <f t="shared" si="13"/>
        <v>31301</v>
      </c>
      <c r="G307" s="500">
        <f t="shared" si="12"/>
        <v>22854</v>
      </c>
      <c r="H307" s="421">
        <v>219</v>
      </c>
    </row>
    <row r="308" spans="1:8" x14ac:dyDescent="0.2">
      <c r="A308" s="424">
        <v>317</v>
      </c>
      <c r="B308" s="425">
        <v>24</v>
      </c>
      <c r="C308" s="429">
        <v>30</v>
      </c>
      <c r="D308" s="420">
        <v>30415</v>
      </c>
      <c r="E308" s="421">
        <v>19117</v>
      </c>
      <c r="F308" s="420">
        <f t="shared" si="13"/>
        <v>31301</v>
      </c>
      <c r="G308" s="500">
        <f t="shared" si="12"/>
        <v>22854</v>
      </c>
      <c r="H308" s="421">
        <v>219</v>
      </c>
    </row>
    <row r="309" spans="1:8" x14ac:dyDescent="0.2">
      <c r="A309" s="424">
        <v>318</v>
      </c>
      <c r="B309" s="425">
        <v>24</v>
      </c>
      <c r="C309" s="429">
        <v>30</v>
      </c>
      <c r="D309" s="420">
        <v>30415</v>
      </c>
      <c r="E309" s="421">
        <v>19117</v>
      </c>
      <c r="F309" s="420">
        <f t="shared" si="13"/>
        <v>31301</v>
      </c>
      <c r="G309" s="500">
        <f t="shared" si="12"/>
        <v>22854</v>
      </c>
      <c r="H309" s="421">
        <v>219</v>
      </c>
    </row>
    <row r="310" spans="1:8" x14ac:dyDescent="0.2">
      <c r="A310" s="424">
        <v>319</v>
      </c>
      <c r="B310" s="425">
        <v>24</v>
      </c>
      <c r="C310" s="429">
        <v>30</v>
      </c>
      <c r="D310" s="420">
        <v>30415</v>
      </c>
      <c r="E310" s="421">
        <v>19117</v>
      </c>
      <c r="F310" s="420">
        <f t="shared" si="13"/>
        <v>31301</v>
      </c>
      <c r="G310" s="500">
        <f t="shared" si="12"/>
        <v>22854</v>
      </c>
      <c r="H310" s="421">
        <v>219</v>
      </c>
    </row>
    <row r="311" spans="1:8" x14ac:dyDescent="0.2">
      <c r="A311" s="424">
        <v>320</v>
      </c>
      <c r="B311" s="425">
        <v>24</v>
      </c>
      <c r="C311" s="429">
        <v>30</v>
      </c>
      <c r="D311" s="420">
        <v>30415</v>
      </c>
      <c r="E311" s="421">
        <v>19117</v>
      </c>
      <c r="F311" s="420">
        <f t="shared" si="13"/>
        <v>31301</v>
      </c>
      <c r="G311" s="500">
        <f t="shared" si="12"/>
        <v>22854</v>
      </c>
      <c r="H311" s="421">
        <v>219</v>
      </c>
    </row>
    <row r="312" spans="1:8" ht="13.5" thickBot="1" x14ac:dyDescent="0.25">
      <c r="A312" s="430">
        <v>321</v>
      </c>
      <c r="B312" s="431">
        <v>24</v>
      </c>
      <c r="C312" s="432">
        <v>30</v>
      </c>
      <c r="D312" s="433">
        <v>30415</v>
      </c>
      <c r="E312" s="434">
        <v>19117</v>
      </c>
      <c r="F312" s="433">
        <f t="shared" si="13"/>
        <v>31301</v>
      </c>
      <c r="G312" s="435">
        <f t="shared" si="12"/>
        <v>22854</v>
      </c>
      <c r="H312" s="434">
        <v>219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19" orientation="portrait" r:id="rId1"/>
  <headerFooter alignWithMargins="0">
    <oddHeader>&amp;LKrajský úřad Plzeňského kraje&amp;R1. 3. 2018</oddHeader>
    <oddFooter>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pane ySplit="10" topLeftCell="A11" activePane="bottomLeft" state="frozenSplit"/>
      <selection pane="bottomLeft" activeCell="J170" sqref="J170"/>
    </sheetView>
  </sheetViews>
  <sheetFormatPr defaultRowHeight="12.75" x14ac:dyDescent="0.2"/>
  <cols>
    <col min="1" max="1" width="10" style="384" customWidth="1"/>
    <col min="2" max="2" width="9.5703125" style="384" customWidth="1"/>
    <col min="3" max="3" width="10.85546875" style="384" customWidth="1"/>
    <col min="4" max="4" width="13.42578125" style="384" customWidth="1"/>
    <col min="5" max="5" width="13.5703125" style="384" customWidth="1"/>
    <col min="6" max="7" width="12.85546875" style="384" customWidth="1"/>
    <col min="8" max="8" width="10.7109375" style="384" customWidth="1"/>
    <col min="9" max="9" width="16.140625" style="384" customWidth="1"/>
    <col min="10" max="16384" width="9.140625" style="384"/>
  </cols>
  <sheetData>
    <row r="1" spans="1:9" x14ac:dyDescent="0.2">
      <c r="H1" s="384" t="s">
        <v>350</v>
      </c>
    </row>
    <row r="2" spans="1:9" ht="4.5" customHeight="1" x14ac:dyDescent="0.2"/>
    <row r="3" spans="1:9" ht="20.25" x14ac:dyDescent="0.3">
      <c r="A3" s="385" t="s">
        <v>278</v>
      </c>
      <c r="C3" s="386"/>
      <c r="D3" s="386"/>
      <c r="E3" s="386"/>
      <c r="F3" s="387"/>
      <c r="G3" s="387"/>
      <c r="H3" s="388"/>
      <c r="I3" s="388"/>
    </row>
    <row r="4" spans="1:9" x14ac:dyDescent="0.2">
      <c r="A4" s="585" t="s">
        <v>171</v>
      </c>
      <c r="B4" s="390"/>
      <c r="C4" s="390"/>
      <c r="D4" s="390"/>
      <c r="E4" s="390"/>
      <c r="F4" s="390"/>
      <c r="G4" s="390"/>
      <c r="I4" s="388"/>
    </row>
    <row r="5" spans="1:9" ht="6.75" customHeight="1" x14ac:dyDescent="0.25">
      <c r="A5" s="389"/>
      <c r="B5" s="390"/>
      <c r="C5" s="390"/>
      <c r="D5" s="390"/>
      <c r="E5" s="390"/>
      <c r="F5" s="390"/>
      <c r="G5" s="390"/>
      <c r="I5" s="388"/>
    </row>
    <row r="6" spans="1:9" ht="15.75" x14ac:dyDescent="0.25">
      <c r="A6" s="391"/>
      <c r="B6" s="392"/>
      <c r="C6" s="393" t="s">
        <v>8</v>
      </c>
      <c r="F6" s="394" t="s">
        <v>9</v>
      </c>
      <c r="G6" s="394"/>
      <c r="I6" s="388"/>
    </row>
    <row r="7" spans="1:9" ht="15.75" x14ac:dyDescent="0.25">
      <c r="A7" s="395"/>
      <c r="B7" s="392"/>
      <c r="C7" s="396" t="s">
        <v>351</v>
      </c>
      <c r="D7" s="488"/>
      <c r="E7" s="586"/>
      <c r="F7" s="396">
        <v>32</v>
      </c>
      <c r="G7" s="396"/>
      <c r="I7" s="388"/>
    </row>
    <row r="8" spans="1:9" ht="6" customHeight="1" thickBot="1" x14ac:dyDescent="0.25">
      <c r="A8" s="722"/>
      <c r="B8" s="722"/>
      <c r="C8" s="398"/>
      <c r="D8" s="489"/>
      <c r="E8" s="399"/>
      <c r="F8" s="399"/>
      <c r="G8" s="399"/>
      <c r="I8" s="388"/>
    </row>
    <row r="9" spans="1:9" ht="15.75" x14ac:dyDescent="0.2">
      <c r="A9" s="400"/>
      <c r="B9" s="401" t="s">
        <v>1</v>
      </c>
      <c r="C9" s="402"/>
      <c r="D9" s="401" t="s">
        <v>2</v>
      </c>
      <c r="E9" s="402"/>
      <c r="F9" s="404" t="s">
        <v>3</v>
      </c>
      <c r="G9" s="490"/>
      <c r="H9" s="402"/>
    </row>
    <row r="10" spans="1:9" ht="45.75" thickBot="1" x14ac:dyDescent="0.25">
      <c r="A10" s="405" t="s">
        <v>275</v>
      </c>
      <c r="B10" s="406" t="s">
        <v>8</v>
      </c>
      <c r="C10" s="407" t="s">
        <v>9</v>
      </c>
      <c r="D10" s="408" t="s">
        <v>10</v>
      </c>
      <c r="E10" s="491" t="s">
        <v>276</v>
      </c>
      <c r="F10" s="408" t="s">
        <v>3</v>
      </c>
      <c r="G10" s="492" t="s">
        <v>13</v>
      </c>
      <c r="H10" s="491" t="s">
        <v>14</v>
      </c>
    </row>
    <row r="11" spans="1:9" x14ac:dyDescent="0.2">
      <c r="A11" s="493">
        <v>1</v>
      </c>
      <c r="B11" s="494">
        <f t="shared" ref="B11:B74" si="0">ROUND((1.1233*LN(A11)+17)*1.11,2)</f>
        <v>18.87</v>
      </c>
      <c r="C11" s="414">
        <v>32</v>
      </c>
      <c r="D11" s="415">
        <v>30415</v>
      </c>
      <c r="E11" s="416">
        <v>19117</v>
      </c>
      <c r="F11" s="415">
        <f>ROUND(12*1.36*(1/B11*D11+1/C11*E11)+H11,0)</f>
        <v>36182</v>
      </c>
      <c r="G11" s="587">
        <f t="shared" ref="G11:G74" si="1">ROUND(12*(1/B11*D11+1/C11*E11),0)</f>
        <v>26511</v>
      </c>
      <c r="H11" s="416">
        <v>127</v>
      </c>
    </row>
    <row r="12" spans="1:9" x14ac:dyDescent="0.2">
      <c r="A12" s="424">
        <v>2</v>
      </c>
      <c r="B12" s="540">
        <f t="shared" si="0"/>
        <v>19.73</v>
      </c>
      <c r="C12" s="541">
        <v>32</v>
      </c>
      <c r="D12" s="420">
        <v>30415</v>
      </c>
      <c r="E12" s="421">
        <v>19117</v>
      </c>
      <c r="F12" s="420">
        <f t="shared" ref="F12:F75" si="2">ROUND(12*1.36*(1/B12*D12+1/C12*E12)+H12,0)</f>
        <v>35035</v>
      </c>
      <c r="G12" s="588">
        <f t="shared" si="1"/>
        <v>25668</v>
      </c>
      <c r="H12" s="421">
        <v>127</v>
      </c>
    </row>
    <row r="13" spans="1:9" x14ac:dyDescent="0.2">
      <c r="A13" s="424">
        <v>3</v>
      </c>
      <c r="B13" s="540">
        <f t="shared" si="0"/>
        <v>20.239999999999998</v>
      </c>
      <c r="C13" s="541">
        <v>32</v>
      </c>
      <c r="D13" s="420">
        <v>30415</v>
      </c>
      <c r="E13" s="421">
        <v>19117</v>
      </c>
      <c r="F13" s="420">
        <f t="shared" si="2"/>
        <v>34401</v>
      </c>
      <c r="G13" s="588">
        <f t="shared" si="1"/>
        <v>25201</v>
      </c>
      <c r="H13" s="421">
        <v>127</v>
      </c>
    </row>
    <row r="14" spans="1:9" x14ac:dyDescent="0.2">
      <c r="A14" s="497">
        <v>4</v>
      </c>
      <c r="B14" s="540">
        <f t="shared" si="0"/>
        <v>20.6</v>
      </c>
      <c r="C14" s="541">
        <v>32</v>
      </c>
      <c r="D14" s="420">
        <v>30415</v>
      </c>
      <c r="E14" s="421">
        <v>19117</v>
      </c>
      <c r="F14" s="420">
        <f t="shared" si="2"/>
        <v>33972</v>
      </c>
      <c r="G14" s="588">
        <f t="shared" si="1"/>
        <v>24886</v>
      </c>
      <c r="H14" s="421">
        <v>127</v>
      </c>
    </row>
    <row r="15" spans="1:9" x14ac:dyDescent="0.2">
      <c r="A15" s="424">
        <v>5</v>
      </c>
      <c r="B15" s="540">
        <f t="shared" si="0"/>
        <v>20.88</v>
      </c>
      <c r="C15" s="541">
        <v>32</v>
      </c>
      <c r="D15" s="420">
        <v>30415</v>
      </c>
      <c r="E15" s="421">
        <v>19117</v>
      </c>
      <c r="F15" s="420">
        <f t="shared" si="2"/>
        <v>33649</v>
      </c>
      <c r="G15" s="588">
        <f t="shared" si="1"/>
        <v>24649</v>
      </c>
      <c r="H15" s="421">
        <v>127</v>
      </c>
    </row>
    <row r="16" spans="1:9" x14ac:dyDescent="0.2">
      <c r="A16" s="424">
        <v>6</v>
      </c>
      <c r="B16" s="540">
        <f t="shared" si="0"/>
        <v>21.1</v>
      </c>
      <c r="C16" s="541">
        <v>32</v>
      </c>
      <c r="D16" s="420">
        <v>30415</v>
      </c>
      <c r="E16" s="421">
        <v>19117</v>
      </c>
      <c r="F16" s="420">
        <f t="shared" si="2"/>
        <v>33401</v>
      </c>
      <c r="G16" s="588">
        <f t="shared" si="1"/>
        <v>24467</v>
      </c>
      <c r="H16" s="421">
        <v>127</v>
      </c>
    </row>
    <row r="17" spans="1:8" x14ac:dyDescent="0.2">
      <c r="A17" s="497">
        <v>7</v>
      </c>
      <c r="B17" s="540">
        <f t="shared" si="0"/>
        <v>21.3</v>
      </c>
      <c r="C17" s="541">
        <v>32</v>
      </c>
      <c r="D17" s="420">
        <v>30415</v>
      </c>
      <c r="E17" s="421">
        <v>19117</v>
      </c>
      <c r="F17" s="420">
        <f t="shared" si="2"/>
        <v>33181</v>
      </c>
      <c r="G17" s="588">
        <f t="shared" si="1"/>
        <v>24304</v>
      </c>
      <c r="H17" s="421">
        <v>127</v>
      </c>
    </row>
    <row r="18" spans="1:8" x14ac:dyDescent="0.2">
      <c r="A18" s="424">
        <v>8</v>
      </c>
      <c r="B18" s="540">
        <f t="shared" si="0"/>
        <v>21.46</v>
      </c>
      <c r="C18" s="541">
        <v>32</v>
      </c>
      <c r="D18" s="420">
        <v>30415</v>
      </c>
      <c r="E18" s="421">
        <v>19117</v>
      </c>
      <c r="F18" s="420">
        <f t="shared" si="2"/>
        <v>33007</v>
      </c>
      <c r="G18" s="588">
        <f t="shared" si="1"/>
        <v>24176</v>
      </c>
      <c r="H18" s="421">
        <v>127</v>
      </c>
    </row>
    <row r="19" spans="1:8" x14ac:dyDescent="0.2">
      <c r="A19" s="424">
        <v>9</v>
      </c>
      <c r="B19" s="540">
        <f t="shared" si="0"/>
        <v>21.61</v>
      </c>
      <c r="C19" s="541">
        <v>32</v>
      </c>
      <c r="D19" s="420">
        <v>30415</v>
      </c>
      <c r="E19" s="421">
        <v>19117</v>
      </c>
      <c r="F19" s="420">
        <f t="shared" si="2"/>
        <v>32846</v>
      </c>
      <c r="G19" s="588">
        <f t="shared" si="1"/>
        <v>24058</v>
      </c>
      <c r="H19" s="421">
        <v>127</v>
      </c>
    </row>
    <row r="20" spans="1:8" x14ac:dyDescent="0.2">
      <c r="A20" s="497">
        <v>10</v>
      </c>
      <c r="B20" s="540">
        <f t="shared" si="0"/>
        <v>21.74</v>
      </c>
      <c r="C20" s="541">
        <v>32</v>
      </c>
      <c r="D20" s="420">
        <v>30415</v>
      </c>
      <c r="E20" s="421">
        <v>19117</v>
      </c>
      <c r="F20" s="420">
        <f t="shared" si="2"/>
        <v>32709</v>
      </c>
      <c r="G20" s="588">
        <f t="shared" si="1"/>
        <v>23957</v>
      </c>
      <c r="H20" s="421">
        <v>127</v>
      </c>
    </row>
    <row r="21" spans="1:8" x14ac:dyDescent="0.2">
      <c r="A21" s="424">
        <v>11</v>
      </c>
      <c r="B21" s="540">
        <f t="shared" si="0"/>
        <v>21.86</v>
      </c>
      <c r="C21" s="541">
        <v>32</v>
      </c>
      <c r="D21" s="420">
        <v>30415</v>
      </c>
      <c r="E21" s="421">
        <v>19117</v>
      </c>
      <c r="F21" s="420">
        <f t="shared" si="2"/>
        <v>32584</v>
      </c>
      <c r="G21" s="588">
        <f t="shared" si="1"/>
        <v>23865</v>
      </c>
      <c r="H21" s="421">
        <v>127</v>
      </c>
    </row>
    <row r="22" spans="1:8" x14ac:dyDescent="0.2">
      <c r="A22" s="424">
        <v>12</v>
      </c>
      <c r="B22" s="540">
        <f t="shared" si="0"/>
        <v>21.97</v>
      </c>
      <c r="C22" s="541">
        <v>32</v>
      </c>
      <c r="D22" s="420">
        <v>30415</v>
      </c>
      <c r="E22" s="421">
        <v>19117</v>
      </c>
      <c r="F22" s="420">
        <f t="shared" si="2"/>
        <v>32470</v>
      </c>
      <c r="G22" s="588">
        <f t="shared" si="1"/>
        <v>23782</v>
      </c>
      <c r="H22" s="421">
        <v>127</v>
      </c>
    </row>
    <row r="23" spans="1:8" x14ac:dyDescent="0.2">
      <c r="A23" s="497">
        <v>13</v>
      </c>
      <c r="B23" s="540">
        <f t="shared" si="0"/>
        <v>22.07</v>
      </c>
      <c r="C23" s="541">
        <v>32</v>
      </c>
      <c r="D23" s="420">
        <v>30415</v>
      </c>
      <c r="E23" s="421">
        <v>19117</v>
      </c>
      <c r="F23" s="420">
        <f t="shared" si="2"/>
        <v>32368</v>
      </c>
      <c r="G23" s="588">
        <f t="shared" si="1"/>
        <v>23706</v>
      </c>
      <c r="H23" s="421">
        <v>127</v>
      </c>
    </row>
    <row r="24" spans="1:8" x14ac:dyDescent="0.2">
      <c r="A24" s="424">
        <v>14</v>
      </c>
      <c r="B24" s="540">
        <f t="shared" si="0"/>
        <v>22.16</v>
      </c>
      <c r="C24" s="541">
        <v>32</v>
      </c>
      <c r="D24" s="420">
        <v>30415</v>
      </c>
      <c r="E24" s="421">
        <v>19117</v>
      </c>
      <c r="F24" s="420">
        <f t="shared" si="2"/>
        <v>32276</v>
      </c>
      <c r="G24" s="588">
        <f t="shared" si="1"/>
        <v>23639</v>
      </c>
      <c r="H24" s="421">
        <v>127</v>
      </c>
    </row>
    <row r="25" spans="1:8" x14ac:dyDescent="0.2">
      <c r="A25" s="424">
        <v>15</v>
      </c>
      <c r="B25" s="540">
        <f t="shared" si="0"/>
        <v>22.25</v>
      </c>
      <c r="C25" s="541">
        <v>32</v>
      </c>
      <c r="D25" s="420">
        <v>30415</v>
      </c>
      <c r="E25" s="421">
        <v>19117</v>
      </c>
      <c r="F25" s="420">
        <f t="shared" si="2"/>
        <v>32186</v>
      </c>
      <c r="G25" s="588">
        <f t="shared" si="1"/>
        <v>23572</v>
      </c>
      <c r="H25" s="421">
        <v>127</v>
      </c>
    </row>
    <row r="26" spans="1:8" x14ac:dyDescent="0.2">
      <c r="A26" s="497">
        <v>16</v>
      </c>
      <c r="B26" s="540">
        <f t="shared" si="0"/>
        <v>22.33</v>
      </c>
      <c r="C26" s="541">
        <v>32</v>
      </c>
      <c r="D26" s="420">
        <v>30415</v>
      </c>
      <c r="E26" s="421">
        <v>19117</v>
      </c>
      <c r="F26" s="420">
        <f t="shared" si="2"/>
        <v>32106</v>
      </c>
      <c r="G26" s="588">
        <f t="shared" si="1"/>
        <v>23514</v>
      </c>
      <c r="H26" s="421">
        <v>127</v>
      </c>
    </row>
    <row r="27" spans="1:8" x14ac:dyDescent="0.2">
      <c r="A27" s="424">
        <v>17</v>
      </c>
      <c r="B27" s="540">
        <f t="shared" si="0"/>
        <v>22.4</v>
      </c>
      <c r="C27" s="541">
        <v>32</v>
      </c>
      <c r="D27" s="420">
        <v>30415</v>
      </c>
      <c r="E27" s="421">
        <v>19117</v>
      </c>
      <c r="F27" s="420">
        <f t="shared" si="2"/>
        <v>32036</v>
      </c>
      <c r="G27" s="588">
        <f t="shared" si="1"/>
        <v>23463</v>
      </c>
      <c r="H27" s="421">
        <v>127</v>
      </c>
    </row>
    <row r="28" spans="1:8" x14ac:dyDescent="0.2">
      <c r="A28" s="424">
        <v>18</v>
      </c>
      <c r="B28" s="540">
        <f t="shared" si="0"/>
        <v>22.47</v>
      </c>
      <c r="C28" s="541">
        <v>32</v>
      </c>
      <c r="D28" s="420">
        <v>30415</v>
      </c>
      <c r="E28" s="421">
        <v>19117</v>
      </c>
      <c r="F28" s="420">
        <f t="shared" si="2"/>
        <v>31967</v>
      </c>
      <c r="G28" s="588">
        <f t="shared" si="1"/>
        <v>23412</v>
      </c>
      <c r="H28" s="421">
        <v>127</v>
      </c>
    </row>
    <row r="29" spans="1:8" x14ac:dyDescent="0.2">
      <c r="A29" s="497">
        <v>19</v>
      </c>
      <c r="B29" s="540">
        <f t="shared" si="0"/>
        <v>22.54</v>
      </c>
      <c r="C29" s="541">
        <v>32</v>
      </c>
      <c r="D29" s="420">
        <v>30415</v>
      </c>
      <c r="E29" s="421">
        <v>19117</v>
      </c>
      <c r="F29" s="420">
        <f t="shared" si="2"/>
        <v>31899</v>
      </c>
      <c r="G29" s="588">
        <f t="shared" si="1"/>
        <v>23361</v>
      </c>
      <c r="H29" s="421">
        <v>127</v>
      </c>
    </row>
    <row r="30" spans="1:8" x14ac:dyDescent="0.2">
      <c r="A30" s="424">
        <v>20</v>
      </c>
      <c r="B30" s="540">
        <f t="shared" si="0"/>
        <v>22.61</v>
      </c>
      <c r="C30" s="541">
        <v>32</v>
      </c>
      <c r="D30" s="420">
        <v>30415</v>
      </c>
      <c r="E30" s="421">
        <v>19117</v>
      </c>
      <c r="F30" s="420">
        <f t="shared" si="2"/>
        <v>31830</v>
      </c>
      <c r="G30" s="588">
        <f t="shared" si="1"/>
        <v>23311</v>
      </c>
      <c r="H30" s="421">
        <v>127</v>
      </c>
    </row>
    <row r="31" spans="1:8" x14ac:dyDescent="0.2">
      <c r="A31" s="424">
        <v>21</v>
      </c>
      <c r="B31" s="540">
        <f t="shared" si="0"/>
        <v>22.67</v>
      </c>
      <c r="C31" s="541">
        <v>32</v>
      </c>
      <c r="D31" s="420">
        <v>30415</v>
      </c>
      <c r="E31" s="421">
        <v>19117</v>
      </c>
      <c r="F31" s="420">
        <f t="shared" si="2"/>
        <v>31772</v>
      </c>
      <c r="G31" s="588">
        <f t="shared" si="1"/>
        <v>23269</v>
      </c>
      <c r="H31" s="421">
        <v>127</v>
      </c>
    </row>
    <row r="32" spans="1:8" x14ac:dyDescent="0.2">
      <c r="A32" s="497">
        <v>22</v>
      </c>
      <c r="B32" s="540">
        <f t="shared" si="0"/>
        <v>22.72</v>
      </c>
      <c r="C32" s="541">
        <v>32</v>
      </c>
      <c r="D32" s="420">
        <v>30415</v>
      </c>
      <c r="E32" s="421">
        <v>19117</v>
      </c>
      <c r="F32" s="420">
        <f t="shared" si="2"/>
        <v>31724</v>
      </c>
      <c r="G32" s="588">
        <f t="shared" si="1"/>
        <v>23233</v>
      </c>
      <c r="H32" s="421">
        <v>127</v>
      </c>
    </row>
    <row r="33" spans="1:8" x14ac:dyDescent="0.2">
      <c r="A33" s="424">
        <v>23</v>
      </c>
      <c r="B33" s="540">
        <f t="shared" si="0"/>
        <v>22.78</v>
      </c>
      <c r="C33" s="541">
        <v>32</v>
      </c>
      <c r="D33" s="420">
        <v>30415</v>
      </c>
      <c r="E33" s="421">
        <v>19117</v>
      </c>
      <c r="F33" s="420">
        <f t="shared" si="2"/>
        <v>31667</v>
      </c>
      <c r="G33" s="588">
        <f t="shared" si="1"/>
        <v>23191</v>
      </c>
      <c r="H33" s="421">
        <v>127</v>
      </c>
    </row>
    <row r="34" spans="1:8" x14ac:dyDescent="0.2">
      <c r="A34" s="424">
        <v>24</v>
      </c>
      <c r="B34" s="540">
        <f t="shared" si="0"/>
        <v>22.83</v>
      </c>
      <c r="C34" s="541">
        <v>32</v>
      </c>
      <c r="D34" s="420">
        <v>30415</v>
      </c>
      <c r="E34" s="421">
        <v>19117</v>
      </c>
      <c r="F34" s="420">
        <f t="shared" si="2"/>
        <v>31619</v>
      </c>
      <c r="G34" s="588">
        <f t="shared" si="1"/>
        <v>23156</v>
      </c>
      <c r="H34" s="421">
        <v>127</v>
      </c>
    </row>
    <row r="35" spans="1:8" x14ac:dyDescent="0.2">
      <c r="A35" s="497">
        <v>25</v>
      </c>
      <c r="B35" s="540">
        <f t="shared" si="0"/>
        <v>22.88</v>
      </c>
      <c r="C35" s="541">
        <v>32</v>
      </c>
      <c r="D35" s="420">
        <v>30415</v>
      </c>
      <c r="E35" s="421">
        <v>19117</v>
      </c>
      <c r="F35" s="420">
        <f t="shared" si="2"/>
        <v>31571</v>
      </c>
      <c r="G35" s="588">
        <f t="shared" si="1"/>
        <v>23121</v>
      </c>
      <c r="H35" s="421">
        <v>127</v>
      </c>
    </row>
    <row r="36" spans="1:8" x14ac:dyDescent="0.2">
      <c r="A36" s="424">
        <v>26</v>
      </c>
      <c r="B36" s="540">
        <f t="shared" si="0"/>
        <v>22.93</v>
      </c>
      <c r="C36" s="541">
        <v>32</v>
      </c>
      <c r="D36" s="420">
        <v>30415</v>
      </c>
      <c r="E36" s="421">
        <v>19117</v>
      </c>
      <c r="F36" s="420">
        <f t="shared" si="2"/>
        <v>31524</v>
      </c>
      <c r="G36" s="588">
        <f t="shared" si="1"/>
        <v>23086</v>
      </c>
      <c r="H36" s="421">
        <v>127</v>
      </c>
    </row>
    <row r="37" spans="1:8" x14ac:dyDescent="0.2">
      <c r="A37" s="424">
        <v>27</v>
      </c>
      <c r="B37" s="540">
        <f t="shared" si="0"/>
        <v>22.98</v>
      </c>
      <c r="C37" s="541">
        <v>32</v>
      </c>
      <c r="D37" s="420">
        <v>30415</v>
      </c>
      <c r="E37" s="421">
        <v>19117</v>
      </c>
      <c r="F37" s="420">
        <f t="shared" si="2"/>
        <v>31477</v>
      </c>
      <c r="G37" s="588">
        <f t="shared" si="1"/>
        <v>23051</v>
      </c>
      <c r="H37" s="421">
        <v>127</v>
      </c>
    </row>
    <row r="38" spans="1:8" x14ac:dyDescent="0.2">
      <c r="A38" s="497">
        <v>28</v>
      </c>
      <c r="B38" s="540">
        <f t="shared" si="0"/>
        <v>23.02</v>
      </c>
      <c r="C38" s="541">
        <v>32</v>
      </c>
      <c r="D38" s="420">
        <v>30415</v>
      </c>
      <c r="E38" s="421">
        <v>19117</v>
      </c>
      <c r="F38" s="420">
        <f t="shared" si="2"/>
        <v>31439</v>
      </c>
      <c r="G38" s="588">
        <f t="shared" si="1"/>
        <v>23024</v>
      </c>
      <c r="H38" s="421">
        <v>127</v>
      </c>
    </row>
    <row r="39" spans="1:8" x14ac:dyDescent="0.2">
      <c r="A39" s="424">
        <v>29</v>
      </c>
      <c r="B39" s="540">
        <f t="shared" si="0"/>
        <v>23.07</v>
      </c>
      <c r="C39" s="541">
        <v>32</v>
      </c>
      <c r="D39" s="420">
        <v>30415</v>
      </c>
      <c r="E39" s="421">
        <v>19117</v>
      </c>
      <c r="F39" s="420">
        <f t="shared" si="2"/>
        <v>31393</v>
      </c>
      <c r="G39" s="588">
        <f t="shared" si="1"/>
        <v>22989</v>
      </c>
      <c r="H39" s="421">
        <v>127</v>
      </c>
    </row>
    <row r="40" spans="1:8" x14ac:dyDescent="0.2">
      <c r="A40" s="424">
        <v>30</v>
      </c>
      <c r="B40" s="540">
        <f t="shared" si="0"/>
        <v>23.11</v>
      </c>
      <c r="C40" s="541">
        <v>32</v>
      </c>
      <c r="D40" s="420">
        <v>30415</v>
      </c>
      <c r="E40" s="421">
        <v>19117</v>
      </c>
      <c r="F40" s="420">
        <f t="shared" si="2"/>
        <v>31355</v>
      </c>
      <c r="G40" s="588">
        <f t="shared" si="1"/>
        <v>22962</v>
      </c>
      <c r="H40" s="421">
        <v>127</v>
      </c>
    </row>
    <row r="41" spans="1:8" x14ac:dyDescent="0.2">
      <c r="A41" s="497">
        <v>31</v>
      </c>
      <c r="B41" s="540">
        <f t="shared" si="0"/>
        <v>23.15</v>
      </c>
      <c r="C41" s="541">
        <v>32</v>
      </c>
      <c r="D41" s="420">
        <v>30415</v>
      </c>
      <c r="E41" s="421">
        <v>19117</v>
      </c>
      <c r="F41" s="420">
        <f t="shared" si="2"/>
        <v>31318</v>
      </c>
      <c r="G41" s="588">
        <f t="shared" si="1"/>
        <v>22935</v>
      </c>
      <c r="H41" s="421">
        <v>127</v>
      </c>
    </row>
    <row r="42" spans="1:8" x14ac:dyDescent="0.2">
      <c r="A42" s="424">
        <v>32</v>
      </c>
      <c r="B42" s="540">
        <f t="shared" si="0"/>
        <v>23.19</v>
      </c>
      <c r="C42" s="541">
        <v>32</v>
      </c>
      <c r="D42" s="420">
        <v>30415</v>
      </c>
      <c r="E42" s="421">
        <v>19117</v>
      </c>
      <c r="F42" s="420">
        <f t="shared" si="2"/>
        <v>31281</v>
      </c>
      <c r="G42" s="588">
        <f t="shared" si="1"/>
        <v>22908</v>
      </c>
      <c r="H42" s="421">
        <v>127</v>
      </c>
    </row>
    <row r="43" spans="1:8" x14ac:dyDescent="0.2">
      <c r="A43" s="424">
        <v>33</v>
      </c>
      <c r="B43" s="540">
        <f t="shared" si="0"/>
        <v>23.23</v>
      </c>
      <c r="C43" s="541">
        <v>32</v>
      </c>
      <c r="D43" s="420">
        <v>30415</v>
      </c>
      <c r="E43" s="421">
        <v>19117</v>
      </c>
      <c r="F43" s="420">
        <f t="shared" si="2"/>
        <v>31244</v>
      </c>
      <c r="G43" s="588">
        <f t="shared" si="1"/>
        <v>22880</v>
      </c>
      <c r="H43" s="421">
        <v>127</v>
      </c>
    </row>
    <row r="44" spans="1:8" x14ac:dyDescent="0.2">
      <c r="A44" s="497">
        <v>34</v>
      </c>
      <c r="B44" s="540">
        <f t="shared" si="0"/>
        <v>23.27</v>
      </c>
      <c r="C44" s="541">
        <v>32</v>
      </c>
      <c r="D44" s="420">
        <v>30415</v>
      </c>
      <c r="E44" s="421">
        <v>19117</v>
      </c>
      <c r="F44" s="420">
        <f t="shared" si="2"/>
        <v>31208</v>
      </c>
      <c r="G44" s="588">
        <f t="shared" si="1"/>
        <v>22853</v>
      </c>
      <c r="H44" s="421">
        <v>127</v>
      </c>
    </row>
    <row r="45" spans="1:8" x14ac:dyDescent="0.2">
      <c r="A45" s="424">
        <v>35</v>
      </c>
      <c r="B45" s="540">
        <f t="shared" si="0"/>
        <v>23.3</v>
      </c>
      <c r="C45" s="541">
        <v>32</v>
      </c>
      <c r="D45" s="420">
        <v>30415</v>
      </c>
      <c r="E45" s="421">
        <v>19117</v>
      </c>
      <c r="F45" s="420">
        <f t="shared" si="2"/>
        <v>31180</v>
      </c>
      <c r="G45" s="588">
        <f t="shared" si="1"/>
        <v>22833</v>
      </c>
      <c r="H45" s="421">
        <v>127</v>
      </c>
    </row>
    <row r="46" spans="1:8" x14ac:dyDescent="0.2">
      <c r="A46" s="424">
        <v>36</v>
      </c>
      <c r="B46" s="540">
        <f t="shared" si="0"/>
        <v>23.34</v>
      </c>
      <c r="C46" s="541">
        <v>32</v>
      </c>
      <c r="D46" s="420">
        <v>30415</v>
      </c>
      <c r="E46" s="421">
        <v>19117</v>
      </c>
      <c r="F46" s="420">
        <f t="shared" si="2"/>
        <v>31144</v>
      </c>
      <c r="G46" s="588">
        <f t="shared" si="1"/>
        <v>22806</v>
      </c>
      <c r="H46" s="421">
        <v>127</v>
      </c>
    </row>
    <row r="47" spans="1:8" x14ac:dyDescent="0.2">
      <c r="A47" s="497">
        <v>37</v>
      </c>
      <c r="B47" s="540">
        <f t="shared" si="0"/>
        <v>23.37</v>
      </c>
      <c r="C47" s="541">
        <v>32</v>
      </c>
      <c r="D47" s="420">
        <v>30415</v>
      </c>
      <c r="E47" s="421">
        <v>19117</v>
      </c>
      <c r="F47" s="420">
        <f t="shared" si="2"/>
        <v>31116</v>
      </c>
      <c r="G47" s="588">
        <f t="shared" si="1"/>
        <v>22786</v>
      </c>
      <c r="H47" s="421">
        <v>127</v>
      </c>
    </row>
    <row r="48" spans="1:8" x14ac:dyDescent="0.2">
      <c r="A48" s="424">
        <v>38</v>
      </c>
      <c r="B48" s="540">
        <f t="shared" si="0"/>
        <v>23.41</v>
      </c>
      <c r="C48" s="541">
        <v>32</v>
      </c>
      <c r="D48" s="420">
        <v>30415</v>
      </c>
      <c r="E48" s="421">
        <v>19117</v>
      </c>
      <c r="F48" s="420">
        <f t="shared" si="2"/>
        <v>31080</v>
      </c>
      <c r="G48" s="588">
        <f t="shared" si="1"/>
        <v>22760</v>
      </c>
      <c r="H48" s="421">
        <v>127</v>
      </c>
    </row>
    <row r="49" spans="1:8" x14ac:dyDescent="0.2">
      <c r="A49" s="424">
        <v>39</v>
      </c>
      <c r="B49" s="540">
        <f t="shared" si="0"/>
        <v>23.44</v>
      </c>
      <c r="C49" s="541">
        <v>32</v>
      </c>
      <c r="D49" s="420">
        <v>30415</v>
      </c>
      <c r="E49" s="421">
        <v>19117</v>
      </c>
      <c r="F49" s="420">
        <f t="shared" si="2"/>
        <v>31053</v>
      </c>
      <c r="G49" s="588">
        <f t="shared" si="1"/>
        <v>22740</v>
      </c>
      <c r="H49" s="421">
        <v>127</v>
      </c>
    </row>
    <row r="50" spans="1:8" x14ac:dyDescent="0.2">
      <c r="A50" s="497">
        <v>40</v>
      </c>
      <c r="B50" s="540">
        <f t="shared" si="0"/>
        <v>23.47</v>
      </c>
      <c r="C50" s="541">
        <v>32</v>
      </c>
      <c r="D50" s="420">
        <v>30415</v>
      </c>
      <c r="E50" s="421">
        <v>19117</v>
      </c>
      <c r="F50" s="420">
        <f t="shared" si="2"/>
        <v>31026</v>
      </c>
      <c r="G50" s="588">
        <f t="shared" si="1"/>
        <v>22720</v>
      </c>
      <c r="H50" s="421">
        <v>127</v>
      </c>
    </row>
    <row r="51" spans="1:8" x14ac:dyDescent="0.2">
      <c r="A51" s="424">
        <v>41</v>
      </c>
      <c r="B51" s="540">
        <f t="shared" si="0"/>
        <v>23.5</v>
      </c>
      <c r="C51" s="541">
        <v>32</v>
      </c>
      <c r="D51" s="420">
        <v>30415</v>
      </c>
      <c r="E51" s="421">
        <v>19117</v>
      </c>
      <c r="F51" s="420">
        <f t="shared" si="2"/>
        <v>30999</v>
      </c>
      <c r="G51" s="588">
        <f t="shared" si="1"/>
        <v>22700</v>
      </c>
      <c r="H51" s="421">
        <v>127</v>
      </c>
    </row>
    <row r="52" spans="1:8" x14ac:dyDescent="0.2">
      <c r="A52" s="424">
        <v>42</v>
      </c>
      <c r="B52" s="540">
        <f t="shared" si="0"/>
        <v>23.53</v>
      </c>
      <c r="C52" s="541">
        <v>32</v>
      </c>
      <c r="D52" s="420">
        <v>30415</v>
      </c>
      <c r="E52" s="421">
        <v>19117</v>
      </c>
      <c r="F52" s="420">
        <f t="shared" si="2"/>
        <v>30972</v>
      </c>
      <c r="G52" s="588">
        <f t="shared" si="1"/>
        <v>22680</v>
      </c>
      <c r="H52" s="421">
        <v>127</v>
      </c>
    </row>
    <row r="53" spans="1:8" x14ac:dyDescent="0.2">
      <c r="A53" s="497">
        <v>43</v>
      </c>
      <c r="B53" s="540">
        <f t="shared" si="0"/>
        <v>23.56</v>
      </c>
      <c r="C53" s="541">
        <v>32</v>
      </c>
      <c r="D53" s="420">
        <v>30415</v>
      </c>
      <c r="E53" s="421">
        <v>19117</v>
      </c>
      <c r="F53" s="420">
        <f t="shared" si="2"/>
        <v>30945</v>
      </c>
      <c r="G53" s="588">
        <f t="shared" si="1"/>
        <v>22660</v>
      </c>
      <c r="H53" s="421">
        <v>127</v>
      </c>
    </row>
    <row r="54" spans="1:8" x14ac:dyDescent="0.2">
      <c r="A54" s="424">
        <v>44</v>
      </c>
      <c r="B54" s="540">
        <f t="shared" si="0"/>
        <v>23.59</v>
      </c>
      <c r="C54" s="541">
        <v>32</v>
      </c>
      <c r="D54" s="420">
        <v>30415</v>
      </c>
      <c r="E54" s="421">
        <v>19117</v>
      </c>
      <c r="F54" s="420">
        <f t="shared" si="2"/>
        <v>30918</v>
      </c>
      <c r="G54" s="588">
        <f t="shared" si="1"/>
        <v>22641</v>
      </c>
      <c r="H54" s="421">
        <v>127</v>
      </c>
    </row>
    <row r="55" spans="1:8" x14ac:dyDescent="0.2">
      <c r="A55" s="424">
        <v>45</v>
      </c>
      <c r="B55" s="540">
        <f t="shared" si="0"/>
        <v>23.62</v>
      </c>
      <c r="C55" s="541">
        <v>32</v>
      </c>
      <c r="D55" s="420">
        <v>30415</v>
      </c>
      <c r="E55" s="421">
        <v>19117</v>
      </c>
      <c r="F55" s="420">
        <f t="shared" si="2"/>
        <v>30892</v>
      </c>
      <c r="G55" s="588">
        <f t="shared" si="1"/>
        <v>22621</v>
      </c>
      <c r="H55" s="421">
        <v>127</v>
      </c>
    </row>
    <row r="56" spans="1:8" x14ac:dyDescent="0.2">
      <c r="A56" s="497">
        <v>46</v>
      </c>
      <c r="B56" s="540">
        <f t="shared" si="0"/>
        <v>23.64</v>
      </c>
      <c r="C56" s="541">
        <v>32</v>
      </c>
      <c r="D56" s="420">
        <v>30415</v>
      </c>
      <c r="E56" s="421">
        <v>19117</v>
      </c>
      <c r="F56" s="420">
        <f t="shared" si="2"/>
        <v>30874</v>
      </c>
      <c r="G56" s="588">
        <f t="shared" si="1"/>
        <v>22608</v>
      </c>
      <c r="H56" s="421">
        <v>127</v>
      </c>
    </row>
    <row r="57" spans="1:8" x14ac:dyDescent="0.2">
      <c r="A57" s="424">
        <v>47</v>
      </c>
      <c r="B57" s="540">
        <f t="shared" si="0"/>
        <v>23.67</v>
      </c>
      <c r="C57" s="541">
        <v>32</v>
      </c>
      <c r="D57" s="420">
        <v>30415</v>
      </c>
      <c r="E57" s="421">
        <v>19117</v>
      </c>
      <c r="F57" s="420">
        <f t="shared" si="2"/>
        <v>30847</v>
      </c>
      <c r="G57" s="588">
        <f t="shared" si="1"/>
        <v>22588</v>
      </c>
      <c r="H57" s="421">
        <v>127</v>
      </c>
    </row>
    <row r="58" spans="1:8" x14ac:dyDescent="0.2">
      <c r="A58" s="424">
        <v>48</v>
      </c>
      <c r="B58" s="540">
        <f t="shared" si="0"/>
        <v>23.7</v>
      </c>
      <c r="C58" s="541">
        <v>32</v>
      </c>
      <c r="D58" s="420">
        <v>30415</v>
      </c>
      <c r="E58" s="421">
        <v>19117</v>
      </c>
      <c r="F58" s="420">
        <f t="shared" si="2"/>
        <v>30821</v>
      </c>
      <c r="G58" s="588">
        <f t="shared" si="1"/>
        <v>22569</v>
      </c>
      <c r="H58" s="421">
        <v>127</v>
      </c>
    </row>
    <row r="59" spans="1:8" x14ac:dyDescent="0.2">
      <c r="A59" s="497">
        <v>49</v>
      </c>
      <c r="B59" s="540">
        <f t="shared" si="0"/>
        <v>23.72</v>
      </c>
      <c r="C59" s="541">
        <v>32</v>
      </c>
      <c r="D59" s="420">
        <v>30415</v>
      </c>
      <c r="E59" s="421">
        <v>19117</v>
      </c>
      <c r="F59" s="420">
        <f t="shared" si="2"/>
        <v>30803</v>
      </c>
      <c r="G59" s="588">
        <f t="shared" si="1"/>
        <v>22556</v>
      </c>
      <c r="H59" s="421">
        <v>127</v>
      </c>
    </row>
    <row r="60" spans="1:8" x14ac:dyDescent="0.2">
      <c r="A60" s="424">
        <v>50</v>
      </c>
      <c r="B60" s="540">
        <f t="shared" si="0"/>
        <v>23.75</v>
      </c>
      <c r="C60" s="541">
        <v>32</v>
      </c>
      <c r="D60" s="420">
        <v>30415</v>
      </c>
      <c r="E60" s="421">
        <v>19117</v>
      </c>
      <c r="F60" s="420">
        <f t="shared" si="2"/>
        <v>30777</v>
      </c>
      <c r="G60" s="588">
        <f t="shared" si="1"/>
        <v>22536</v>
      </c>
      <c r="H60" s="421">
        <v>127</v>
      </c>
    </row>
    <row r="61" spans="1:8" x14ac:dyDescent="0.2">
      <c r="A61" s="424">
        <v>51</v>
      </c>
      <c r="B61" s="540">
        <f t="shared" si="0"/>
        <v>23.77</v>
      </c>
      <c r="C61" s="541">
        <v>32</v>
      </c>
      <c r="D61" s="420">
        <v>30415</v>
      </c>
      <c r="E61" s="421">
        <v>19117</v>
      </c>
      <c r="F61" s="420">
        <f t="shared" si="2"/>
        <v>30759</v>
      </c>
      <c r="G61" s="588">
        <f t="shared" si="1"/>
        <v>22524</v>
      </c>
      <c r="H61" s="421">
        <v>127</v>
      </c>
    </row>
    <row r="62" spans="1:8" x14ac:dyDescent="0.2">
      <c r="A62" s="497">
        <v>52</v>
      </c>
      <c r="B62" s="540">
        <f t="shared" si="0"/>
        <v>23.8</v>
      </c>
      <c r="C62" s="541">
        <v>32</v>
      </c>
      <c r="D62" s="420">
        <v>30415</v>
      </c>
      <c r="E62" s="421">
        <v>19117</v>
      </c>
      <c r="F62" s="420">
        <f t="shared" si="2"/>
        <v>30733</v>
      </c>
      <c r="G62" s="588">
        <f t="shared" si="1"/>
        <v>22504</v>
      </c>
      <c r="H62" s="421">
        <v>127</v>
      </c>
    </row>
    <row r="63" spans="1:8" x14ac:dyDescent="0.2">
      <c r="A63" s="424">
        <v>53</v>
      </c>
      <c r="B63" s="540">
        <f t="shared" si="0"/>
        <v>23.82</v>
      </c>
      <c r="C63" s="541">
        <v>32</v>
      </c>
      <c r="D63" s="420">
        <v>30415</v>
      </c>
      <c r="E63" s="421">
        <v>19117</v>
      </c>
      <c r="F63" s="420">
        <f t="shared" si="2"/>
        <v>30715</v>
      </c>
      <c r="G63" s="588">
        <f t="shared" si="1"/>
        <v>22491</v>
      </c>
      <c r="H63" s="421">
        <v>127</v>
      </c>
    </row>
    <row r="64" spans="1:8" x14ac:dyDescent="0.2">
      <c r="A64" s="424">
        <v>54</v>
      </c>
      <c r="B64" s="540">
        <f t="shared" si="0"/>
        <v>23.84</v>
      </c>
      <c r="C64" s="541">
        <v>32</v>
      </c>
      <c r="D64" s="420">
        <v>30415</v>
      </c>
      <c r="E64" s="421">
        <v>19117</v>
      </c>
      <c r="F64" s="420">
        <f t="shared" si="2"/>
        <v>30698</v>
      </c>
      <c r="G64" s="588">
        <f t="shared" si="1"/>
        <v>22478</v>
      </c>
      <c r="H64" s="421">
        <v>127</v>
      </c>
    </row>
    <row r="65" spans="1:8" x14ac:dyDescent="0.2">
      <c r="A65" s="497">
        <v>55</v>
      </c>
      <c r="B65" s="540">
        <f t="shared" si="0"/>
        <v>23.87</v>
      </c>
      <c r="C65" s="541">
        <v>32</v>
      </c>
      <c r="D65" s="420">
        <v>30415</v>
      </c>
      <c r="E65" s="421">
        <v>19117</v>
      </c>
      <c r="F65" s="420">
        <f t="shared" si="2"/>
        <v>30672</v>
      </c>
      <c r="G65" s="588">
        <f t="shared" si="1"/>
        <v>22459</v>
      </c>
      <c r="H65" s="421">
        <v>127</v>
      </c>
    </row>
    <row r="66" spans="1:8" x14ac:dyDescent="0.2">
      <c r="A66" s="424">
        <v>56</v>
      </c>
      <c r="B66" s="540">
        <f t="shared" si="0"/>
        <v>23.89</v>
      </c>
      <c r="C66" s="541">
        <v>32</v>
      </c>
      <c r="D66" s="420">
        <v>30415</v>
      </c>
      <c r="E66" s="421">
        <v>19117</v>
      </c>
      <c r="F66" s="420">
        <f t="shared" si="2"/>
        <v>30654</v>
      </c>
      <c r="G66" s="588">
        <f t="shared" si="1"/>
        <v>22446</v>
      </c>
      <c r="H66" s="421">
        <v>127</v>
      </c>
    </row>
    <row r="67" spans="1:8" x14ac:dyDescent="0.2">
      <c r="A67" s="424">
        <v>57</v>
      </c>
      <c r="B67" s="540">
        <f t="shared" si="0"/>
        <v>23.91</v>
      </c>
      <c r="C67" s="541">
        <v>32</v>
      </c>
      <c r="D67" s="420">
        <v>30415</v>
      </c>
      <c r="E67" s="421">
        <v>19117</v>
      </c>
      <c r="F67" s="420">
        <f t="shared" si="2"/>
        <v>30637</v>
      </c>
      <c r="G67" s="588">
        <f t="shared" si="1"/>
        <v>22434</v>
      </c>
      <c r="H67" s="421">
        <v>127</v>
      </c>
    </row>
    <row r="68" spans="1:8" x14ac:dyDescent="0.2">
      <c r="A68" s="497">
        <v>58</v>
      </c>
      <c r="B68" s="540">
        <f t="shared" si="0"/>
        <v>23.93</v>
      </c>
      <c r="C68" s="541">
        <v>32</v>
      </c>
      <c r="D68" s="420">
        <v>30415</v>
      </c>
      <c r="E68" s="421">
        <v>19117</v>
      </c>
      <c r="F68" s="420">
        <f t="shared" si="2"/>
        <v>30619</v>
      </c>
      <c r="G68" s="588">
        <f t="shared" si="1"/>
        <v>22421</v>
      </c>
      <c r="H68" s="421">
        <v>127</v>
      </c>
    </row>
    <row r="69" spans="1:8" x14ac:dyDescent="0.2">
      <c r="A69" s="424">
        <v>59</v>
      </c>
      <c r="B69" s="540">
        <f t="shared" si="0"/>
        <v>23.95</v>
      </c>
      <c r="C69" s="541">
        <v>32</v>
      </c>
      <c r="D69" s="420">
        <v>30415</v>
      </c>
      <c r="E69" s="421">
        <v>19117</v>
      </c>
      <c r="F69" s="420">
        <f t="shared" si="2"/>
        <v>30602</v>
      </c>
      <c r="G69" s="588">
        <f t="shared" si="1"/>
        <v>22408</v>
      </c>
      <c r="H69" s="421">
        <v>127</v>
      </c>
    </row>
    <row r="70" spans="1:8" x14ac:dyDescent="0.2">
      <c r="A70" s="424">
        <v>60</v>
      </c>
      <c r="B70" s="540">
        <f t="shared" si="0"/>
        <v>23.98</v>
      </c>
      <c r="C70" s="541">
        <v>32</v>
      </c>
      <c r="D70" s="420">
        <v>30415</v>
      </c>
      <c r="E70" s="421">
        <v>19117</v>
      </c>
      <c r="F70" s="420">
        <f t="shared" si="2"/>
        <v>30576</v>
      </c>
      <c r="G70" s="588">
        <f t="shared" si="1"/>
        <v>22389</v>
      </c>
      <c r="H70" s="421">
        <v>127</v>
      </c>
    </row>
    <row r="71" spans="1:8" x14ac:dyDescent="0.2">
      <c r="A71" s="497">
        <v>61</v>
      </c>
      <c r="B71" s="540">
        <f t="shared" si="0"/>
        <v>24</v>
      </c>
      <c r="C71" s="541">
        <v>32</v>
      </c>
      <c r="D71" s="420">
        <v>30415</v>
      </c>
      <c r="E71" s="421">
        <v>19117</v>
      </c>
      <c r="F71" s="420">
        <f t="shared" si="2"/>
        <v>30559</v>
      </c>
      <c r="G71" s="588">
        <f t="shared" si="1"/>
        <v>22376</v>
      </c>
      <c r="H71" s="421">
        <v>127</v>
      </c>
    </row>
    <row r="72" spans="1:8" x14ac:dyDescent="0.2">
      <c r="A72" s="424">
        <v>62</v>
      </c>
      <c r="B72" s="540">
        <f t="shared" si="0"/>
        <v>24.02</v>
      </c>
      <c r="C72" s="541">
        <v>32</v>
      </c>
      <c r="D72" s="420">
        <v>30415</v>
      </c>
      <c r="E72" s="421">
        <v>19117</v>
      </c>
      <c r="F72" s="420">
        <f t="shared" si="2"/>
        <v>30542</v>
      </c>
      <c r="G72" s="588">
        <f t="shared" si="1"/>
        <v>22364</v>
      </c>
      <c r="H72" s="421">
        <v>127</v>
      </c>
    </row>
    <row r="73" spans="1:8" x14ac:dyDescent="0.2">
      <c r="A73" s="424">
        <v>63</v>
      </c>
      <c r="B73" s="540">
        <f t="shared" si="0"/>
        <v>24.04</v>
      </c>
      <c r="C73" s="541">
        <v>32</v>
      </c>
      <c r="D73" s="420">
        <v>30415</v>
      </c>
      <c r="E73" s="421">
        <v>19117</v>
      </c>
      <c r="F73" s="420">
        <f t="shared" si="2"/>
        <v>30524</v>
      </c>
      <c r="G73" s="588">
        <f t="shared" si="1"/>
        <v>22351</v>
      </c>
      <c r="H73" s="421">
        <v>127</v>
      </c>
    </row>
    <row r="74" spans="1:8" x14ac:dyDescent="0.2">
      <c r="A74" s="497">
        <v>64</v>
      </c>
      <c r="B74" s="540">
        <f t="shared" si="0"/>
        <v>24.06</v>
      </c>
      <c r="C74" s="541">
        <v>32</v>
      </c>
      <c r="D74" s="420">
        <v>30415</v>
      </c>
      <c r="E74" s="421">
        <v>19117</v>
      </c>
      <c r="F74" s="420">
        <f t="shared" si="2"/>
        <v>30507</v>
      </c>
      <c r="G74" s="588">
        <f t="shared" si="1"/>
        <v>22338</v>
      </c>
      <c r="H74" s="421">
        <v>127</v>
      </c>
    </row>
    <row r="75" spans="1:8" x14ac:dyDescent="0.2">
      <c r="A75" s="424">
        <v>65</v>
      </c>
      <c r="B75" s="540">
        <f t="shared" ref="B75:B138" si="3">ROUND((1.1233*LN(A75)+17)*1.11,2)</f>
        <v>24.07</v>
      </c>
      <c r="C75" s="541">
        <v>32</v>
      </c>
      <c r="D75" s="420">
        <v>30415</v>
      </c>
      <c r="E75" s="421">
        <v>19117</v>
      </c>
      <c r="F75" s="420">
        <f t="shared" si="2"/>
        <v>30499</v>
      </c>
      <c r="G75" s="588">
        <f t="shared" ref="G75:G138" si="4">ROUND(12*(1/B75*D75+1/C75*E75),0)</f>
        <v>22332</v>
      </c>
      <c r="H75" s="421">
        <v>127</v>
      </c>
    </row>
    <row r="76" spans="1:8" x14ac:dyDescent="0.2">
      <c r="A76" s="424">
        <v>66</v>
      </c>
      <c r="B76" s="540">
        <f t="shared" si="3"/>
        <v>24.09</v>
      </c>
      <c r="C76" s="541">
        <v>32</v>
      </c>
      <c r="D76" s="420">
        <v>30415</v>
      </c>
      <c r="E76" s="421">
        <v>19117</v>
      </c>
      <c r="F76" s="420">
        <f t="shared" ref="F76:F139" si="5">ROUND(12*1.36*(1/B76*D76+1/C76*E76)+H76,0)</f>
        <v>30482</v>
      </c>
      <c r="G76" s="588">
        <f t="shared" si="4"/>
        <v>22320</v>
      </c>
      <c r="H76" s="421">
        <v>127</v>
      </c>
    </row>
    <row r="77" spans="1:8" x14ac:dyDescent="0.2">
      <c r="A77" s="497">
        <v>67</v>
      </c>
      <c r="B77" s="540">
        <f t="shared" si="3"/>
        <v>24.11</v>
      </c>
      <c r="C77" s="541">
        <v>32</v>
      </c>
      <c r="D77" s="420">
        <v>30415</v>
      </c>
      <c r="E77" s="421">
        <v>19117</v>
      </c>
      <c r="F77" s="420">
        <f t="shared" si="5"/>
        <v>30465</v>
      </c>
      <c r="G77" s="588">
        <f t="shared" si="4"/>
        <v>22307</v>
      </c>
      <c r="H77" s="421">
        <v>127</v>
      </c>
    </row>
    <row r="78" spans="1:8" x14ac:dyDescent="0.2">
      <c r="A78" s="424">
        <v>68</v>
      </c>
      <c r="B78" s="540">
        <f t="shared" si="3"/>
        <v>24.13</v>
      </c>
      <c r="C78" s="541">
        <v>32</v>
      </c>
      <c r="D78" s="420">
        <v>30415</v>
      </c>
      <c r="E78" s="421">
        <v>19117</v>
      </c>
      <c r="F78" s="420">
        <f t="shared" si="5"/>
        <v>30447</v>
      </c>
      <c r="G78" s="588">
        <f t="shared" si="4"/>
        <v>22294</v>
      </c>
      <c r="H78" s="421">
        <v>127</v>
      </c>
    </row>
    <row r="79" spans="1:8" x14ac:dyDescent="0.2">
      <c r="A79" s="424">
        <v>69</v>
      </c>
      <c r="B79" s="540">
        <f t="shared" si="3"/>
        <v>24.15</v>
      </c>
      <c r="C79" s="541">
        <v>32</v>
      </c>
      <c r="D79" s="420">
        <v>30415</v>
      </c>
      <c r="E79" s="421">
        <v>19117</v>
      </c>
      <c r="F79" s="420">
        <f t="shared" si="5"/>
        <v>30430</v>
      </c>
      <c r="G79" s="588">
        <f t="shared" si="4"/>
        <v>22282</v>
      </c>
      <c r="H79" s="421">
        <v>127</v>
      </c>
    </row>
    <row r="80" spans="1:8" x14ac:dyDescent="0.2">
      <c r="A80" s="497">
        <v>70</v>
      </c>
      <c r="B80" s="540">
        <f t="shared" si="3"/>
        <v>24.17</v>
      </c>
      <c r="C80" s="541">
        <v>32</v>
      </c>
      <c r="D80" s="420">
        <v>30415</v>
      </c>
      <c r="E80" s="421">
        <v>19117</v>
      </c>
      <c r="F80" s="420">
        <f t="shared" si="5"/>
        <v>30413</v>
      </c>
      <c r="G80" s="588">
        <f t="shared" si="4"/>
        <v>22269</v>
      </c>
      <c r="H80" s="421">
        <v>127</v>
      </c>
    </row>
    <row r="81" spans="1:8" x14ac:dyDescent="0.2">
      <c r="A81" s="424">
        <v>71</v>
      </c>
      <c r="B81" s="540">
        <f t="shared" si="3"/>
        <v>24.18</v>
      </c>
      <c r="C81" s="541">
        <v>32</v>
      </c>
      <c r="D81" s="420">
        <v>30415</v>
      </c>
      <c r="E81" s="421">
        <v>19117</v>
      </c>
      <c r="F81" s="420">
        <f t="shared" si="5"/>
        <v>30405</v>
      </c>
      <c r="G81" s="588">
        <f t="shared" si="4"/>
        <v>22263</v>
      </c>
      <c r="H81" s="421">
        <v>127</v>
      </c>
    </row>
    <row r="82" spans="1:8" x14ac:dyDescent="0.2">
      <c r="A82" s="424">
        <v>72</v>
      </c>
      <c r="B82" s="540">
        <f t="shared" si="3"/>
        <v>24.2</v>
      </c>
      <c r="C82" s="541">
        <v>32</v>
      </c>
      <c r="D82" s="420">
        <v>30415</v>
      </c>
      <c r="E82" s="421">
        <v>19117</v>
      </c>
      <c r="F82" s="420">
        <f t="shared" si="5"/>
        <v>30388</v>
      </c>
      <c r="G82" s="588">
        <f t="shared" si="4"/>
        <v>22251</v>
      </c>
      <c r="H82" s="421">
        <v>127</v>
      </c>
    </row>
    <row r="83" spans="1:8" x14ac:dyDescent="0.2">
      <c r="A83" s="497">
        <v>73</v>
      </c>
      <c r="B83" s="540">
        <f t="shared" si="3"/>
        <v>24.22</v>
      </c>
      <c r="C83" s="541">
        <v>32</v>
      </c>
      <c r="D83" s="420">
        <v>30415</v>
      </c>
      <c r="E83" s="421">
        <v>19117</v>
      </c>
      <c r="F83" s="420">
        <f t="shared" si="5"/>
        <v>30371</v>
      </c>
      <c r="G83" s="588">
        <f t="shared" si="4"/>
        <v>22238</v>
      </c>
      <c r="H83" s="421">
        <v>127</v>
      </c>
    </row>
    <row r="84" spans="1:8" x14ac:dyDescent="0.2">
      <c r="A84" s="424">
        <v>74</v>
      </c>
      <c r="B84" s="540">
        <f t="shared" si="3"/>
        <v>24.24</v>
      </c>
      <c r="C84" s="541">
        <v>32</v>
      </c>
      <c r="D84" s="420">
        <v>30415</v>
      </c>
      <c r="E84" s="421">
        <v>19117</v>
      </c>
      <c r="F84" s="420">
        <f t="shared" si="5"/>
        <v>30354</v>
      </c>
      <c r="G84" s="588">
        <f t="shared" si="4"/>
        <v>22226</v>
      </c>
      <c r="H84" s="421">
        <v>127</v>
      </c>
    </row>
    <row r="85" spans="1:8" x14ac:dyDescent="0.2">
      <c r="A85" s="424">
        <v>75</v>
      </c>
      <c r="B85" s="540">
        <f t="shared" si="3"/>
        <v>24.25</v>
      </c>
      <c r="C85" s="541">
        <v>32</v>
      </c>
      <c r="D85" s="420">
        <v>30415</v>
      </c>
      <c r="E85" s="421">
        <v>19117</v>
      </c>
      <c r="F85" s="420">
        <f t="shared" si="5"/>
        <v>30346</v>
      </c>
      <c r="G85" s="588">
        <f t="shared" si="4"/>
        <v>22220</v>
      </c>
      <c r="H85" s="421">
        <v>127</v>
      </c>
    </row>
    <row r="86" spans="1:8" x14ac:dyDescent="0.2">
      <c r="A86" s="497">
        <v>76</v>
      </c>
      <c r="B86" s="540">
        <f t="shared" si="3"/>
        <v>24.27</v>
      </c>
      <c r="C86" s="541">
        <v>32</v>
      </c>
      <c r="D86" s="420">
        <v>30415</v>
      </c>
      <c r="E86" s="421">
        <v>19117</v>
      </c>
      <c r="F86" s="420">
        <f t="shared" si="5"/>
        <v>30329</v>
      </c>
      <c r="G86" s="588">
        <f t="shared" si="4"/>
        <v>22207</v>
      </c>
      <c r="H86" s="421">
        <v>127</v>
      </c>
    </row>
    <row r="87" spans="1:8" x14ac:dyDescent="0.2">
      <c r="A87" s="424">
        <v>77</v>
      </c>
      <c r="B87" s="540">
        <f t="shared" si="3"/>
        <v>24.29</v>
      </c>
      <c r="C87" s="541">
        <v>32</v>
      </c>
      <c r="D87" s="420">
        <v>30415</v>
      </c>
      <c r="E87" s="421">
        <v>19117</v>
      </c>
      <c r="F87" s="420">
        <f t="shared" si="5"/>
        <v>30312</v>
      </c>
      <c r="G87" s="588">
        <f t="shared" si="4"/>
        <v>22195</v>
      </c>
      <c r="H87" s="421">
        <v>127</v>
      </c>
    </row>
    <row r="88" spans="1:8" x14ac:dyDescent="0.2">
      <c r="A88" s="424">
        <v>78</v>
      </c>
      <c r="B88" s="540">
        <f t="shared" si="3"/>
        <v>24.3</v>
      </c>
      <c r="C88" s="541">
        <v>32</v>
      </c>
      <c r="D88" s="420">
        <v>30415</v>
      </c>
      <c r="E88" s="421">
        <v>19117</v>
      </c>
      <c r="F88" s="420">
        <f t="shared" si="5"/>
        <v>30304</v>
      </c>
      <c r="G88" s="588">
        <f t="shared" si="4"/>
        <v>22189</v>
      </c>
      <c r="H88" s="421">
        <v>127</v>
      </c>
    </row>
    <row r="89" spans="1:8" x14ac:dyDescent="0.2">
      <c r="A89" s="497">
        <v>79</v>
      </c>
      <c r="B89" s="540">
        <f t="shared" si="3"/>
        <v>24.32</v>
      </c>
      <c r="C89" s="541">
        <v>32</v>
      </c>
      <c r="D89" s="420">
        <v>30415</v>
      </c>
      <c r="E89" s="421">
        <v>19117</v>
      </c>
      <c r="F89" s="420">
        <f t="shared" si="5"/>
        <v>30287</v>
      </c>
      <c r="G89" s="588">
        <f t="shared" si="4"/>
        <v>22176</v>
      </c>
      <c r="H89" s="421">
        <v>127</v>
      </c>
    </row>
    <row r="90" spans="1:8" x14ac:dyDescent="0.2">
      <c r="A90" s="424">
        <v>80</v>
      </c>
      <c r="B90" s="540">
        <f t="shared" si="3"/>
        <v>24.33</v>
      </c>
      <c r="C90" s="541">
        <v>32</v>
      </c>
      <c r="D90" s="420">
        <v>30415</v>
      </c>
      <c r="E90" s="421">
        <v>19117</v>
      </c>
      <c r="F90" s="420">
        <f t="shared" si="5"/>
        <v>30278</v>
      </c>
      <c r="G90" s="588">
        <f t="shared" si="4"/>
        <v>22170</v>
      </c>
      <c r="H90" s="421">
        <v>127</v>
      </c>
    </row>
    <row r="91" spans="1:8" x14ac:dyDescent="0.2">
      <c r="A91" s="424">
        <v>81</v>
      </c>
      <c r="B91" s="540">
        <f t="shared" si="3"/>
        <v>24.35</v>
      </c>
      <c r="C91" s="541">
        <v>32</v>
      </c>
      <c r="D91" s="420">
        <v>30415</v>
      </c>
      <c r="E91" s="421">
        <v>19117</v>
      </c>
      <c r="F91" s="420">
        <f t="shared" si="5"/>
        <v>30262</v>
      </c>
      <c r="G91" s="588">
        <f t="shared" si="4"/>
        <v>22158</v>
      </c>
      <c r="H91" s="421">
        <v>127</v>
      </c>
    </row>
    <row r="92" spans="1:8" x14ac:dyDescent="0.2">
      <c r="A92" s="497">
        <v>82</v>
      </c>
      <c r="B92" s="540">
        <f t="shared" si="3"/>
        <v>24.36</v>
      </c>
      <c r="C92" s="541">
        <v>32</v>
      </c>
      <c r="D92" s="420">
        <v>30415</v>
      </c>
      <c r="E92" s="421">
        <v>19117</v>
      </c>
      <c r="F92" s="420">
        <f t="shared" si="5"/>
        <v>30253</v>
      </c>
      <c r="G92" s="588">
        <f t="shared" si="4"/>
        <v>22152</v>
      </c>
      <c r="H92" s="421">
        <v>127</v>
      </c>
    </row>
    <row r="93" spans="1:8" x14ac:dyDescent="0.2">
      <c r="A93" s="424">
        <v>83</v>
      </c>
      <c r="B93" s="540">
        <f t="shared" si="3"/>
        <v>24.38</v>
      </c>
      <c r="C93" s="541">
        <v>32</v>
      </c>
      <c r="D93" s="420">
        <v>30415</v>
      </c>
      <c r="E93" s="421">
        <v>19117</v>
      </c>
      <c r="F93" s="420">
        <f t="shared" si="5"/>
        <v>30237</v>
      </c>
      <c r="G93" s="588">
        <f t="shared" si="4"/>
        <v>22139</v>
      </c>
      <c r="H93" s="421">
        <v>127</v>
      </c>
    </row>
    <row r="94" spans="1:8" x14ac:dyDescent="0.2">
      <c r="A94" s="424">
        <v>84</v>
      </c>
      <c r="B94" s="540">
        <f t="shared" si="3"/>
        <v>24.39</v>
      </c>
      <c r="C94" s="541">
        <v>32</v>
      </c>
      <c r="D94" s="420">
        <v>30415</v>
      </c>
      <c r="E94" s="421">
        <v>19117</v>
      </c>
      <c r="F94" s="420">
        <f t="shared" si="5"/>
        <v>30228</v>
      </c>
      <c r="G94" s="588">
        <f t="shared" si="4"/>
        <v>22133</v>
      </c>
      <c r="H94" s="421">
        <v>127</v>
      </c>
    </row>
    <row r="95" spans="1:8" x14ac:dyDescent="0.2">
      <c r="A95" s="497">
        <v>85</v>
      </c>
      <c r="B95" s="540">
        <f t="shared" si="3"/>
        <v>24.41</v>
      </c>
      <c r="C95" s="541">
        <v>32</v>
      </c>
      <c r="D95" s="420">
        <v>30415</v>
      </c>
      <c r="E95" s="421">
        <v>19117</v>
      </c>
      <c r="F95" s="420">
        <f t="shared" si="5"/>
        <v>30211</v>
      </c>
      <c r="G95" s="588">
        <f t="shared" si="4"/>
        <v>22121</v>
      </c>
      <c r="H95" s="421">
        <v>127</v>
      </c>
    </row>
    <row r="96" spans="1:8" x14ac:dyDescent="0.2">
      <c r="A96" s="424">
        <v>86</v>
      </c>
      <c r="B96" s="540">
        <f t="shared" si="3"/>
        <v>24.42</v>
      </c>
      <c r="C96" s="541">
        <v>32</v>
      </c>
      <c r="D96" s="420">
        <v>30415</v>
      </c>
      <c r="E96" s="421">
        <v>19117</v>
      </c>
      <c r="F96" s="420">
        <f t="shared" si="5"/>
        <v>30203</v>
      </c>
      <c r="G96" s="588">
        <f t="shared" si="4"/>
        <v>22115</v>
      </c>
      <c r="H96" s="421">
        <v>127</v>
      </c>
    </row>
    <row r="97" spans="1:8" x14ac:dyDescent="0.2">
      <c r="A97" s="424">
        <v>87</v>
      </c>
      <c r="B97" s="540">
        <f t="shared" si="3"/>
        <v>24.44</v>
      </c>
      <c r="C97" s="541">
        <v>32</v>
      </c>
      <c r="D97" s="420">
        <v>30415</v>
      </c>
      <c r="E97" s="421">
        <v>19117</v>
      </c>
      <c r="F97" s="420">
        <f t="shared" si="5"/>
        <v>30187</v>
      </c>
      <c r="G97" s="588">
        <f t="shared" si="4"/>
        <v>22103</v>
      </c>
      <c r="H97" s="421">
        <v>127</v>
      </c>
    </row>
    <row r="98" spans="1:8" x14ac:dyDescent="0.2">
      <c r="A98" s="497">
        <v>88</v>
      </c>
      <c r="B98" s="540">
        <f t="shared" si="3"/>
        <v>24.45</v>
      </c>
      <c r="C98" s="541">
        <v>32</v>
      </c>
      <c r="D98" s="420">
        <v>30415</v>
      </c>
      <c r="E98" s="421">
        <v>19117</v>
      </c>
      <c r="F98" s="420">
        <f t="shared" si="5"/>
        <v>30178</v>
      </c>
      <c r="G98" s="588">
        <f t="shared" si="4"/>
        <v>22096</v>
      </c>
      <c r="H98" s="421">
        <v>127</v>
      </c>
    </row>
    <row r="99" spans="1:8" x14ac:dyDescent="0.2">
      <c r="A99" s="424">
        <v>89</v>
      </c>
      <c r="B99" s="540">
        <f t="shared" si="3"/>
        <v>24.47</v>
      </c>
      <c r="C99" s="541">
        <v>32</v>
      </c>
      <c r="D99" s="420">
        <v>30415</v>
      </c>
      <c r="E99" s="421">
        <v>19117</v>
      </c>
      <c r="F99" s="420">
        <f t="shared" si="5"/>
        <v>30162</v>
      </c>
      <c r="G99" s="588">
        <f t="shared" si="4"/>
        <v>22084</v>
      </c>
      <c r="H99" s="421">
        <v>127</v>
      </c>
    </row>
    <row r="100" spans="1:8" x14ac:dyDescent="0.2">
      <c r="A100" s="424">
        <v>90</v>
      </c>
      <c r="B100" s="540">
        <f t="shared" si="3"/>
        <v>24.48</v>
      </c>
      <c r="C100" s="541">
        <v>32</v>
      </c>
      <c r="D100" s="420">
        <v>30415</v>
      </c>
      <c r="E100" s="421">
        <v>19117</v>
      </c>
      <c r="F100" s="420">
        <f t="shared" si="5"/>
        <v>30153</v>
      </c>
      <c r="G100" s="588">
        <f t="shared" si="4"/>
        <v>22078</v>
      </c>
      <c r="H100" s="421">
        <v>127</v>
      </c>
    </row>
    <row r="101" spans="1:8" x14ac:dyDescent="0.2">
      <c r="A101" s="497">
        <v>91</v>
      </c>
      <c r="B101" s="540">
        <f t="shared" si="3"/>
        <v>24.49</v>
      </c>
      <c r="C101" s="541">
        <v>32</v>
      </c>
      <c r="D101" s="420">
        <v>30415</v>
      </c>
      <c r="E101" s="421">
        <v>19117</v>
      </c>
      <c r="F101" s="420">
        <f t="shared" si="5"/>
        <v>30145</v>
      </c>
      <c r="G101" s="588">
        <f t="shared" si="4"/>
        <v>22072</v>
      </c>
      <c r="H101" s="421">
        <v>127</v>
      </c>
    </row>
    <row r="102" spans="1:8" x14ac:dyDescent="0.2">
      <c r="A102" s="424">
        <v>92</v>
      </c>
      <c r="B102" s="540">
        <f t="shared" si="3"/>
        <v>24.51</v>
      </c>
      <c r="C102" s="541">
        <v>32</v>
      </c>
      <c r="D102" s="420">
        <v>30415</v>
      </c>
      <c r="E102" s="421">
        <v>19117</v>
      </c>
      <c r="F102" s="420">
        <f t="shared" si="5"/>
        <v>30129</v>
      </c>
      <c r="G102" s="588">
        <f t="shared" si="4"/>
        <v>22060</v>
      </c>
      <c r="H102" s="421">
        <v>127</v>
      </c>
    </row>
    <row r="103" spans="1:8" x14ac:dyDescent="0.2">
      <c r="A103" s="424">
        <v>93</v>
      </c>
      <c r="B103" s="540">
        <f t="shared" si="3"/>
        <v>24.52</v>
      </c>
      <c r="C103" s="541">
        <v>32</v>
      </c>
      <c r="D103" s="420">
        <v>30415</v>
      </c>
      <c r="E103" s="421">
        <v>19117</v>
      </c>
      <c r="F103" s="420">
        <f t="shared" si="5"/>
        <v>30120</v>
      </c>
      <c r="G103" s="588">
        <f t="shared" si="4"/>
        <v>22054</v>
      </c>
      <c r="H103" s="421">
        <v>127</v>
      </c>
    </row>
    <row r="104" spans="1:8" x14ac:dyDescent="0.2">
      <c r="A104" s="497">
        <v>94</v>
      </c>
      <c r="B104" s="540">
        <f t="shared" si="3"/>
        <v>24.53</v>
      </c>
      <c r="C104" s="541">
        <v>32</v>
      </c>
      <c r="D104" s="420">
        <v>30415</v>
      </c>
      <c r="E104" s="421">
        <v>19117</v>
      </c>
      <c r="F104" s="420">
        <f t="shared" si="5"/>
        <v>30112</v>
      </c>
      <c r="G104" s="588">
        <f t="shared" si="4"/>
        <v>22048</v>
      </c>
      <c r="H104" s="421">
        <v>127</v>
      </c>
    </row>
    <row r="105" spans="1:8" x14ac:dyDescent="0.2">
      <c r="A105" s="424">
        <v>95</v>
      </c>
      <c r="B105" s="540">
        <f t="shared" si="3"/>
        <v>24.55</v>
      </c>
      <c r="C105" s="541">
        <v>32</v>
      </c>
      <c r="D105" s="420">
        <v>30415</v>
      </c>
      <c r="E105" s="421">
        <v>19117</v>
      </c>
      <c r="F105" s="420">
        <f t="shared" si="5"/>
        <v>30096</v>
      </c>
      <c r="G105" s="588">
        <f t="shared" si="4"/>
        <v>22036</v>
      </c>
      <c r="H105" s="421">
        <v>127</v>
      </c>
    </row>
    <row r="106" spans="1:8" x14ac:dyDescent="0.2">
      <c r="A106" s="424">
        <v>96</v>
      </c>
      <c r="B106" s="540">
        <f t="shared" si="3"/>
        <v>24.56</v>
      </c>
      <c r="C106" s="541">
        <v>32</v>
      </c>
      <c r="D106" s="420">
        <v>30415</v>
      </c>
      <c r="E106" s="421">
        <v>19117</v>
      </c>
      <c r="F106" s="420">
        <f t="shared" si="5"/>
        <v>30087</v>
      </c>
      <c r="G106" s="588">
        <f t="shared" si="4"/>
        <v>22030</v>
      </c>
      <c r="H106" s="421">
        <v>127</v>
      </c>
    </row>
    <row r="107" spans="1:8" x14ac:dyDescent="0.2">
      <c r="A107" s="497">
        <v>97</v>
      </c>
      <c r="B107" s="540">
        <f t="shared" si="3"/>
        <v>24.57</v>
      </c>
      <c r="C107" s="541">
        <v>32</v>
      </c>
      <c r="D107" s="420">
        <v>30415</v>
      </c>
      <c r="E107" s="421">
        <v>19117</v>
      </c>
      <c r="F107" s="420">
        <f t="shared" si="5"/>
        <v>30079</v>
      </c>
      <c r="G107" s="588">
        <f t="shared" si="4"/>
        <v>22024</v>
      </c>
      <c r="H107" s="421">
        <v>127</v>
      </c>
    </row>
    <row r="108" spans="1:8" x14ac:dyDescent="0.2">
      <c r="A108" s="424">
        <v>98</v>
      </c>
      <c r="B108" s="540">
        <f t="shared" si="3"/>
        <v>24.59</v>
      </c>
      <c r="C108" s="541">
        <v>32</v>
      </c>
      <c r="D108" s="420">
        <v>30415</v>
      </c>
      <c r="E108" s="421">
        <v>19117</v>
      </c>
      <c r="F108" s="420">
        <f t="shared" si="5"/>
        <v>30063</v>
      </c>
      <c r="G108" s="588">
        <f t="shared" si="4"/>
        <v>22011</v>
      </c>
      <c r="H108" s="421">
        <v>127</v>
      </c>
    </row>
    <row r="109" spans="1:8" x14ac:dyDescent="0.2">
      <c r="A109" s="424">
        <v>99</v>
      </c>
      <c r="B109" s="540">
        <f t="shared" si="3"/>
        <v>24.6</v>
      </c>
      <c r="C109" s="541">
        <v>32</v>
      </c>
      <c r="D109" s="420">
        <v>30415</v>
      </c>
      <c r="E109" s="421">
        <v>19117</v>
      </c>
      <c r="F109" s="420">
        <f t="shared" si="5"/>
        <v>30054</v>
      </c>
      <c r="G109" s="588">
        <f t="shared" si="4"/>
        <v>22005</v>
      </c>
      <c r="H109" s="421">
        <v>127</v>
      </c>
    </row>
    <row r="110" spans="1:8" x14ac:dyDescent="0.2">
      <c r="A110" s="497">
        <v>100</v>
      </c>
      <c r="B110" s="540">
        <f t="shared" si="3"/>
        <v>24.61</v>
      </c>
      <c r="C110" s="541">
        <v>32</v>
      </c>
      <c r="D110" s="420">
        <v>30415</v>
      </c>
      <c r="E110" s="421">
        <v>19117</v>
      </c>
      <c r="F110" s="420">
        <f t="shared" si="5"/>
        <v>30046</v>
      </c>
      <c r="G110" s="588">
        <f t="shared" si="4"/>
        <v>21999</v>
      </c>
      <c r="H110" s="421">
        <v>127</v>
      </c>
    </row>
    <row r="111" spans="1:8" x14ac:dyDescent="0.2">
      <c r="A111" s="424">
        <v>101</v>
      </c>
      <c r="B111" s="540">
        <f t="shared" si="3"/>
        <v>24.62</v>
      </c>
      <c r="C111" s="541">
        <v>32</v>
      </c>
      <c r="D111" s="420">
        <v>30415</v>
      </c>
      <c r="E111" s="421">
        <v>19117</v>
      </c>
      <c r="F111" s="420">
        <f t="shared" si="5"/>
        <v>30038</v>
      </c>
      <c r="G111" s="588">
        <f t="shared" si="4"/>
        <v>21993</v>
      </c>
      <c r="H111" s="421">
        <v>127</v>
      </c>
    </row>
    <row r="112" spans="1:8" x14ac:dyDescent="0.2">
      <c r="A112" s="424">
        <v>102</v>
      </c>
      <c r="B112" s="540">
        <f t="shared" si="3"/>
        <v>24.64</v>
      </c>
      <c r="C112" s="541">
        <v>32</v>
      </c>
      <c r="D112" s="420">
        <v>30415</v>
      </c>
      <c r="E112" s="421">
        <v>19117</v>
      </c>
      <c r="F112" s="420">
        <f t="shared" si="5"/>
        <v>30022</v>
      </c>
      <c r="G112" s="588">
        <f t="shared" si="4"/>
        <v>21981</v>
      </c>
      <c r="H112" s="421">
        <v>127</v>
      </c>
    </row>
    <row r="113" spans="1:8" x14ac:dyDescent="0.2">
      <c r="A113" s="497">
        <v>103</v>
      </c>
      <c r="B113" s="540">
        <f t="shared" si="3"/>
        <v>24.65</v>
      </c>
      <c r="C113" s="541">
        <v>32</v>
      </c>
      <c r="D113" s="420">
        <v>30415</v>
      </c>
      <c r="E113" s="421">
        <v>19117</v>
      </c>
      <c r="F113" s="420">
        <f t="shared" si="5"/>
        <v>30013</v>
      </c>
      <c r="G113" s="588">
        <f t="shared" si="4"/>
        <v>21975</v>
      </c>
      <c r="H113" s="421">
        <v>127</v>
      </c>
    </row>
    <row r="114" spans="1:8" x14ac:dyDescent="0.2">
      <c r="A114" s="424">
        <v>104</v>
      </c>
      <c r="B114" s="540">
        <f t="shared" si="3"/>
        <v>24.66</v>
      </c>
      <c r="C114" s="541">
        <v>32</v>
      </c>
      <c r="D114" s="420">
        <v>30415</v>
      </c>
      <c r="E114" s="421">
        <v>19117</v>
      </c>
      <c r="F114" s="420">
        <f t="shared" si="5"/>
        <v>30005</v>
      </c>
      <c r="G114" s="588">
        <f t="shared" si="4"/>
        <v>21969</v>
      </c>
      <c r="H114" s="421">
        <v>127</v>
      </c>
    </row>
    <row r="115" spans="1:8" x14ac:dyDescent="0.2">
      <c r="A115" s="424">
        <v>105</v>
      </c>
      <c r="B115" s="540">
        <f t="shared" si="3"/>
        <v>24.67</v>
      </c>
      <c r="C115" s="541">
        <v>32</v>
      </c>
      <c r="D115" s="420">
        <v>30415</v>
      </c>
      <c r="E115" s="421">
        <v>19117</v>
      </c>
      <c r="F115" s="420">
        <f t="shared" si="5"/>
        <v>29997</v>
      </c>
      <c r="G115" s="588">
        <f t="shared" si="4"/>
        <v>21963</v>
      </c>
      <c r="H115" s="421">
        <v>127</v>
      </c>
    </row>
    <row r="116" spans="1:8" x14ac:dyDescent="0.2">
      <c r="A116" s="497">
        <v>106</v>
      </c>
      <c r="B116" s="540">
        <f t="shared" si="3"/>
        <v>24.68</v>
      </c>
      <c r="C116" s="541">
        <v>32</v>
      </c>
      <c r="D116" s="420">
        <v>30415</v>
      </c>
      <c r="E116" s="421">
        <v>19117</v>
      </c>
      <c r="F116" s="420">
        <f t="shared" si="5"/>
        <v>29989</v>
      </c>
      <c r="G116" s="588">
        <f t="shared" si="4"/>
        <v>21957</v>
      </c>
      <c r="H116" s="421">
        <v>127</v>
      </c>
    </row>
    <row r="117" spans="1:8" x14ac:dyDescent="0.2">
      <c r="A117" s="424">
        <v>107</v>
      </c>
      <c r="B117" s="540">
        <f t="shared" si="3"/>
        <v>24.7</v>
      </c>
      <c r="C117" s="541">
        <v>32</v>
      </c>
      <c r="D117" s="420">
        <v>30415</v>
      </c>
      <c r="E117" s="421">
        <v>19117</v>
      </c>
      <c r="F117" s="420">
        <f t="shared" si="5"/>
        <v>29973</v>
      </c>
      <c r="G117" s="588">
        <f t="shared" si="4"/>
        <v>21945</v>
      </c>
      <c r="H117" s="421">
        <v>127</v>
      </c>
    </row>
    <row r="118" spans="1:8" x14ac:dyDescent="0.2">
      <c r="A118" s="424">
        <v>108</v>
      </c>
      <c r="B118" s="540">
        <f t="shared" si="3"/>
        <v>24.71</v>
      </c>
      <c r="C118" s="541">
        <v>32</v>
      </c>
      <c r="D118" s="420">
        <v>30415</v>
      </c>
      <c r="E118" s="421">
        <v>19117</v>
      </c>
      <c r="F118" s="420">
        <f t="shared" si="5"/>
        <v>29965</v>
      </c>
      <c r="G118" s="588">
        <f t="shared" si="4"/>
        <v>21939</v>
      </c>
      <c r="H118" s="421">
        <v>127</v>
      </c>
    </row>
    <row r="119" spans="1:8" x14ac:dyDescent="0.2">
      <c r="A119" s="497">
        <v>109</v>
      </c>
      <c r="B119" s="540">
        <f t="shared" si="3"/>
        <v>24.72</v>
      </c>
      <c r="C119" s="541">
        <v>32</v>
      </c>
      <c r="D119" s="420">
        <v>30415</v>
      </c>
      <c r="E119" s="421">
        <v>19117</v>
      </c>
      <c r="F119" s="420">
        <f t="shared" si="5"/>
        <v>29956</v>
      </c>
      <c r="G119" s="588">
        <f t="shared" si="4"/>
        <v>21933</v>
      </c>
      <c r="H119" s="421">
        <v>127</v>
      </c>
    </row>
    <row r="120" spans="1:8" x14ac:dyDescent="0.2">
      <c r="A120" s="424">
        <v>110</v>
      </c>
      <c r="B120" s="540">
        <f t="shared" si="3"/>
        <v>24.73</v>
      </c>
      <c r="C120" s="541">
        <v>32</v>
      </c>
      <c r="D120" s="420">
        <v>30415</v>
      </c>
      <c r="E120" s="421">
        <v>19117</v>
      </c>
      <c r="F120" s="420">
        <f t="shared" si="5"/>
        <v>29948</v>
      </c>
      <c r="G120" s="588">
        <f t="shared" si="4"/>
        <v>21927</v>
      </c>
      <c r="H120" s="421">
        <v>127</v>
      </c>
    </row>
    <row r="121" spans="1:8" x14ac:dyDescent="0.2">
      <c r="A121" s="424">
        <v>111</v>
      </c>
      <c r="B121" s="540">
        <f t="shared" si="3"/>
        <v>24.74</v>
      </c>
      <c r="C121" s="541">
        <v>32</v>
      </c>
      <c r="D121" s="420">
        <v>30415</v>
      </c>
      <c r="E121" s="421">
        <v>19117</v>
      </c>
      <c r="F121" s="420">
        <f t="shared" si="5"/>
        <v>29940</v>
      </c>
      <c r="G121" s="588">
        <f t="shared" si="4"/>
        <v>21922</v>
      </c>
      <c r="H121" s="421">
        <v>127</v>
      </c>
    </row>
    <row r="122" spans="1:8" x14ac:dyDescent="0.2">
      <c r="A122" s="497">
        <v>112</v>
      </c>
      <c r="B122" s="540">
        <f t="shared" si="3"/>
        <v>24.75</v>
      </c>
      <c r="C122" s="541">
        <v>32</v>
      </c>
      <c r="D122" s="420">
        <v>30415</v>
      </c>
      <c r="E122" s="421">
        <v>19117</v>
      </c>
      <c r="F122" s="420">
        <f t="shared" si="5"/>
        <v>29932</v>
      </c>
      <c r="G122" s="588">
        <f t="shared" si="4"/>
        <v>21916</v>
      </c>
      <c r="H122" s="421">
        <v>127</v>
      </c>
    </row>
    <row r="123" spans="1:8" x14ac:dyDescent="0.2">
      <c r="A123" s="424">
        <v>113</v>
      </c>
      <c r="B123" s="540">
        <f t="shared" si="3"/>
        <v>24.76</v>
      </c>
      <c r="C123" s="541">
        <v>32</v>
      </c>
      <c r="D123" s="420">
        <v>30415</v>
      </c>
      <c r="E123" s="421">
        <v>19117</v>
      </c>
      <c r="F123" s="420">
        <f t="shared" si="5"/>
        <v>29924</v>
      </c>
      <c r="G123" s="588">
        <f t="shared" si="4"/>
        <v>21910</v>
      </c>
      <c r="H123" s="421">
        <v>127</v>
      </c>
    </row>
    <row r="124" spans="1:8" x14ac:dyDescent="0.2">
      <c r="A124" s="424">
        <v>114</v>
      </c>
      <c r="B124" s="540">
        <f t="shared" si="3"/>
        <v>24.78</v>
      </c>
      <c r="C124" s="541">
        <v>32</v>
      </c>
      <c r="D124" s="420">
        <v>30415</v>
      </c>
      <c r="E124" s="421">
        <v>19117</v>
      </c>
      <c r="F124" s="420">
        <f t="shared" si="5"/>
        <v>29908</v>
      </c>
      <c r="G124" s="588">
        <f t="shared" si="4"/>
        <v>21898</v>
      </c>
      <c r="H124" s="421">
        <v>127</v>
      </c>
    </row>
    <row r="125" spans="1:8" x14ac:dyDescent="0.2">
      <c r="A125" s="497">
        <v>115</v>
      </c>
      <c r="B125" s="540">
        <f t="shared" si="3"/>
        <v>24.79</v>
      </c>
      <c r="C125" s="541">
        <v>32</v>
      </c>
      <c r="D125" s="420">
        <v>30415</v>
      </c>
      <c r="E125" s="421">
        <v>19117</v>
      </c>
      <c r="F125" s="420">
        <f t="shared" si="5"/>
        <v>29900</v>
      </c>
      <c r="G125" s="588">
        <f t="shared" si="4"/>
        <v>21892</v>
      </c>
      <c r="H125" s="421">
        <v>127</v>
      </c>
    </row>
    <row r="126" spans="1:8" x14ac:dyDescent="0.2">
      <c r="A126" s="424">
        <v>116</v>
      </c>
      <c r="B126" s="540">
        <f t="shared" si="3"/>
        <v>24.8</v>
      </c>
      <c r="C126" s="541">
        <v>32</v>
      </c>
      <c r="D126" s="420">
        <v>30415</v>
      </c>
      <c r="E126" s="421">
        <v>19117</v>
      </c>
      <c r="F126" s="420">
        <f t="shared" si="5"/>
        <v>29892</v>
      </c>
      <c r="G126" s="588">
        <f t="shared" si="4"/>
        <v>21886</v>
      </c>
      <c r="H126" s="421">
        <v>127</v>
      </c>
    </row>
    <row r="127" spans="1:8" x14ac:dyDescent="0.2">
      <c r="A127" s="424">
        <v>117</v>
      </c>
      <c r="B127" s="540">
        <f t="shared" si="3"/>
        <v>24.81</v>
      </c>
      <c r="C127" s="541">
        <v>32</v>
      </c>
      <c r="D127" s="420">
        <v>30415</v>
      </c>
      <c r="E127" s="421">
        <v>19117</v>
      </c>
      <c r="F127" s="420">
        <f t="shared" si="5"/>
        <v>29884</v>
      </c>
      <c r="G127" s="588">
        <f t="shared" si="4"/>
        <v>21880</v>
      </c>
      <c r="H127" s="421">
        <v>127</v>
      </c>
    </row>
    <row r="128" spans="1:8" x14ac:dyDescent="0.2">
      <c r="A128" s="497">
        <v>118</v>
      </c>
      <c r="B128" s="540">
        <f t="shared" si="3"/>
        <v>24.82</v>
      </c>
      <c r="C128" s="541">
        <v>32</v>
      </c>
      <c r="D128" s="420">
        <v>30415</v>
      </c>
      <c r="E128" s="421">
        <v>19117</v>
      </c>
      <c r="F128" s="420">
        <f t="shared" si="5"/>
        <v>29876</v>
      </c>
      <c r="G128" s="588">
        <f t="shared" si="4"/>
        <v>21874</v>
      </c>
      <c r="H128" s="421">
        <v>127</v>
      </c>
    </row>
    <row r="129" spans="1:8" x14ac:dyDescent="0.2">
      <c r="A129" s="424">
        <v>119</v>
      </c>
      <c r="B129" s="540">
        <f t="shared" si="3"/>
        <v>24.83</v>
      </c>
      <c r="C129" s="541">
        <v>32</v>
      </c>
      <c r="D129" s="420">
        <v>30415</v>
      </c>
      <c r="E129" s="421">
        <v>19117</v>
      </c>
      <c r="F129" s="420">
        <f t="shared" si="5"/>
        <v>29868</v>
      </c>
      <c r="G129" s="588">
        <f t="shared" si="4"/>
        <v>21868</v>
      </c>
      <c r="H129" s="421">
        <v>127</v>
      </c>
    </row>
    <row r="130" spans="1:8" x14ac:dyDescent="0.2">
      <c r="A130" s="424">
        <v>120</v>
      </c>
      <c r="B130" s="540">
        <f t="shared" si="3"/>
        <v>24.84</v>
      </c>
      <c r="C130" s="541">
        <v>32</v>
      </c>
      <c r="D130" s="420">
        <v>30415</v>
      </c>
      <c r="E130" s="421">
        <v>19117</v>
      </c>
      <c r="F130" s="420">
        <f t="shared" si="5"/>
        <v>29859</v>
      </c>
      <c r="G130" s="588">
        <f t="shared" si="4"/>
        <v>21862</v>
      </c>
      <c r="H130" s="421">
        <v>127</v>
      </c>
    </row>
    <row r="131" spans="1:8" x14ac:dyDescent="0.2">
      <c r="A131" s="497">
        <v>121</v>
      </c>
      <c r="B131" s="540">
        <f t="shared" si="3"/>
        <v>24.85</v>
      </c>
      <c r="C131" s="541">
        <v>32</v>
      </c>
      <c r="D131" s="420">
        <v>30415</v>
      </c>
      <c r="E131" s="421">
        <v>19117</v>
      </c>
      <c r="F131" s="420">
        <f t="shared" si="5"/>
        <v>29851</v>
      </c>
      <c r="G131" s="588">
        <f t="shared" si="4"/>
        <v>21856</v>
      </c>
      <c r="H131" s="421">
        <v>127</v>
      </c>
    </row>
    <row r="132" spans="1:8" x14ac:dyDescent="0.2">
      <c r="A132" s="424">
        <v>122</v>
      </c>
      <c r="B132" s="540">
        <f t="shared" si="3"/>
        <v>24.86</v>
      </c>
      <c r="C132" s="541">
        <v>32</v>
      </c>
      <c r="D132" s="420">
        <v>30415</v>
      </c>
      <c r="E132" s="421">
        <v>19117</v>
      </c>
      <c r="F132" s="420">
        <f t="shared" si="5"/>
        <v>29843</v>
      </c>
      <c r="G132" s="588">
        <f t="shared" si="4"/>
        <v>21850</v>
      </c>
      <c r="H132" s="421">
        <v>127</v>
      </c>
    </row>
    <row r="133" spans="1:8" x14ac:dyDescent="0.2">
      <c r="A133" s="424">
        <v>123</v>
      </c>
      <c r="B133" s="540">
        <f t="shared" si="3"/>
        <v>24.87</v>
      </c>
      <c r="C133" s="541">
        <v>32</v>
      </c>
      <c r="D133" s="420">
        <v>30415</v>
      </c>
      <c r="E133" s="421">
        <v>19117</v>
      </c>
      <c r="F133" s="420">
        <f t="shared" si="5"/>
        <v>29835</v>
      </c>
      <c r="G133" s="588">
        <f t="shared" si="4"/>
        <v>21844</v>
      </c>
      <c r="H133" s="421">
        <v>127</v>
      </c>
    </row>
    <row r="134" spans="1:8" x14ac:dyDescent="0.2">
      <c r="A134" s="497">
        <v>124</v>
      </c>
      <c r="B134" s="540">
        <f t="shared" si="3"/>
        <v>24.88</v>
      </c>
      <c r="C134" s="541">
        <v>32</v>
      </c>
      <c r="D134" s="420">
        <v>30415</v>
      </c>
      <c r="E134" s="421">
        <v>19117</v>
      </c>
      <c r="F134" s="420">
        <f t="shared" si="5"/>
        <v>29827</v>
      </c>
      <c r="G134" s="588">
        <f t="shared" si="4"/>
        <v>21838</v>
      </c>
      <c r="H134" s="421">
        <v>127</v>
      </c>
    </row>
    <row r="135" spans="1:8" x14ac:dyDescent="0.2">
      <c r="A135" s="424">
        <v>125</v>
      </c>
      <c r="B135" s="540">
        <f t="shared" si="3"/>
        <v>24.89</v>
      </c>
      <c r="C135" s="541">
        <v>32</v>
      </c>
      <c r="D135" s="420">
        <v>30415</v>
      </c>
      <c r="E135" s="421">
        <v>19117</v>
      </c>
      <c r="F135" s="420">
        <f t="shared" si="5"/>
        <v>29819</v>
      </c>
      <c r="G135" s="588">
        <f t="shared" si="4"/>
        <v>21833</v>
      </c>
      <c r="H135" s="421">
        <v>127</v>
      </c>
    </row>
    <row r="136" spans="1:8" x14ac:dyDescent="0.2">
      <c r="A136" s="424">
        <v>126</v>
      </c>
      <c r="B136" s="540">
        <f t="shared" si="3"/>
        <v>24.9</v>
      </c>
      <c r="C136" s="541">
        <v>32</v>
      </c>
      <c r="D136" s="420">
        <v>30415</v>
      </c>
      <c r="E136" s="421">
        <v>19117</v>
      </c>
      <c r="F136" s="420">
        <f t="shared" si="5"/>
        <v>29811</v>
      </c>
      <c r="G136" s="588">
        <f t="shared" si="4"/>
        <v>21827</v>
      </c>
      <c r="H136" s="421">
        <v>127</v>
      </c>
    </row>
    <row r="137" spans="1:8" x14ac:dyDescent="0.2">
      <c r="A137" s="497">
        <v>127</v>
      </c>
      <c r="B137" s="540">
        <f t="shared" si="3"/>
        <v>24.91</v>
      </c>
      <c r="C137" s="541">
        <v>32</v>
      </c>
      <c r="D137" s="420">
        <v>30415</v>
      </c>
      <c r="E137" s="421">
        <v>19117</v>
      </c>
      <c r="F137" s="420">
        <f t="shared" si="5"/>
        <v>29803</v>
      </c>
      <c r="G137" s="588">
        <f t="shared" si="4"/>
        <v>21821</v>
      </c>
      <c r="H137" s="421">
        <v>127</v>
      </c>
    </row>
    <row r="138" spans="1:8" x14ac:dyDescent="0.2">
      <c r="A138" s="424">
        <v>128</v>
      </c>
      <c r="B138" s="540">
        <f t="shared" si="3"/>
        <v>24.92</v>
      </c>
      <c r="C138" s="541">
        <v>32</v>
      </c>
      <c r="D138" s="420">
        <v>30415</v>
      </c>
      <c r="E138" s="421">
        <v>19117</v>
      </c>
      <c r="F138" s="420">
        <f t="shared" si="5"/>
        <v>29795</v>
      </c>
      <c r="G138" s="588">
        <f t="shared" si="4"/>
        <v>21815</v>
      </c>
      <c r="H138" s="421">
        <v>127</v>
      </c>
    </row>
    <row r="139" spans="1:8" x14ac:dyDescent="0.2">
      <c r="A139" s="424">
        <v>129</v>
      </c>
      <c r="B139" s="540">
        <f t="shared" ref="B139:B182" si="6">ROUND((1.1233*LN(A139)+17)*1.11,2)</f>
        <v>24.93</v>
      </c>
      <c r="C139" s="541">
        <v>32</v>
      </c>
      <c r="D139" s="420">
        <v>30415</v>
      </c>
      <c r="E139" s="421">
        <v>19117</v>
      </c>
      <c r="F139" s="420">
        <f t="shared" si="5"/>
        <v>29787</v>
      </c>
      <c r="G139" s="588">
        <f t="shared" ref="G139:G182" si="7">ROUND(12*(1/B139*D139+1/C139*E139),0)</f>
        <v>21809</v>
      </c>
      <c r="H139" s="421">
        <v>127</v>
      </c>
    </row>
    <row r="140" spans="1:8" x14ac:dyDescent="0.2">
      <c r="A140" s="497">
        <v>130</v>
      </c>
      <c r="B140" s="540">
        <f t="shared" si="6"/>
        <v>24.94</v>
      </c>
      <c r="C140" s="541">
        <v>32</v>
      </c>
      <c r="D140" s="420">
        <v>30415</v>
      </c>
      <c r="E140" s="421">
        <v>19117</v>
      </c>
      <c r="F140" s="420">
        <f t="shared" ref="F140:F182" si="8">ROUND(12*1.36*(1/B140*D140+1/C140*E140)+H140,0)</f>
        <v>29779</v>
      </c>
      <c r="G140" s="588">
        <f t="shared" si="7"/>
        <v>21803</v>
      </c>
      <c r="H140" s="421">
        <v>127</v>
      </c>
    </row>
    <row r="141" spans="1:8" x14ac:dyDescent="0.2">
      <c r="A141" s="424">
        <v>131</v>
      </c>
      <c r="B141" s="540">
        <f t="shared" si="6"/>
        <v>24.95</v>
      </c>
      <c r="C141" s="541">
        <v>32</v>
      </c>
      <c r="D141" s="420">
        <v>30415</v>
      </c>
      <c r="E141" s="421">
        <v>19117</v>
      </c>
      <c r="F141" s="420">
        <f t="shared" si="8"/>
        <v>29771</v>
      </c>
      <c r="G141" s="588">
        <f t="shared" si="7"/>
        <v>21797</v>
      </c>
      <c r="H141" s="421">
        <v>127</v>
      </c>
    </row>
    <row r="142" spans="1:8" x14ac:dyDescent="0.2">
      <c r="A142" s="424">
        <v>132</v>
      </c>
      <c r="B142" s="540">
        <f t="shared" si="6"/>
        <v>24.96</v>
      </c>
      <c r="C142" s="541">
        <v>32</v>
      </c>
      <c r="D142" s="420">
        <v>30415</v>
      </c>
      <c r="E142" s="421">
        <v>19117</v>
      </c>
      <c r="F142" s="420">
        <f t="shared" si="8"/>
        <v>29763</v>
      </c>
      <c r="G142" s="588">
        <f t="shared" si="7"/>
        <v>21791</v>
      </c>
      <c r="H142" s="421">
        <v>127</v>
      </c>
    </row>
    <row r="143" spans="1:8" x14ac:dyDescent="0.2">
      <c r="A143" s="497">
        <v>133</v>
      </c>
      <c r="B143" s="540">
        <f t="shared" si="6"/>
        <v>24.97</v>
      </c>
      <c r="C143" s="541">
        <v>32</v>
      </c>
      <c r="D143" s="420">
        <v>30415</v>
      </c>
      <c r="E143" s="421">
        <v>19117</v>
      </c>
      <c r="F143" s="420">
        <f t="shared" si="8"/>
        <v>29755</v>
      </c>
      <c r="G143" s="588">
        <f t="shared" si="7"/>
        <v>21786</v>
      </c>
      <c r="H143" s="421">
        <v>127</v>
      </c>
    </row>
    <row r="144" spans="1:8" x14ac:dyDescent="0.2">
      <c r="A144" s="424">
        <v>134</v>
      </c>
      <c r="B144" s="540">
        <f t="shared" si="6"/>
        <v>24.98</v>
      </c>
      <c r="C144" s="541">
        <v>32</v>
      </c>
      <c r="D144" s="420">
        <v>30415</v>
      </c>
      <c r="E144" s="421">
        <v>19117</v>
      </c>
      <c r="F144" s="420">
        <f t="shared" si="8"/>
        <v>29747</v>
      </c>
      <c r="G144" s="588">
        <f t="shared" si="7"/>
        <v>21780</v>
      </c>
      <c r="H144" s="421">
        <v>127</v>
      </c>
    </row>
    <row r="145" spans="1:8" x14ac:dyDescent="0.2">
      <c r="A145" s="424">
        <v>135</v>
      </c>
      <c r="B145" s="540">
        <f t="shared" si="6"/>
        <v>24.99</v>
      </c>
      <c r="C145" s="541">
        <v>32</v>
      </c>
      <c r="D145" s="420">
        <v>30415</v>
      </c>
      <c r="E145" s="421">
        <v>19117</v>
      </c>
      <c r="F145" s="420">
        <f t="shared" si="8"/>
        <v>29740</v>
      </c>
      <c r="G145" s="588">
        <f t="shared" si="7"/>
        <v>21774</v>
      </c>
      <c r="H145" s="421">
        <v>127</v>
      </c>
    </row>
    <row r="146" spans="1:8" x14ac:dyDescent="0.2">
      <c r="A146" s="497">
        <v>136</v>
      </c>
      <c r="B146" s="540">
        <f t="shared" si="6"/>
        <v>25</v>
      </c>
      <c r="C146" s="541">
        <v>32</v>
      </c>
      <c r="D146" s="420">
        <v>30415</v>
      </c>
      <c r="E146" s="421">
        <v>19117</v>
      </c>
      <c r="F146" s="420">
        <f t="shared" si="8"/>
        <v>29732</v>
      </c>
      <c r="G146" s="588">
        <f t="shared" si="7"/>
        <v>21768</v>
      </c>
      <c r="H146" s="421">
        <v>127</v>
      </c>
    </row>
    <row r="147" spans="1:8" x14ac:dyDescent="0.2">
      <c r="A147" s="424">
        <v>137</v>
      </c>
      <c r="B147" s="540">
        <f t="shared" si="6"/>
        <v>25</v>
      </c>
      <c r="C147" s="541">
        <v>32</v>
      </c>
      <c r="D147" s="420">
        <v>30415</v>
      </c>
      <c r="E147" s="421">
        <v>19117</v>
      </c>
      <c r="F147" s="420">
        <f t="shared" si="8"/>
        <v>29732</v>
      </c>
      <c r="G147" s="588">
        <f t="shared" si="7"/>
        <v>21768</v>
      </c>
      <c r="H147" s="421">
        <v>127</v>
      </c>
    </row>
    <row r="148" spans="1:8" x14ac:dyDescent="0.2">
      <c r="A148" s="424">
        <v>138</v>
      </c>
      <c r="B148" s="540">
        <f t="shared" si="6"/>
        <v>25.01</v>
      </c>
      <c r="C148" s="541">
        <v>32</v>
      </c>
      <c r="D148" s="420">
        <v>30415</v>
      </c>
      <c r="E148" s="421">
        <v>19117</v>
      </c>
      <c r="F148" s="420">
        <f t="shared" si="8"/>
        <v>29724</v>
      </c>
      <c r="G148" s="588">
        <f t="shared" si="7"/>
        <v>21762</v>
      </c>
      <c r="H148" s="421">
        <v>127</v>
      </c>
    </row>
    <row r="149" spans="1:8" x14ac:dyDescent="0.2">
      <c r="A149" s="497">
        <v>139</v>
      </c>
      <c r="B149" s="540">
        <f t="shared" si="6"/>
        <v>25.02</v>
      </c>
      <c r="C149" s="541">
        <v>32</v>
      </c>
      <c r="D149" s="420">
        <v>30415</v>
      </c>
      <c r="E149" s="421">
        <v>19117</v>
      </c>
      <c r="F149" s="420">
        <f t="shared" si="8"/>
        <v>29716</v>
      </c>
      <c r="G149" s="588">
        <f t="shared" si="7"/>
        <v>21756</v>
      </c>
      <c r="H149" s="421">
        <v>127</v>
      </c>
    </row>
    <row r="150" spans="1:8" x14ac:dyDescent="0.2">
      <c r="A150" s="424">
        <v>140</v>
      </c>
      <c r="B150" s="540">
        <f t="shared" si="6"/>
        <v>25.03</v>
      </c>
      <c r="C150" s="541">
        <v>32</v>
      </c>
      <c r="D150" s="420">
        <v>30415</v>
      </c>
      <c r="E150" s="421">
        <v>19117</v>
      </c>
      <c r="F150" s="420">
        <f t="shared" si="8"/>
        <v>29708</v>
      </c>
      <c r="G150" s="588">
        <f t="shared" si="7"/>
        <v>21751</v>
      </c>
      <c r="H150" s="421">
        <v>127</v>
      </c>
    </row>
    <row r="151" spans="1:8" x14ac:dyDescent="0.2">
      <c r="A151" s="424">
        <v>141</v>
      </c>
      <c r="B151" s="540">
        <f t="shared" si="6"/>
        <v>25.04</v>
      </c>
      <c r="C151" s="541">
        <v>32</v>
      </c>
      <c r="D151" s="420">
        <v>30415</v>
      </c>
      <c r="E151" s="421">
        <v>19117</v>
      </c>
      <c r="F151" s="420">
        <f t="shared" si="8"/>
        <v>29700</v>
      </c>
      <c r="G151" s="588">
        <f t="shared" si="7"/>
        <v>21745</v>
      </c>
      <c r="H151" s="421">
        <v>127</v>
      </c>
    </row>
    <row r="152" spans="1:8" x14ac:dyDescent="0.2">
      <c r="A152" s="497">
        <v>142</v>
      </c>
      <c r="B152" s="540">
        <f t="shared" si="6"/>
        <v>25.05</v>
      </c>
      <c r="C152" s="541">
        <v>32</v>
      </c>
      <c r="D152" s="420">
        <v>30415</v>
      </c>
      <c r="E152" s="421">
        <v>19117</v>
      </c>
      <c r="F152" s="420">
        <f t="shared" si="8"/>
        <v>29692</v>
      </c>
      <c r="G152" s="588">
        <f t="shared" si="7"/>
        <v>21739</v>
      </c>
      <c r="H152" s="421">
        <v>127</v>
      </c>
    </row>
    <row r="153" spans="1:8" x14ac:dyDescent="0.2">
      <c r="A153" s="424">
        <v>143</v>
      </c>
      <c r="B153" s="540">
        <f t="shared" si="6"/>
        <v>25.06</v>
      </c>
      <c r="C153" s="541">
        <v>32</v>
      </c>
      <c r="D153" s="420">
        <v>30415</v>
      </c>
      <c r="E153" s="421">
        <v>19117</v>
      </c>
      <c r="F153" s="420">
        <f t="shared" si="8"/>
        <v>29684</v>
      </c>
      <c r="G153" s="588">
        <f t="shared" si="7"/>
        <v>21733</v>
      </c>
      <c r="H153" s="421">
        <v>127</v>
      </c>
    </row>
    <row r="154" spans="1:8" x14ac:dyDescent="0.2">
      <c r="A154" s="424">
        <v>144</v>
      </c>
      <c r="B154" s="540">
        <f t="shared" si="6"/>
        <v>25.07</v>
      </c>
      <c r="C154" s="541">
        <v>32</v>
      </c>
      <c r="D154" s="420">
        <v>30415</v>
      </c>
      <c r="E154" s="421">
        <v>19117</v>
      </c>
      <c r="F154" s="420">
        <f t="shared" si="8"/>
        <v>29676</v>
      </c>
      <c r="G154" s="588">
        <f t="shared" si="7"/>
        <v>21727</v>
      </c>
      <c r="H154" s="421">
        <v>127</v>
      </c>
    </row>
    <row r="155" spans="1:8" x14ac:dyDescent="0.2">
      <c r="A155" s="497">
        <v>145</v>
      </c>
      <c r="B155" s="540">
        <f t="shared" si="6"/>
        <v>25.08</v>
      </c>
      <c r="C155" s="541">
        <v>32</v>
      </c>
      <c r="D155" s="420">
        <v>30415</v>
      </c>
      <c r="E155" s="421">
        <v>19117</v>
      </c>
      <c r="F155" s="420">
        <f t="shared" si="8"/>
        <v>29668</v>
      </c>
      <c r="G155" s="588">
        <f t="shared" si="7"/>
        <v>21722</v>
      </c>
      <c r="H155" s="421">
        <v>127</v>
      </c>
    </row>
    <row r="156" spans="1:8" x14ac:dyDescent="0.2">
      <c r="A156" s="424">
        <v>146</v>
      </c>
      <c r="B156" s="540">
        <f t="shared" si="6"/>
        <v>25.08</v>
      </c>
      <c r="C156" s="541">
        <v>32</v>
      </c>
      <c r="D156" s="420">
        <v>30415</v>
      </c>
      <c r="E156" s="421">
        <v>19117</v>
      </c>
      <c r="F156" s="420">
        <f t="shared" si="8"/>
        <v>29668</v>
      </c>
      <c r="G156" s="588">
        <f t="shared" si="7"/>
        <v>21722</v>
      </c>
      <c r="H156" s="421">
        <v>127</v>
      </c>
    </row>
    <row r="157" spans="1:8" x14ac:dyDescent="0.2">
      <c r="A157" s="424">
        <v>147</v>
      </c>
      <c r="B157" s="540">
        <f t="shared" si="6"/>
        <v>25.09</v>
      </c>
      <c r="C157" s="541">
        <v>32</v>
      </c>
      <c r="D157" s="420">
        <v>30415</v>
      </c>
      <c r="E157" s="421">
        <v>19117</v>
      </c>
      <c r="F157" s="420">
        <f t="shared" si="8"/>
        <v>29660</v>
      </c>
      <c r="G157" s="588">
        <f t="shared" si="7"/>
        <v>21716</v>
      </c>
      <c r="H157" s="421">
        <v>127</v>
      </c>
    </row>
    <row r="158" spans="1:8" x14ac:dyDescent="0.2">
      <c r="A158" s="497">
        <v>148</v>
      </c>
      <c r="B158" s="540">
        <f t="shared" si="6"/>
        <v>25.1</v>
      </c>
      <c r="C158" s="541">
        <v>32</v>
      </c>
      <c r="D158" s="420">
        <v>30415</v>
      </c>
      <c r="E158" s="421">
        <v>19117</v>
      </c>
      <c r="F158" s="420">
        <f t="shared" si="8"/>
        <v>29652</v>
      </c>
      <c r="G158" s="588">
        <f t="shared" si="7"/>
        <v>21710</v>
      </c>
      <c r="H158" s="421">
        <v>127</v>
      </c>
    </row>
    <row r="159" spans="1:8" x14ac:dyDescent="0.2">
      <c r="A159" s="424">
        <v>149</v>
      </c>
      <c r="B159" s="540">
        <f t="shared" si="6"/>
        <v>25.11</v>
      </c>
      <c r="C159" s="541">
        <v>32</v>
      </c>
      <c r="D159" s="420">
        <v>30415</v>
      </c>
      <c r="E159" s="421">
        <v>19117</v>
      </c>
      <c r="F159" s="420">
        <f t="shared" si="8"/>
        <v>29645</v>
      </c>
      <c r="G159" s="588">
        <f t="shared" si="7"/>
        <v>21704</v>
      </c>
      <c r="H159" s="421">
        <v>127</v>
      </c>
    </row>
    <row r="160" spans="1:8" x14ac:dyDescent="0.2">
      <c r="A160" s="424">
        <v>150</v>
      </c>
      <c r="B160" s="540">
        <f t="shared" si="6"/>
        <v>25.12</v>
      </c>
      <c r="C160" s="541">
        <v>32</v>
      </c>
      <c r="D160" s="420">
        <v>30415</v>
      </c>
      <c r="E160" s="421">
        <v>19117</v>
      </c>
      <c r="F160" s="420">
        <f t="shared" si="8"/>
        <v>29637</v>
      </c>
      <c r="G160" s="588">
        <f t="shared" si="7"/>
        <v>21698</v>
      </c>
      <c r="H160" s="421">
        <v>127</v>
      </c>
    </row>
    <row r="161" spans="1:8" x14ac:dyDescent="0.2">
      <c r="A161" s="497">
        <v>151</v>
      </c>
      <c r="B161" s="540">
        <f t="shared" si="6"/>
        <v>25.13</v>
      </c>
      <c r="C161" s="541">
        <v>32</v>
      </c>
      <c r="D161" s="420">
        <v>30415</v>
      </c>
      <c r="E161" s="421">
        <v>19117</v>
      </c>
      <c r="F161" s="420">
        <f t="shared" si="8"/>
        <v>29629</v>
      </c>
      <c r="G161" s="588">
        <f t="shared" si="7"/>
        <v>21693</v>
      </c>
      <c r="H161" s="421">
        <v>127</v>
      </c>
    </row>
    <row r="162" spans="1:8" x14ac:dyDescent="0.2">
      <c r="A162" s="424">
        <v>152</v>
      </c>
      <c r="B162" s="540">
        <f t="shared" si="6"/>
        <v>25.13</v>
      </c>
      <c r="C162" s="541">
        <v>32</v>
      </c>
      <c r="D162" s="420">
        <v>30415</v>
      </c>
      <c r="E162" s="421">
        <v>19117</v>
      </c>
      <c r="F162" s="420">
        <f t="shared" si="8"/>
        <v>29629</v>
      </c>
      <c r="G162" s="588">
        <f t="shared" si="7"/>
        <v>21693</v>
      </c>
      <c r="H162" s="421">
        <v>127</v>
      </c>
    </row>
    <row r="163" spans="1:8" x14ac:dyDescent="0.2">
      <c r="A163" s="424">
        <v>153</v>
      </c>
      <c r="B163" s="540">
        <f t="shared" si="6"/>
        <v>25.14</v>
      </c>
      <c r="C163" s="541">
        <v>32</v>
      </c>
      <c r="D163" s="420">
        <v>30415</v>
      </c>
      <c r="E163" s="421">
        <v>19117</v>
      </c>
      <c r="F163" s="420">
        <f t="shared" si="8"/>
        <v>29621</v>
      </c>
      <c r="G163" s="588">
        <f t="shared" si="7"/>
        <v>21687</v>
      </c>
      <c r="H163" s="421">
        <v>127</v>
      </c>
    </row>
    <row r="164" spans="1:8" x14ac:dyDescent="0.2">
      <c r="A164" s="497">
        <v>154</v>
      </c>
      <c r="B164" s="540">
        <f t="shared" si="6"/>
        <v>25.15</v>
      </c>
      <c r="C164" s="541">
        <v>32</v>
      </c>
      <c r="D164" s="420">
        <v>30415</v>
      </c>
      <c r="E164" s="421">
        <v>19117</v>
      </c>
      <c r="F164" s="420">
        <f t="shared" si="8"/>
        <v>29613</v>
      </c>
      <c r="G164" s="588">
        <f t="shared" si="7"/>
        <v>21681</v>
      </c>
      <c r="H164" s="421">
        <v>127</v>
      </c>
    </row>
    <row r="165" spans="1:8" x14ac:dyDescent="0.2">
      <c r="A165" s="424">
        <v>155</v>
      </c>
      <c r="B165" s="540">
        <f t="shared" si="6"/>
        <v>25.16</v>
      </c>
      <c r="C165" s="541">
        <v>32</v>
      </c>
      <c r="D165" s="420">
        <v>30415</v>
      </c>
      <c r="E165" s="421">
        <v>19117</v>
      </c>
      <c r="F165" s="420">
        <f t="shared" si="8"/>
        <v>29605</v>
      </c>
      <c r="G165" s="588">
        <f t="shared" si="7"/>
        <v>21675</v>
      </c>
      <c r="H165" s="421">
        <v>127</v>
      </c>
    </row>
    <row r="166" spans="1:8" x14ac:dyDescent="0.2">
      <c r="A166" s="424">
        <v>156</v>
      </c>
      <c r="B166" s="540">
        <f t="shared" si="6"/>
        <v>25.17</v>
      </c>
      <c r="C166" s="541">
        <v>32</v>
      </c>
      <c r="D166" s="420">
        <v>30415</v>
      </c>
      <c r="E166" s="421">
        <v>19117</v>
      </c>
      <c r="F166" s="420">
        <f t="shared" si="8"/>
        <v>29597</v>
      </c>
      <c r="G166" s="588">
        <f t="shared" si="7"/>
        <v>21669</v>
      </c>
      <c r="H166" s="421">
        <v>127</v>
      </c>
    </row>
    <row r="167" spans="1:8" x14ac:dyDescent="0.2">
      <c r="A167" s="497">
        <v>157</v>
      </c>
      <c r="B167" s="540">
        <f t="shared" si="6"/>
        <v>25.17</v>
      </c>
      <c r="C167" s="541">
        <v>32</v>
      </c>
      <c r="D167" s="420">
        <v>30415</v>
      </c>
      <c r="E167" s="421">
        <v>19117</v>
      </c>
      <c r="F167" s="420">
        <f t="shared" si="8"/>
        <v>29597</v>
      </c>
      <c r="G167" s="588">
        <f t="shared" si="7"/>
        <v>21669</v>
      </c>
      <c r="H167" s="421">
        <v>127</v>
      </c>
    </row>
    <row r="168" spans="1:8" x14ac:dyDescent="0.2">
      <c r="A168" s="424">
        <v>158</v>
      </c>
      <c r="B168" s="540">
        <f t="shared" si="6"/>
        <v>25.18</v>
      </c>
      <c r="C168" s="541">
        <v>32</v>
      </c>
      <c r="D168" s="420">
        <v>30415</v>
      </c>
      <c r="E168" s="421">
        <v>19117</v>
      </c>
      <c r="F168" s="420">
        <f t="shared" si="8"/>
        <v>29590</v>
      </c>
      <c r="G168" s="588">
        <f t="shared" si="7"/>
        <v>21664</v>
      </c>
      <c r="H168" s="421">
        <v>127</v>
      </c>
    </row>
    <row r="169" spans="1:8" x14ac:dyDescent="0.2">
      <c r="A169" s="424">
        <v>159</v>
      </c>
      <c r="B169" s="540">
        <f t="shared" si="6"/>
        <v>25.19</v>
      </c>
      <c r="C169" s="541">
        <v>32</v>
      </c>
      <c r="D169" s="420">
        <v>30415</v>
      </c>
      <c r="E169" s="421">
        <v>19117</v>
      </c>
      <c r="F169" s="420">
        <f t="shared" si="8"/>
        <v>29582</v>
      </c>
      <c r="G169" s="588">
        <f t="shared" si="7"/>
        <v>21658</v>
      </c>
      <c r="H169" s="421">
        <v>127</v>
      </c>
    </row>
    <row r="170" spans="1:8" x14ac:dyDescent="0.2">
      <c r="A170" s="497">
        <v>160</v>
      </c>
      <c r="B170" s="540">
        <f t="shared" si="6"/>
        <v>25.2</v>
      </c>
      <c r="C170" s="541">
        <v>32</v>
      </c>
      <c r="D170" s="420">
        <v>30415</v>
      </c>
      <c r="E170" s="421">
        <v>19117</v>
      </c>
      <c r="F170" s="420">
        <f t="shared" si="8"/>
        <v>29574</v>
      </c>
      <c r="G170" s="588">
        <f t="shared" si="7"/>
        <v>21652</v>
      </c>
      <c r="H170" s="421">
        <v>127</v>
      </c>
    </row>
    <row r="171" spans="1:8" x14ac:dyDescent="0.2">
      <c r="A171" s="424">
        <v>161</v>
      </c>
      <c r="B171" s="540">
        <f t="shared" si="6"/>
        <v>25.21</v>
      </c>
      <c r="C171" s="541">
        <v>32</v>
      </c>
      <c r="D171" s="420">
        <v>30415</v>
      </c>
      <c r="E171" s="421">
        <v>19117</v>
      </c>
      <c r="F171" s="420">
        <f t="shared" si="8"/>
        <v>29566</v>
      </c>
      <c r="G171" s="588">
        <f t="shared" si="7"/>
        <v>21646</v>
      </c>
      <c r="H171" s="421">
        <v>127</v>
      </c>
    </row>
    <row r="172" spans="1:8" x14ac:dyDescent="0.2">
      <c r="A172" s="424">
        <v>162</v>
      </c>
      <c r="B172" s="540">
        <f t="shared" si="6"/>
        <v>25.21</v>
      </c>
      <c r="C172" s="541">
        <v>32</v>
      </c>
      <c r="D172" s="420">
        <v>30415</v>
      </c>
      <c r="E172" s="421">
        <v>19117</v>
      </c>
      <c r="F172" s="420">
        <f t="shared" si="8"/>
        <v>29566</v>
      </c>
      <c r="G172" s="588">
        <f t="shared" si="7"/>
        <v>21646</v>
      </c>
      <c r="H172" s="421">
        <v>127</v>
      </c>
    </row>
    <row r="173" spans="1:8" x14ac:dyDescent="0.2">
      <c r="A173" s="497">
        <v>163</v>
      </c>
      <c r="B173" s="540">
        <f t="shared" si="6"/>
        <v>25.22</v>
      </c>
      <c r="C173" s="541">
        <v>32</v>
      </c>
      <c r="D173" s="420">
        <v>30415</v>
      </c>
      <c r="E173" s="421">
        <v>19117</v>
      </c>
      <c r="F173" s="420">
        <f t="shared" si="8"/>
        <v>29558</v>
      </c>
      <c r="G173" s="588">
        <f t="shared" si="7"/>
        <v>21641</v>
      </c>
      <c r="H173" s="421">
        <v>127</v>
      </c>
    </row>
    <row r="174" spans="1:8" x14ac:dyDescent="0.2">
      <c r="A174" s="424">
        <v>164</v>
      </c>
      <c r="B174" s="540">
        <f t="shared" si="6"/>
        <v>25.23</v>
      </c>
      <c r="C174" s="541">
        <v>32</v>
      </c>
      <c r="D174" s="420">
        <v>30415</v>
      </c>
      <c r="E174" s="421">
        <v>19117</v>
      </c>
      <c r="F174" s="420">
        <f t="shared" si="8"/>
        <v>29551</v>
      </c>
      <c r="G174" s="588">
        <f t="shared" si="7"/>
        <v>21635</v>
      </c>
      <c r="H174" s="421">
        <v>127</v>
      </c>
    </row>
    <row r="175" spans="1:8" x14ac:dyDescent="0.2">
      <c r="A175" s="424">
        <v>165</v>
      </c>
      <c r="B175" s="540">
        <f t="shared" si="6"/>
        <v>25.24</v>
      </c>
      <c r="C175" s="541">
        <v>32</v>
      </c>
      <c r="D175" s="420">
        <v>30415</v>
      </c>
      <c r="E175" s="421">
        <v>19117</v>
      </c>
      <c r="F175" s="420">
        <f t="shared" si="8"/>
        <v>29543</v>
      </c>
      <c r="G175" s="588">
        <f t="shared" si="7"/>
        <v>21629</v>
      </c>
      <c r="H175" s="421">
        <v>127</v>
      </c>
    </row>
    <row r="176" spans="1:8" x14ac:dyDescent="0.2">
      <c r="A176" s="497">
        <v>166</v>
      </c>
      <c r="B176" s="540">
        <f t="shared" si="6"/>
        <v>25.24</v>
      </c>
      <c r="C176" s="541">
        <v>32</v>
      </c>
      <c r="D176" s="420">
        <v>30415</v>
      </c>
      <c r="E176" s="421">
        <v>19117</v>
      </c>
      <c r="F176" s="420">
        <f t="shared" si="8"/>
        <v>29543</v>
      </c>
      <c r="G176" s="588">
        <f t="shared" si="7"/>
        <v>21629</v>
      </c>
      <c r="H176" s="421">
        <v>127</v>
      </c>
    </row>
    <row r="177" spans="1:8" x14ac:dyDescent="0.2">
      <c r="A177" s="424">
        <v>167</v>
      </c>
      <c r="B177" s="540">
        <f t="shared" si="6"/>
        <v>25.25</v>
      </c>
      <c r="C177" s="541">
        <v>32</v>
      </c>
      <c r="D177" s="420">
        <v>30415</v>
      </c>
      <c r="E177" s="421">
        <v>19117</v>
      </c>
      <c r="F177" s="420">
        <f t="shared" si="8"/>
        <v>29535</v>
      </c>
      <c r="G177" s="588">
        <f t="shared" si="7"/>
        <v>21624</v>
      </c>
      <c r="H177" s="421">
        <v>127</v>
      </c>
    </row>
    <row r="178" spans="1:8" x14ac:dyDescent="0.2">
      <c r="A178" s="424">
        <v>168</v>
      </c>
      <c r="B178" s="540">
        <f t="shared" si="6"/>
        <v>25.26</v>
      </c>
      <c r="C178" s="541">
        <v>32</v>
      </c>
      <c r="D178" s="420">
        <v>30415</v>
      </c>
      <c r="E178" s="421">
        <v>19117</v>
      </c>
      <c r="F178" s="420">
        <f t="shared" si="8"/>
        <v>29527</v>
      </c>
      <c r="G178" s="588">
        <f t="shared" si="7"/>
        <v>21618</v>
      </c>
      <c r="H178" s="421">
        <v>127</v>
      </c>
    </row>
    <row r="179" spans="1:8" x14ac:dyDescent="0.2">
      <c r="A179" s="497">
        <v>169</v>
      </c>
      <c r="B179" s="540">
        <f t="shared" si="6"/>
        <v>25.27</v>
      </c>
      <c r="C179" s="541">
        <v>32</v>
      </c>
      <c r="D179" s="420">
        <v>30415</v>
      </c>
      <c r="E179" s="421">
        <v>19117</v>
      </c>
      <c r="F179" s="420">
        <f t="shared" si="8"/>
        <v>29519</v>
      </c>
      <c r="G179" s="588">
        <f t="shared" si="7"/>
        <v>21612</v>
      </c>
      <c r="H179" s="421">
        <v>127</v>
      </c>
    </row>
    <row r="180" spans="1:8" x14ac:dyDescent="0.2">
      <c r="A180" s="424">
        <v>170</v>
      </c>
      <c r="B180" s="540">
        <f t="shared" si="6"/>
        <v>25.27</v>
      </c>
      <c r="C180" s="541">
        <v>32</v>
      </c>
      <c r="D180" s="420">
        <v>30415</v>
      </c>
      <c r="E180" s="421">
        <v>19117</v>
      </c>
      <c r="F180" s="420">
        <f t="shared" si="8"/>
        <v>29519</v>
      </c>
      <c r="G180" s="588">
        <f t="shared" si="7"/>
        <v>21612</v>
      </c>
      <c r="H180" s="421">
        <v>127</v>
      </c>
    </row>
    <row r="181" spans="1:8" x14ac:dyDescent="0.2">
      <c r="A181" s="424">
        <v>171</v>
      </c>
      <c r="B181" s="540">
        <f t="shared" si="6"/>
        <v>25.28</v>
      </c>
      <c r="C181" s="541">
        <v>32</v>
      </c>
      <c r="D181" s="420">
        <v>30415</v>
      </c>
      <c r="E181" s="421">
        <v>19117</v>
      </c>
      <c r="F181" s="420">
        <f t="shared" si="8"/>
        <v>29512</v>
      </c>
      <c r="G181" s="588">
        <f t="shared" si="7"/>
        <v>21606</v>
      </c>
      <c r="H181" s="421">
        <v>127</v>
      </c>
    </row>
    <row r="182" spans="1:8" ht="13.5" thickBot="1" x14ac:dyDescent="0.25">
      <c r="A182" s="430">
        <v>172</v>
      </c>
      <c r="B182" s="431">
        <f t="shared" si="6"/>
        <v>25.29</v>
      </c>
      <c r="C182" s="542">
        <v>32</v>
      </c>
      <c r="D182" s="433">
        <v>30415</v>
      </c>
      <c r="E182" s="434">
        <v>19117</v>
      </c>
      <c r="F182" s="433">
        <f t="shared" si="8"/>
        <v>29504</v>
      </c>
      <c r="G182" s="589">
        <f t="shared" si="7"/>
        <v>21601</v>
      </c>
      <c r="H182" s="434">
        <v>127</v>
      </c>
    </row>
  </sheetData>
  <mergeCells count="1">
    <mergeCell ref="A8:B8"/>
  </mergeCells>
  <pageMargins left="0.59055118110236227" right="0.39370078740157483" top="0.98425196850393704" bottom="0.98425196850393704" header="0.51181102362204722" footer="0.51181102362204722"/>
  <pageSetup paperSize="9" scale="98" fitToHeight="11" orientation="portrait" r:id="rId1"/>
  <headerFooter alignWithMargins="0">
    <oddHeader>&amp;LKrajský úřad Plzeňského kraje&amp;R1. 3. 2018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4"/>
  <sheetViews>
    <sheetView tabSelected="1" zoomScaleNormal="100" workbookViewId="0">
      <pane xSplit="5" ySplit="3" topLeftCell="F4" activePane="bottomRight" state="frozenSplit"/>
      <selection pane="topRight" activeCell="G1" sqref="G1"/>
      <selection pane="bottomLeft" activeCell="A5" sqref="A5"/>
      <selection pane="bottomRight" activeCell="N30" sqref="N30"/>
    </sheetView>
  </sheetViews>
  <sheetFormatPr defaultRowHeight="12.75" outlineLevelCol="1" x14ac:dyDescent="0.2"/>
  <cols>
    <col min="1" max="1" width="8.7109375" style="705" customWidth="1"/>
    <col min="2" max="2" width="6.85546875" style="705" customWidth="1" outlineLevel="1"/>
    <col min="3" max="3" width="4.5703125" style="705" customWidth="1" outlineLevel="1"/>
    <col min="4" max="4" width="4.140625" style="705" customWidth="1" outlineLevel="1"/>
    <col min="5" max="5" width="35.85546875" style="705" customWidth="1"/>
    <col min="6" max="6" width="13.85546875" style="706" customWidth="1" outlineLevel="1"/>
    <col min="7" max="7" width="15.140625" style="706" customWidth="1" outlineLevel="1"/>
    <col min="8" max="9" width="13.5703125" style="631" customWidth="1"/>
    <col min="10" max="11" width="10.28515625" style="631" customWidth="1" outlineLevel="1"/>
    <col min="12" max="12" width="7.28515625" style="631" customWidth="1"/>
    <col min="13" max="16" width="9.140625" style="599"/>
    <col min="17" max="17" width="6" style="599" customWidth="1"/>
    <col min="18" max="67" width="9.140625" style="598"/>
    <col min="68" max="68" width="8.85546875" style="598" customWidth="1"/>
    <col min="69" max="69" width="40.28515625" style="598" customWidth="1"/>
    <col min="70" max="71" width="16.42578125" style="598" customWidth="1"/>
    <col min="72" max="73" width="13.5703125" style="598" customWidth="1"/>
    <col min="74" max="76" width="10.28515625" style="598" customWidth="1"/>
    <col min="77" max="77" width="7.28515625" style="598" customWidth="1"/>
    <col min="78" max="78" width="4" style="598" bestFit="1" customWidth="1"/>
    <col min="79" max="79" width="5.7109375" style="598" customWidth="1"/>
    <col min="80" max="80" width="5.42578125" style="598" customWidth="1"/>
    <col min="81" max="81" width="6" style="598" customWidth="1"/>
    <col min="82" max="82" width="5.7109375" style="598" customWidth="1"/>
    <col min="83" max="83" width="5.42578125" style="598" customWidth="1"/>
    <col min="84" max="84" width="4.5703125" style="598" customWidth="1"/>
    <col min="85" max="85" width="7.85546875" style="598" customWidth="1"/>
    <col min="86" max="87" width="7.7109375" style="598" customWidth="1"/>
    <col min="88" max="88" width="2" style="598" customWidth="1"/>
    <col min="89" max="89" width="9.140625" style="598" customWidth="1"/>
    <col min="90" max="90" width="5.140625" style="598" customWidth="1"/>
    <col min="91" max="91" width="5.7109375" style="598" customWidth="1"/>
    <col min="92" max="92" width="5.85546875" style="598" customWidth="1"/>
    <col min="93" max="93" width="5.5703125" style="598" customWidth="1"/>
    <col min="94" max="95" width="6" style="598" customWidth="1"/>
    <col min="96" max="96" width="3.7109375" style="598" customWidth="1"/>
    <col min="97" max="97" width="2.5703125" style="598" customWidth="1"/>
    <col min="98" max="98" width="8.5703125" style="598" customWidth="1"/>
    <col min="99" max="99" width="6.42578125" style="598" customWidth="1"/>
    <col min="100" max="100" width="6" style="598" customWidth="1"/>
    <col min="101" max="104" width="9.140625" style="598" customWidth="1"/>
    <col min="105" max="106" width="4.42578125" style="598" customWidth="1"/>
    <col min="107" max="107" width="9.140625" style="598"/>
    <col min="108" max="108" width="11.28515625" style="598" bestFit="1" customWidth="1"/>
    <col min="109" max="323" width="9.140625" style="598"/>
    <col min="324" max="324" width="8.85546875" style="598" customWidth="1"/>
    <col min="325" max="325" width="40.28515625" style="598" customWidth="1"/>
    <col min="326" max="327" width="16.42578125" style="598" customWidth="1"/>
    <col min="328" max="329" width="13.5703125" style="598" customWidth="1"/>
    <col min="330" max="332" width="10.28515625" style="598" customWidth="1"/>
    <col min="333" max="333" width="7.28515625" style="598" customWidth="1"/>
    <col min="334" max="334" width="4" style="598" bestFit="1" customWidth="1"/>
    <col min="335" max="335" width="5.7109375" style="598" customWidth="1"/>
    <col min="336" max="336" width="5.42578125" style="598" customWidth="1"/>
    <col min="337" max="337" width="6" style="598" customWidth="1"/>
    <col min="338" max="338" width="5.7109375" style="598" customWidth="1"/>
    <col min="339" max="339" width="5.42578125" style="598" customWidth="1"/>
    <col min="340" max="340" width="4.5703125" style="598" customWidth="1"/>
    <col min="341" max="341" width="7.85546875" style="598" customWidth="1"/>
    <col min="342" max="343" width="7.7109375" style="598" customWidth="1"/>
    <col min="344" max="344" width="2" style="598" customWidth="1"/>
    <col min="345" max="345" width="9.140625" style="598" customWidth="1"/>
    <col min="346" max="346" width="5.140625" style="598" customWidth="1"/>
    <col min="347" max="347" width="5.7109375" style="598" customWidth="1"/>
    <col min="348" max="348" width="5.85546875" style="598" customWidth="1"/>
    <col min="349" max="349" width="5.5703125" style="598" customWidth="1"/>
    <col min="350" max="351" width="6" style="598" customWidth="1"/>
    <col min="352" max="352" width="3.7109375" style="598" customWidth="1"/>
    <col min="353" max="353" width="2.5703125" style="598" customWidth="1"/>
    <col min="354" max="354" width="8.5703125" style="598" customWidth="1"/>
    <col min="355" max="355" width="6.42578125" style="598" customWidth="1"/>
    <col min="356" max="356" width="6" style="598" customWidth="1"/>
    <col min="357" max="360" width="9.140625" style="598" customWidth="1"/>
    <col min="361" max="362" width="4.42578125" style="598" customWidth="1"/>
    <col min="363" max="363" width="9.140625" style="598"/>
    <col min="364" max="364" width="11.28515625" style="598" bestFit="1" customWidth="1"/>
    <col min="365" max="579" width="9.140625" style="598"/>
    <col min="580" max="580" width="8.85546875" style="598" customWidth="1"/>
    <col min="581" max="581" width="40.28515625" style="598" customWidth="1"/>
    <col min="582" max="583" width="16.42578125" style="598" customWidth="1"/>
    <col min="584" max="585" width="13.5703125" style="598" customWidth="1"/>
    <col min="586" max="588" width="10.28515625" style="598" customWidth="1"/>
    <col min="589" max="589" width="7.28515625" style="598" customWidth="1"/>
    <col min="590" max="590" width="4" style="598" bestFit="1" customWidth="1"/>
    <col min="591" max="591" width="5.7109375" style="598" customWidth="1"/>
    <col min="592" max="592" width="5.42578125" style="598" customWidth="1"/>
    <col min="593" max="593" width="6" style="598" customWidth="1"/>
    <col min="594" max="594" width="5.7109375" style="598" customWidth="1"/>
    <col min="595" max="595" width="5.42578125" style="598" customWidth="1"/>
    <col min="596" max="596" width="4.5703125" style="598" customWidth="1"/>
    <col min="597" max="597" width="7.85546875" style="598" customWidth="1"/>
    <col min="598" max="599" width="7.7109375" style="598" customWidth="1"/>
    <col min="600" max="600" width="2" style="598" customWidth="1"/>
    <col min="601" max="601" width="9.140625" style="598" customWidth="1"/>
    <col min="602" max="602" width="5.140625" style="598" customWidth="1"/>
    <col min="603" max="603" width="5.7109375" style="598" customWidth="1"/>
    <col min="604" max="604" width="5.85546875" style="598" customWidth="1"/>
    <col min="605" max="605" width="5.5703125" style="598" customWidth="1"/>
    <col min="606" max="607" width="6" style="598" customWidth="1"/>
    <col min="608" max="608" width="3.7109375" style="598" customWidth="1"/>
    <col min="609" max="609" width="2.5703125" style="598" customWidth="1"/>
    <col min="610" max="610" width="8.5703125" style="598" customWidth="1"/>
    <col min="611" max="611" width="6.42578125" style="598" customWidth="1"/>
    <col min="612" max="612" width="6" style="598" customWidth="1"/>
    <col min="613" max="616" width="9.140625" style="598" customWidth="1"/>
    <col min="617" max="618" width="4.42578125" style="598" customWidth="1"/>
    <col min="619" max="619" width="9.140625" style="598"/>
    <col min="620" max="620" width="11.28515625" style="598" bestFit="1" customWidth="1"/>
    <col min="621" max="835" width="9.140625" style="598"/>
    <col min="836" max="836" width="8.85546875" style="598" customWidth="1"/>
    <col min="837" max="837" width="40.28515625" style="598" customWidth="1"/>
    <col min="838" max="839" width="16.42578125" style="598" customWidth="1"/>
    <col min="840" max="841" width="13.5703125" style="598" customWidth="1"/>
    <col min="842" max="844" width="10.28515625" style="598" customWidth="1"/>
    <col min="845" max="845" width="7.28515625" style="598" customWidth="1"/>
    <col min="846" max="846" width="4" style="598" bestFit="1" customWidth="1"/>
    <col min="847" max="847" width="5.7109375" style="598" customWidth="1"/>
    <col min="848" max="848" width="5.42578125" style="598" customWidth="1"/>
    <col min="849" max="849" width="6" style="598" customWidth="1"/>
    <col min="850" max="850" width="5.7109375" style="598" customWidth="1"/>
    <col min="851" max="851" width="5.42578125" style="598" customWidth="1"/>
    <col min="852" max="852" width="4.5703125" style="598" customWidth="1"/>
    <col min="853" max="853" width="7.85546875" style="598" customWidth="1"/>
    <col min="854" max="855" width="7.7109375" style="598" customWidth="1"/>
    <col min="856" max="856" width="2" style="598" customWidth="1"/>
    <col min="857" max="857" width="9.140625" style="598" customWidth="1"/>
    <col min="858" max="858" width="5.140625" style="598" customWidth="1"/>
    <col min="859" max="859" width="5.7109375" style="598" customWidth="1"/>
    <col min="860" max="860" width="5.85546875" style="598" customWidth="1"/>
    <col min="861" max="861" width="5.5703125" style="598" customWidth="1"/>
    <col min="862" max="863" width="6" style="598" customWidth="1"/>
    <col min="864" max="864" width="3.7109375" style="598" customWidth="1"/>
    <col min="865" max="865" width="2.5703125" style="598" customWidth="1"/>
    <col min="866" max="866" width="8.5703125" style="598" customWidth="1"/>
    <col min="867" max="867" width="6.42578125" style="598" customWidth="1"/>
    <col min="868" max="868" width="6" style="598" customWidth="1"/>
    <col min="869" max="872" width="9.140625" style="598" customWidth="1"/>
    <col min="873" max="874" width="4.42578125" style="598" customWidth="1"/>
    <col min="875" max="875" width="9.140625" style="598"/>
    <col min="876" max="876" width="11.28515625" style="598" bestFit="1" customWidth="1"/>
    <col min="877" max="1091" width="9.140625" style="598"/>
    <col min="1092" max="1092" width="8.85546875" style="598" customWidth="1"/>
    <col min="1093" max="1093" width="40.28515625" style="598" customWidth="1"/>
    <col min="1094" max="1095" width="16.42578125" style="598" customWidth="1"/>
    <col min="1096" max="1097" width="13.5703125" style="598" customWidth="1"/>
    <col min="1098" max="1100" width="10.28515625" style="598" customWidth="1"/>
    <col min="1101" max="1101" width="7.28515625" style="598" customWidth="1"/>
    <col min="1102" max="1102" width="4" style="598" bestFit="1" customWidth="1"/>
    <col min="1103" max="1103" width="5.7109375" style="598" customWidth="1"/>
    <col min="1104" max="1104" width="5.42578125" style="598" customWidth="1"/>
    <col min="1105" max="1105" width="6" style="598" customWidth="1"/>
    <col min="1106" max="1106" width="5.7109375" style="598" customWidth="1"/>
    <col min="1107" max="1107" width="5.42578125" style="598" customWidth="1"/>
    <col min="1108" max="1108" width="4.5703125" style="598" customWidth="1"/>
    <col min="1109" max="1109" width="7.85546875" style="598" customWidth="1"/>
    <col min="1110" max="1111" width="7.7109375" style="598" customWidth="1"/>
    <col min="1112" max="1112" width="2" style="598" customWidth="1"/>
    <col min="1113" max="1113" width="9.140625" style="598" customWidth="1"/>
    <col min="1114" max="1114" width="5.140625" style="598" customWidth="1"/>
    <col min="1115" max="1115" width="5.7109375" style="598" customWidth="1"/>
    <col min="1116" max="1116" width="5.85546875" style="598" customWidth="1"/>
    <col min="1117" max="1117" width="5.5703125" style="598" customWidth="1"/>
    <col min="1118" max="1119" width="6" style="598" customWidth="1"/>
    <col min="1120" max="1120" width="3.7109375" style="598" customWidth="1"/>
    <col min="1121" max="1121" width="2.5703125" style="598" customWidth="1"/>
    <col min="1122" max="1122" width="8.5703125" style="598" customWidth="1"/>
    <col min="1123" max="1123" width="6.42578125" style="598" customWidth="1"/>
    <col min="1124" max="1124" width="6" style="598" customWidth="1"/>
    <col min="1125" max="1128" width="9.140625" style="598" customWidth="1"/>
    <col min="1129" max="1130" width="4.42578125" style="598" customWidth="1"/>
    <col min="1131" max="1131" width="9.140625" style="598"/>
    <col min="1132" max="1132" width="11.28515625" style="598" bestFit="1" customWidth="1"/>
    <col min="1133" max="1347" width="9.140625" style="598"/>
    <col min="1348" max="1348" width="8.85546875" style="598" customWidth="1"/>
    <col min="1349" max="1349" width="40.28515625" style="598" customWidth="1"/>
    <col min="1350" max="1351" width="16.42578125" style="598" customWidth="1"/>
    <col min="1352" max="1353" width="13.5703125" style="598" customWidth="1"/>
    <col min="1354" max="1356" width="10.28515625" style="598" customWidth="1"/>
    <col min="1357" max="1357" width="7.28515625" style="598" customWidth="1"/>
    <col min="1358" max="1358" width="4" style="598" bestFit="1" customWidth="1"/>
    <col min="1359" max="1359" width="5.7109375" style="598" customWidth="1"/>
    <col min="1360" max="1360" width="5.42578125" style="598" customWidth="1"/>
    <col min="1361" max="1361" width="6" style="598" customWidth="1"/>
    <col min="1362" max="1362" width="5.7109375" style="598" customWidth="1"/>
    <col min="1363" max="1363" width="5.42578125" style="598" customWidth="1"/>
    <col min="1364" max="1364" width="4.5703125" style="598" customWidth="1"/>
    <col min="1365" max="1365" width="7.85546875" style="598" customWidth="1"/>
    <col min="1366" max="1367" width="7.7109375" style="598" customWidth="1"/>
    <col min="1368" max="1368" width="2" style="598" customWidth="1"/>
    <col min="1369" max="1369" width="9.140625" style="598" customWidth="1"/>
    <col min="1370" max="1370" width="5.140625" style="598" customWidth="1"/>
    <col min="1371" max="1371" width="5.7109375" style="598" customWidth="1"/>
    <col min="1372" max="1372" width="5.85546875" style="598" customWidth="1"/>
    <col min="1373" max="1373" width="5.5703125" style="598" customWidth="1"/>
    <col min="1374" max="1375" width="6" style="598" customWidth="1"/>
    <col min="1376" max="1376" width="3.7109375" style="598" customWidth="1"/>
    <col min="1377" max="1377" width="2.5703125" style="598" customWidth="1"/>
    <col min="1378" max="1378" width="8.5703125" style="598" customWidth="1"/>
    <col min="1379" max="1379" width="6.42578125" style="598" customWidth="1"/>
    <col min="1380" max="1380" width="6" style="598" customWidth="1"/>
    <col min="1381" max="1384" width="9.140625" style="598" customWidth="1"/>
    <col min="1385" max="1386" width="4.42578125" style="598" customWidth="1"/>
    <col min="1387" max="1387" width="9.140625" style="598"/>
    <col min="1388" max="1388" width="11.28515625" style="598" bestFit="1" customWidth="1"/>
    <col min="1389" max="1603" width="9.140625" style="598"/>
    <col min="1604" max="1604" width="8.85546875" style="598" customWidth="1"/>
    <col min="1605" max="1605" width="40.28515625" style="598" customWidth="1"/>
    <col min="1606" max="1607" width="16.42578125" style="598" customWidth="1"/>
    <col min="1608" max="1609" width="13.5703125" style="598" customWidth="1"/>
    <col min="1610" max="1612" width="10.28515625" style="598" customWidth="1"/>
    <col min="1613" max="1613" width="7.28515625" style="598" customWidth="1"/>
    <col min="1614" max="1614" width="4" style="598" bestFit="1" customWidth="1"/>
    <col min="1615" max="1615" width="5.7109375" style="598" customWidth="1"/>
    <col min="1616" max="1616" width="5.42578125" style="598" customWidth="1"/>
    <col min="1617" max="1617" width="6" style="598" customWidth="1"/>
    <col min="1618" max="1618" width="5.7109375" style="598" customWidth="1"/>
    <col min="1619" max="1619" width="5.42578125" style="598" customWidth="1"/>
    <col min="1620" max="1620" width="4.5703125" style="598" customWidth="1"/>
    <col min="1621" max="1621" width="7.85546875" style="598" customWidth="1"/>
    <col min="1622" max="1623" width="7.7109375" style="598" customWidth="1"/>
    <col min="1624" max="1624" width="2" style="598" customWidth="1"/>
    <col min="1625" max="1625" width="9.140625" style="598" customWidth="1"/>
    <col min="1626" max="1626" width="5.140625" style="598" customWidth="1"/>
    <col min="1627" max="1627" width="5.7109375" style="598" customWidth="1"/>
    <col min="1628" max="1628" width="5.85546875" style="598" customWidth="1"/>
    <col min="1629" max="1629" width="5.5703125" style="598" customWidth="1"/>
    <col min="1630" max="1631" width="6" style="598" customWidth="1"/>
    <col min="1632" max="1632" width="3.7109375" style="598" customWidth="1"/>
    <col min="1633" max="1633" width="2.5703125" style="598" customWidth="1"/>
    <col min="1634" max="1634" width="8.5703125" style="598" customWidth="1"/>
    <col min="1635" max="1635" width="6.42578125" style="598" customWidth="1"/>
    <col min="1636" max="1636" width="6" style="598" customWidth="1"/>
    <col min="1637" max="1640" width="9.140625" style="598" customWidth="1"/>
    <col min="1641" max="1642" width="4.42578125" style="598" customWidth="1"/>
    <col min="1643" max="1643" width="9.140625" style="598"/>
    <col min="1644" max="1644" width="11.28515625" style="598" bestFit="1" customWidth="1"/>
    <col min="1645" max="1859" width="9.140625" style="598"/>
    <col min="1860" max="1860" width="8.85546875" style="598" customWidth="1"/>
    <col min="1861" max="1861" width="40.28515625" style="598" customWidth="1"/>
    <col min="1862" max="1863" width="16.42578125" style="598" customWidth="1"/>
    <col min="1864" max="1865" width="13.5703125" style="598" customWidth="1"/>
    <col min="1866" max="1868" width="10.28515625" style="598" customWidth="1"/>
    <col min="1869" max="1869" width="7.28515625" style="598" customWidth="1"/>
    <col min="1870" max="1870" width="4" style="598" bestFit="1" customWidth="1"/>
    <col min="1871" max="1871" width="5.7109375" style="598" customWidth="1"/>
    <col min="1872" max="1872" width="5.42578125" style="598" customWidth="1"/>
    <col min="1873" max="1873" width="6" style="598" customWidth="1"/>
    <col min="1874" max="1874" width="5.7109375" style="598" customWidth="1"/>
    <col min="1875" max="1875" width="5.42578125" style="598" customWidth="1"/>
    <col min="1876" max="1876" width="4.5703125" style="598" customWidth="1"/>
    <col min="1877" max="1877" width="7.85546875" style="598" customWidth="1"/>
    <col min="1878" max="1879" width="7.7109375" style="598" customWidth="1"/>
    <col min="1880" max="1880" width="2" style="598" customWidth="1"/>
    <col min="1881" max="1881" width="9.140625" style="598" customWidth="1"/>
    <col min="1882" max="1882" width="5.140625" style="598" customWidth="1"/>
    <col min="1883" max="1883" width="5.7109375" style="598" customWidth="1"/>
    <col min="1884" max="1884" width="5.85546875" style="598" customWidth="1"/>
    <col min="1885" max="1885" width="5.5703125" style="598" customWidth="1"/>
    <col min="1886" max="1887" width="6" style="598" customWidth="1"/>
    <col min="1888" max="1888" width="3.7109375" style="598" customWidth="1"/>
    <col min="1889" max="1889" width="2.5703125" style="598" customWidth="1"/>
    <col min="1890" max="1890" width="8.5703125" style="598" customWidth="1"/>
    <col min="1891" max="1891" width="6.42578125" style="598" customWidth="1"/>
    <col min="1892" max="1892" width="6" style="598" customWidth="1"/>
    <col min="1893" max="1896" width="9.140625" style="598" customWidth="1"/>
    <col min="1897" max="1898" width="4.42578125" style="598" customWidth="1"/>
    <col min="1899" max="1899" width="9.140625" style="598"/>
    <col min="1900" max="1900" width="11.28515625" style="598" bestFit="1" customWidth="1"/>
    <col min="1901" max="2115" width="9.140625" style="598"/>
    <col min="2116" max="2116" width="8.85546875" style="598" customWidth="1"/>
    <col min="2117" max="2117" width="40.28515625" style="598" customWidth="1"/>
    <col min="2118" max="2119" width="16.42578125" style="598" customWidth="1"/>
    <col min="2120" max="2121" width="13.5703125" style="598" customWidth="1"/>
    <col min="2122" max="2124" width="10.28515625" style="598" customWidth="1"/>
    <col min="2125" max="2125" width="7.28515625" style="598" customWidth="1"/>
    <col min="2126" max="2126" width="4" style="598" bestFit="1" customWidth="1"/>
    <col min="2127" max="2127" width="5.7109375" style="598" customWidth="1"/>
    <col min="2128" max="2128" width="5.42578125" style="598" customWidth="1"/>
    <col min="2129" max="2129" width="6" style="598" customWidth="1"/>
    <col min="2130" max="2130" width="5.7109375" style="598" customWidth="1"/>
    <col min="2131" max="2131" width="5.42578125" style="598" customWidth="1"/>
    <col min="2132" max="2132" width="4.5703125" style="598" customWidth="1"/>
    <col min="2133" max="2133" width="7.85546875" style="598" customWidth="1"/>
    <col min="2134" max="2135" width="7.7109375" style="598" customWidth="1"/>
    <col min="2136" max="2136" width="2" style="598" customWidth="1"/>
    <col min="2137" max="2137" width="9.140625" style="598" customWidth="1"/>
    <col min="2138" max="2138" width="5.140625" style="598" customWidth="1"/>
    <col min="2139" max="2139" width="5.7109375" style="598" customWidth="1"/>
    <col min="2140" max="2140" width="5.85546875" style="598" customWidth="1"/>
    <col min="2141" max="2141" width="5.5703125" style="598" customWidth="1"/>
    <col min="2142" max="2143" width="6" style="598" customWidth="1"/>
    <col min="2144" max="2144" width="3.7109375" style="598" customWidth="1"/>
    <col min="2145" max="2145" width="2.5703125" style="598" customWidth="1"/>
    <col min="2146" max="2146" width="8.5703125" style="598" customWidth="1"/>
    <col min="2147" max="2147" width="6.42578125" style="598" customWidth="1"/>
    <col min="2148" max="2148" width="6" style="598" customWidth="1"/>
    <col min="2149" max="2152" width="9.140625" style="598" customWidth="1"/>
    <col min="2153" max="2154" width="4.42578125" style="598" customWidth="1"/>
    <col min="2155" max="2155" width="9.140625" style="598"/>
    <col min="2156" max="2156" width="11.28515625" style="598" bestFit="1" customWidth="1"/>
    <col min="2157" max="2371" width="9.140625" style="598"/>
    <col min="2372" max="2372" width="8.85546875" style="598" customWidth="1"/>
    <col min="2373" max="2373" width="40.28515625" style="598" customWidth="1"/>
    <col min="2374" max="2375" width="16.42578125" style="598" customWidth="1"/>
    <col min="2376" max="2377" width="13.5703125" style="598" customWidth="1"/>
    <col min="2378" max="2380" width="10.28515625" style="598" customWidth="1"/>
    <col min="2381" max="2381" width="7.28515625" style="598" customWidth="1"/>
    <col min="2382" max="2382" width="4" style="598" bestFit="1" customWidth="1"/>
    <col min="2383" max="2383" width="5.7109375" style="598" customWidth="1"/>
    <col min="2384" max="2384" width="5.42578125" style="598" customWidth="1"/>
    <col min="2385" max="2385" width="6" style="598" customWidth="1"/>
    <col min="2386" max="2386" width="5.7109375" style="598" customWidth="1"/>
    <col min="2387" max="2387" width="5.42578125" style="598" customWidth="1"/>
    <col min="2388" max="2388" width="4.5703125" style="598" customWidth="1"/>
    <col min="2389" max="2389" width="7.85546875" style="598" customWidth="1"/>
    <col min="2390" max="2391" width="7.7109375" style="598" customWidth="1"/>
    <col min="2392" max="2392" width="2" style="598" customWidth="1"/>
    <col min="2393" max="2393" width="9.140625" style="598" customWidth="1"/>
    <col min="2394" max="2394" width="5.140625" style="598" customWidth="1"/>
    <col min="2395" max="2395" width="5.7109375" style="598" customWidth="1"/>
    <col min="2396" max="2396" width="5.85546875" style="598" customWidth="1"/>
    <col min="2397" max="2397" width="5.5703125" style="598" customWidth="1"/>
    <col min="2398" max="2399" width="6" style="598" customWidth="1"/>
    <col min="2400" max="2400" width="3.7109375" style="598" customWidth="1"/>
    <col min="2401" max="2401" width="2.5703125" style="598" customWidth="1"/>
    <col min="2402" max="2402" width="8.5703125" style="598" customWidth="1"/>
    <col min="2403" max="2403" width="6.42578125" style="598" customWidth="1"/>
    <col min="2404" max="2404" width="6" style="598" customWidth="1"/>
    <col min="2405" max="2408" width="9.140625" style="598" customWidth="1"/>
    <col min="2409" max="2410" width="4.42578125" style="598" customWidth="1"/>
    <col min="2411" max="2411" width="9.140625" style="598"/>
    <col min="2412" max="2412" width="11.28515625" style="598" bestFit="1" customWidth="1"/>
    <col min="2413" max="2627" width="9.140625" style="598"/>
    <col min="2628" max="2628" width="8.85546875" style="598" customWidth="1"/>
    <col min="2629" max="2629" width="40.28515625" style="598" customWidth="1"/>
    <col min="2630" max="2631" width="16.42578125" style="598" customWidth="1"/>
    <col min="2632" max="2633" width="13.5703125" style="598" customWidth="1"/>
    <col min="2634" max="2636" width="10.28515625" style="598" customWidth="1"/>
    <col min="2637" max="2637" width="7.28515625" style="598" customWidth="1"/>
    <col min="2638" max="2638" width="4" style="598" bestFit="1" customWidth="1"/>
    <col min="2639" max="2639" width="5.7109375" style="598" customWidth="1"/>
    <col min="2640" max="2640" width="5.42578125" style="598" customWidth="1"/>
    <col min="2641" max="2641" width="6" style="598" customWidth="1"/>
    <col min="2642" max="2642" width="5.7109375" style="598" customWidth="1"/>
    <col min="2643" max="2643" width="5.42578125" style="598" customWidth="1"/>
    <col min="2644" max="2644" width="4.5703125" style="598" customWidth="1"/>
    <col min="2645" max="2645" width="7.85546875" style="598" customWidth="1"/>
    <col min="2646" max="2647" width="7.7109375" style="598" customWidth="1"/>
    <col min="2648" max="2648" width="2" style="598" customWidth="1"/>
    <col min="2649" max="2649" width="9.140625" style="598" customWidth="1"/>
    <col min="2650" max="2650" width="5.140625" style="598" customWidth="1"/>
    <col min="2651" max="2651" width="5.7109375" style="598" customWidth="1"/>
    <col min="2652" max="2652" width="5.85546875" style="598" customWidth="1"/>
    <col min="2653" max="2653" width="5.5703125" style="598" customWidth="1"/>
    <col min="2654" max="2655" width="6" style="598" customWidth="1"/>
    <col min="2656" max="2656" width="3.7109375" style="598" customWidth="1"/>
    <col min="2657" max="2657" width="2.5703125" style="598" customWidth="1"/>
    <col min="2658" max="2658" width="8.5703125" style="598" customWidth="1"/>
    <col min="2659" max="2659" width="6.42578125" style="598" customWidth="1"/>
    <col min="2660" max="2660" width="6" style="598" customWidth="1"/>
    <col min="2661" max="2664" width="9.140625" style="598" customWidth="1"/>
    <col min="2665" max="2666" width="4.42578125" style="598" customWidth="1"/>
    <col min="2667" max="2667" width="9.140625" style="598"/>
    <col min="2668" max="2668" width="11.28515625" style="598" bestFit="1" customWidth="1"/>
    <col min="2669" max="2883" width="9.140625" style="598"/>
    <col min="2884" max="2884" width="8.85546875" style="598" customWidth="1"/>
    <col min="2885" max="2885" width="40.28515625" style="598" customWidth="1"/>
    <col min="2886" max="2887" width="16.42578125" style="598" customWidth="1"/>
    <col min="2888" max="2889" width="13.5703125" style="598" customWidth="1"/>
    <col min="2890" max="2892" width="10.28515625" style="598" customWidth="1"/>
    <col min="2893" max="2893" width="7.28515625" style="598" customWidth="1"/>
    <col min="2894" max="2894" width="4" style="598" bestFit="1" customWidth="1"/>
    <col min="2895" max="2895" width="5.7109375" style="598" customWidth="1"/>
    <col min="2896" max="2896" width="5.42578125" style="598" customWidth="1"/>
    <col min="2897" max="2897" width="6" style="598" customWidth="1"/>
    <col min="2898" max="2898" width="5.7109375" style="598" customWidth="1"/>
    <col min="2899" max="2899" width="5.42578125" style="598" customWidth="1"/>
    <col min="2900" max="2900" width="4.5703125" style="598" customWidth="1"/>
    <col min="2901" max="2901" width="7.85546875" style="598" customWidth="1"/>
    <col min="2902" max="2903" width="7.7109375" style="598" customWidth="1"/>
    <col min="2904" max="2904" width="2" style="598" customWidth="1"/>
    <col min="2905" max="2905" width="9.140625" style="598" customWidth="1"/>
    <col min="2906" max="2906" width="5.140625" style="598" customWidth="1"/>
    <col min="2907" max="2907" width="5.7109375" style="598" customWidth="1"/>
    <col min="2908" max="2908" width="5.85546875" style="598" customWidth="1"/>
    <col min="2909" max="2909" width="5.5703125" style="598" customWidth="1"/>
    <col min="2910" max="2911" width="6" style="598" customWidth="1"/>
    <col min="2912" max="2912" width="3.7109375" style="598" customWidth="1"/>
    <col min="2913" max="2913" width="2.5703125" style="598" customWidth="1"/>
    <col min="2914" max="2914" width="8.5703125" style="598" customWidth="1"/>
    <col min="2915" max="2915" width="6.42578125" style="598" customWidth="1"/>
    <col min="2916" max="2916" width="6" style="598" customWidth="1"/>
    <col min="2917" max="2920" width="9.140625" style="598" customWidth="1"/>
    <col min="2921" max="2922" width="4.42578125" style="598" customWidth="1"/>
    <col min="2923" max="2923" width="9.140625" style="598"/>
    <col min="2924" max="2924" width="11.28515625" style="598" bestFit="1" customWidth="1"/>
    <col min="2925" max="3139" width="9.140625" style="598"/>
    <col min="3140" max="3140" width="8.85546875" style="598" customWidth="1"/>
    <col min="3141" max="3141" width="40.28515625" style="598" customWidth="1"/>
    <col min="3142" max="3143" width="16.42578125" style="598" customWidth="1"/>
    <col min="3144" max="3145" width="13.5703125" style="598" customWidth="1"/>
    <col min="3146" max="3148" width="10.28515625" style="598" customWidth="1"/>
    <col min="3149" max="3149" width="7.28515625" style="598" customWidth="1"/>
    <col min="3150" max="3150" width="4" style="598" bestFit="1" customWidth="1"/>
    <col min="3151" max="3151" width="5.7109375" style="598" customWidth="1"/>
    <col min="3152" max="3152" width="5.42578125" style="598" customWidth="1"/>
    <col min="3153" max="3153" width="6" style="598" customWidth="1"/>
    <col min="3154" max="3154" width="5.7109375" style="598" customWidth="1"/>
    <col min="3155" max="3155" width="5.42578125" style="598" customWidth="1"/>
    <col min="3156" max="3156" width="4.5703125" style="598" customWidth="1"/>
    <col min="3157" max="3157" width="7.85546875" style="598" customWidth="1"/>
    <col min="3158" max="3159" width="7.7109375" style="598" customWidth="1"/>
    <col min="3160" max="3160" width="2" style="598" customWidth="1"/>
    <col min="3161" max="3161" width="9.140625" style="598" customWidth="1"/>
    <col min="3162" max="3162" width="5.140625" style="598" customWidth="1"/>
    <col min="3163" max="3163" width="5.7109375" style="598" customWidth="1"/>
    <col min="3164" max="3164" width="5.85546875" style="598" customWidth="1"/>
    <col min="3165" max="3165" width="5.5703125" style="598" customWidth="1"/>
    <col min="3166" max="3167" width="6" style="598" customWidth="1"/>
    <col min="3168" max="3168" width="3.7109375" style="598" customWidth="1"/>
    <col min="3169" max="3169" width="2.5703125" style="598" customWidth="1"/>
    <col min="3170" max="3170" width="8.5703125" style="598" customWidth="1"/>
    <col min="3171" max="3171" width="6.42578125" style="598" customWidth="1"/>
    <col min="3172" max="3172" width="6" style="598" customWidth="1"/>
    <col min="3173" max="3176" width="9.140625" style="598" customWidth="1"/>
    <col min="3177" max="3178" width="4.42578125" style="598" customWidth="1"/>
    <col min="3179" max="3179" width="9.140625" style="598"/>
    <col min="3180" max="3180" width="11.28515625" style="598" bestFit="1" customWidth="1"/>
    <col min="3181" max="3395" width="9.140625" style="598"/>
    <col min="3396" max="3396" width="8.85546875" style="598" customWidth="1"/>
    <col min="3397" max="3397" width="40.28515625" style="598" customWidth="1"/>
    <col min="3398" max="3399" width="16.42578125" style="598" customWidth="1"/>
    <col min="3400" max="3401" width="13.5703125" style="598" customWidth="1"/>
    <col min="3402" max="3404" width="10.28515625" style="598" customWidth="1"/>
    <col min="3405" max="3405" width="7.28515625" style="598" customWidth="1"/>
    <col min="3406" max="3406" width="4" style="598" bestFit="1" customWidth="1"/>
    <col min="3407" max="3407" width="5.7109375" style="598" customWidth="1"/>
    <col min="3408" max="3408" width="5.42578125" style="598" customWidth="1"/>
    <col min="3409" max="3409" width="6" style="598" customWidth="1"/>
    <col min="3410" max="3410" width="5.7109375" style="598" customWidth="1"/>
    <col min="3411" max="3411" width="5.42578125" style="598" customWidth="1"/>
    <col min="3412" max="3412" width="4.5703125" style="598" customWidth="1"/>
    <col min="3413" max="3413" width="7.85546875" style="598" customWidth="1"/>
    <col min="3414" max="3415" width="7.7109375" style="598" customWidth="1"/>
    <col min="3416" max="3416" width="2" style="598" customWidth="1"/>
    <col min="3417" max="3417" width="9.140625" style="598" customWidth="1"/>
    <col min="3418" max="3418" width="5.140625" style="598" customWidth="1"/>
    <col min="3419" max="3419" width="5.7109375" style="598" customWidth="1"/>
    <col min="3420" max="3420" width="5.85546875" style="598" customWidth="1"/>
    <col min="3421" max="3421" width="5.5703125" style="598" customWidth="1"/>
    <col min="3422" max="3423" width="6" style="598" customWidth="1"/>
    <col min="3424" max="3424" width="3.7109375" style="598" customWidth="1"/>
    <col min="3425" max="3425" width="2.5703125" style="598" customWidth="1"/>
    <col min="3426" max="3426" width="8.5703125" style="598" customWidth="1"/>
    <col min="3427" max="3427" width="6.42578125" style="598" customWidth="1"/>
    <col min="3428" max="3428" width="6" style="598" customWidth="1"/>
    <col min="3429" max="3432" width="9.140625" style="598" customWidth="1"/>
    <col min="3433" max="3434" width="4.42578125" style="598" customWidth="1"/>
    <col min="3435" max="3435" width="9.140625" style="598"/>
    <col min="3436" max="3436" width="11.28515625" style="598" bestFit="1" customWidth="1"/>
    <col min="3437" max="3651" width="9.140625" style="598"/>
    <col min="3652" max="3652" width="8.85546875" style="598" customWidth="1"/>
    <col min="3653" max="3653" width="40.28515625" style="598" customWidth="1"/>
    <col min="3654" max="3655" width="16.42578125" style="598" customWidth="1"/>
    <col min="3656" max="3657" width="13.5703125" style="598" customWidth="1"/>
    <col min="3658" max="3660" width="10.28515625" style="598" customWidth="1"/>
    <col min="3661" max="3661" width="7.28515625" style="598" customWidth="1"/>
    <col min="3662" max="3662" width="4" style="598" bestFit="1" customWidth="1"/>
    <col min="3663" max="3663" width="5.7109375" style="598" customWidth="1"/>
    <col min="3664" max="3664" width="5.42578125" style="598" customWidth="1"/>
    <col min="3665" max="3665" width="6" style="598" customWidth="1"/>
    <col min="3666" max="3666" width="5.7109375" style="598" customWidth="1"/>
    <col min="3667" max="3667" width="5.42578125" style="598" customWidth="1"/>
    <col min="3668" max="3668" width="4.5703125" style="598" customWidth="1"/>
    <col min="3669" max="3669" width="7.85546875" style="598" customWidth="1"/>
    <col min="3670" max="3671" width="7.7109375" style="598" customWidth="1"/>
    <col min="3672" max="3672" width="2" style="598" customWidth="1"/>
    <col min="3673" max="3673" width="9.140625" style="598" customWidth="1"/>
    <col min="3674" max="3674" width="5.140625" style="598" customWidth="1"/>
    <col min="3675" max="3675" width="5.7109375" style="598" customWidth="1"/>
    <col min="3676" max="3676" width="5.85546875" style="598" customWidth="1"/>
    <col min="3677" max="3677" width="5.5703125" style="598" customWidth="1"/>
    <col min="3678" max="3679" width="6" style="598" customWidth="1"/>
    <col min="3680" max="3680" width="3.7109375" style="598" customWidth="1"/>
    <col min="3681" max="3681" width="2.5703125" style="598" customWidth="1"/>
    <col min="3682" max="3682" width="8.5703125" style="598" customWidth="1"/>
    <col min="3683" max="3683" width="6.42578125" style="598" customWidth="1"/>
    <col min="3684" max="3684" width="6" style="598" customWidth="1"/>
    <col min="3685" max="3688" width="9.140625" style="598" customWidth="1"/>
    <col min="3689" max="3690" width="4.42578125" style="598" customWidth="1"/>
    <col min="3691" max="3691" width="9.140625" style="598"/>
    <col min="3692" max="3692" width="11.28515625" style="598" bestFit="1" customWidth="1"/>
    <col min="3693" max="3907" width="9.140625" style="598"/>
    <col min="3908" max="3908" width="8.85546875" style="598" customWidth="1"/>
    <col min="3909" max="3909" width="40.28515625" style="598" customWidth="1"/>
    <col min="3910" max="3911" width="16.42578125" style="598" customWidth="1"/>
    <col min="3912" max="3913" width="13.5703125" style="598" customWidth="1"/>
    <col min="3914" max="3916" width="10.28515625" style="598" customWidth="1"/>
    <col min="3917" max="3917" width="7.28515625" style="598" customWidth="1"/>
    <col min="3918" max="3918" width="4" style="598" bestFit="1" customWidth="1"/>
    <col min="3919" max="3919" width="5.7109375" style="598" customWidth="1"/>
    <col min="3920" max="3920" width="5.42578125" style="598" customWidth="1"/>
    <col min="3921" max="3921" width="6" style="598" customWidth="1"/>
    <col min="3922" max="3922" width="5.7109375" style="598" customWidth="1"/>
    <col min="3923" max="3923" width="5.42578125" style="598" customWidth="1"/>
    <col min="3924" max="3924" width="4.5703125" style="598" customWidth="1"/>
    <col min="3925" max="3925" width="7.85546875" style="598" customWidth="1"/>
    <col min="3926" max="3927" width="7.7109375" style="598" customWidth="1"/>
    <col min="3928" max="3928" width="2" style="598" customWidth="1"/>
    <col min="3929" max="3929" width="9.140625" style="598" customWidth="1"/>
    <col min="3930" max="3930" width="5.140625" style="598" customWidth="1"/>
    <col min="3931" max="3931" width="5.7109375" style="598" customWidth="1"/>
    <col min="3932" max="3932" width="5.85546875" style="598" customWidth="1"/>
    <col min="3933" max="3933" width="5.5703125" style="598" customWidth="1"/>
    <col min="3934" max="3935" width="6" style="598" customWidth="1"/>
    <col min="3936" max="3936" width="3.7109375" style="598" customWidth="1"/>
    <col min="3937" max="3937" width="2.5703125" style="598" customWidth="1"/>
    <col min="3938" max="3938" width="8.5703125" style="598" customWidth="1"/>
    <col min="3939" max="3939" width="6.42578125" style="598" customWidth="1"/>
    <col min="3940" max="3940" width="6" style="598" customWidth="1"/>
    <col min="3941" max="3944" width="9.140625" style="598" customWidth="1"/>
    <col min="3945" max="3946" width="4.42578125" style="598" customWidth="1"/>
    <col min="3947" max="3947" width="9.140625" style="598"/>
    <col min="3948" max="3948" width="11.28515625" style="598" bestFit="1" customWidth="1"/>
    <col min="3949" max="4163" width="9.140625" style="598"/>
    <col min="4164" max="4164" width="8.85546875" style="598" customWidth="1"/>
    <col min="4165" max="4165" width="40.28515625" style="598" customWidth="1"/>
    <col min="4166" max="4167" width="16.42578125" style="598" customWidth="1"/>
    <col min="4168" max="4169" width="13.5703125" style="598" customWidth="1"/>
    <col min="4170" max="4172" width="10.28515625" style="598" customWidth="1"/>
    <col min="4173" max="4173" width="7.28515625" style="598" customWidth="1"/>
    <col min="4174" max="4174" width="4" style="598" bestFit="1" customWidth="1"/>
    <col min="4175" max="4175" width="5.7109375" style="598" customWidth="1"/>
    <col min="4176" max="4176" width="5.42578125" style="598" customWidth="1"/>
    <col min="4177" max="4177" width="6" style="598" customWidth="1"/>
    <col min="4178" max="4178" width="5.7109375" style="598" customWidth="1"/>
    <col min="4179" max="4179" width="5.42578125" style="598" customWidth="1"/>
    <col min="4180" max="4180" width="4.5703125" style="598" customWidth="1"/>
    <col min="4181" max="4181" width="7.85546875" style="598" customWidth="1"/>
    <col min="4182" max="4183" width="7.7109375" style="598" customWidth="1"/>
    <col min="4184" max="4184" width="2" style="598" customWidth="1"/>
    <col min="4185" max="4185" width="9.140625" style="598" customWidth="1"/>
    <col min="4186" max="4186" width="5.140625" style="598" customWidth="1"/>
    <col min="4187" max="4187" width="5.7109375" style="598" customWidth="1"/>
    <col min="4188" max="4188" width="5.85546875" style="598" customWidth="1"/>
    <col min="4189" max="4189" width="5.5703125" style="598" customWidth="1"/>
    <col min="4190" max="4191" width="6" style="598" customWidth="1"/>
    <col min="4192" max="4192" width="3.7109375" style="598" customWidth="1"/>
    <col min="4193" max="4193" width="2.5703125" style="598" customWidth="1"/>
    <col min="4194" max="4194" width="8.5703125" style="598" customWidth="1"/>
    <col min="4195" max="4195" width="6.42578125" style="598" customWidth="1"/>
    <col min="4196" max="4196" width="6" style="598" customWidth="1"/>
    <col min="4197" max="4200" width="9.140625" style="598" customWidth="1"/>
    <col min="4201" max="4202" width="4.42578125" style="598" customWidth="1"/>
    <col min="4203" max="4203" width="9.140625" style="598"/>
    <col min="4204" max="4204" width="11.28515625" style="598" bestFit="1" customWidth="1"/>
    <col min="4205" max="4419" width="9.140625" style="598"/>
    <col min="4420" max="4420" width="8.85546875" style="598" customWidth="1"/>
    <col min="4421" max="4421" width="40.28515625" style="598" customWidth="1"/>
    <col min="4422" max="4423" width="16.42578125" style="598" customWidth="1"/>
    <col min="4424" max="4425" width="13.5703125" style="598" customWidth="1"/>
    <col min="4426" max="4428" width="10.28515625" style="598" customWidth="1"/>
    <col min="4429" max="4429" width="7.28515625" style="598" customWidth="1"/>
    <col min="4430" max="4430" width="4" style="598" bestFit="1" customWidth="1"/>
    <col min="4431" max="4431" width="5.7109375" style="598" customWidth="1"/>
    <col min="4432" max="4432" width="5.42578125" style="598" customWidth="1"/>
    <col min="4433" max="4433" width="6" style="598" customWidth="1"/>
    <col min="4434" max="4434" width="5.7109375" style="598" customWidth="1"/>
    <col min="4435" max="4435" width="5.42578125" style="598" customWidth="1"/>
    <col min="4436" max="4436" width="4.5703125" style="598" customWidth="1"/>
    <col min="4437" max="4437" width="7.85546875" style="598" customWidth="1"/>
    <col min="4438" max="4439" width="7.7109375" style="598" customWidth="1"/>
    <col min="4440" max="4440" width="2" style="598" customWidth="1"/>
    <col min="4441" max="4441" width="9.140625" style="598" customWidth="1"/>
    <col min="4442" max="4442" width="5.140625" style="598" customWidth="1"/>
    <col min="4443" max="4443" width="5.7109375" style="598" customWidth="1"/>
    <col min="4444" max="4444" width="5.85546875" style="598" customWidth="1"/>
    <col min="4445" max="4445" width="5.5703125" style="598" customWidth="1"/>
    <col min="4446" max="4447" width="6" style="598" customWidth="1"/>
    <col min="4448" max="4448" width="3.7109375" style="598" customWidth="1"/>
    <col min="4449" max="4449" width="2.5703125" style="598" customWidth="1"/>
    <col min="4450" max="4450" width="8.5703125" style="598" customWidth="1"/>
    <col min="4451" max="4451" width="6.42578125" style="598" customWidth="1"/>
    <col min="4452" max="4452" width="6" style="598" customWidth="1"/>
    <col min="4453" max="4456" width="9.140625" style="598" customWidth="1"/>
    <col min="4457" max="4458" width="4.42578125" style="598" customWidth="1"/>
    <col min="4459" max="4459" width="9.140625" style="598"/>
    <col min="4460" max="4460" width="11.28515625" style="598" bestFit="1" customWidth="1"/>
    <col min="4461" max="4675" width="9.140625" style="598"/>
    <col min="4676" max="4676" width="8.85546875" style="598" customWidth="1"/>
    <col min="4677" max="4677" width="40.28515625" style="598" customWidth="1"/>
    <col min="4678" max="4679" width="16.42578125" style="598" customWidth="1"/>
    <col min="4680" max="4681" width="13.5703125" style="598" customWidth="1"/>
    <col min="4682" max="4684" width="10.28515625" style="598" customWidth="1"/>
    <col min="4685" max="4685" width="7.28515625" style="598" customWidth="1"/>
    <col min="4686" max="4686" width="4" style="598" bestFit="1" customWidth="1"/>
    <col min="4687" max="4687" width="5.7109375" style="598" customWidth="1"/>
    <col min="4688" max="4688" width="5.42578125" style="598" customWidth="1"/>
    <col min="4689" max="4689" width="6" style="598" customWidth="1"/>
    <col min="4690" max="4690" width="5.7109375" style="598" customWidth="1"/>
    <col min="4691" max="4691" width="5.42578125" style="598" customWidth="1"/>
    <col min="4692" max="4692" width="4.5703125" style="598" customWidth="1"/>
    <col min="4693" max="4693" width="7.85546875" style="598" customWidth="1"/>
    <col min="4694" max="4695" width="7.7109375" style="598" customWidth="1"/>
    <col min="4696" max="4696" width="2" style="598" customWidth="1"/>
    <col min="4697" max="4697" width="9.140625" style="598" customWidth="1"/>
    <col min="4698" max="4698" width="5.140625" style="598" customWidth="1"/>
    <col min="4699" max="4699" width="5.7109375" style="598" customWidth="1"/>
    <col min="4700" max="4700" width="5.85546875" style="598" customWidth="1"/>
    <col min="4701" max="4701" width="5.5703125" style="598" customWidth="1"/>
    <col min="4702" max="4703" width="6" style="598" customWidth="1"/>
    <col min="4704" max="4704" width="3.7109375" style="598" customWidth="1"/>
    <col min="4705" max="4705" width="2.5703125" style="598" customWidth="1"/>
    <col min="4706" max="4706" width="8.5703125" style="598" customWidth="1"/>
    <col min="4707" max="4707" width="6.42578125" style="598" customWidth="1"/>
    <col min="4708" max="4708" width="6" style="598" customWidth="1"/>
    <col min="4709" max="4712" width="9.140625" style="598" customWidth="1"/>
    <col min="4713" max="4714" width="4.42578125" style="598" customWidth="1"/>
    <col min="4715" max="4715" width="9.140625" style="598"/>
    <col min="4716" max="4716" width="11.28515625" style="598" bestFit="1" customWidth="1"/>
    <col min="4717" max="4931" width="9.140625" style="598"/>
    <col min="4932" max="4932" width="8.85546875" style="598" customWidth="1"/>
    <col min="4933" max="4933" width="40.28515625" style="598" customWidth="1"/>
    <col min="4934" max="4935" width="16.42578125" style="598" customWidth="1"/>
    <col min="4936" max="4937" width="13.5703125" style="598" customWidth="1"/>
    <col min="4938" max="4940" width="10.28515625" style="598" customWidth="1"/>
    <col min="4941" max="4941" width="7.28515625" style="598" customWidth="1"/>
    <col min="4942" max="4942" width="4" style="598" bestFit="1" customWidth="1"/>
    <col min="4943" max="4943" width="5.7109375" style="598" customWidth="1"/>
    <col min="4944" max="4944" width="5.42578125" style="598" customWidth="1"/>
    <col min="4945" max="4945" width="6" style="598" customWidth="1"/>
    <col min="4946" max="4946" width="5.7109375" style="598" customWidth="1"/>
    <col min="4947" max="4947" width="5.42578125" style="598" customWidth="1"/>
    <col min="4948" max="4948" width="4.5703125" style="598" customWidth="1"/>
    <col min="4949" max="4949" width="7.85546875" style="598" customWidth="1"/>
    <col min="4950" max="4951" width="7.7109375" style="598" customWidth="1"/>
    <col min="4952" max="4952" width="2" style="598" customWidth="1"/>
    <col min="4953" max="4953" width="9.140625" style="598" customWidth="1"/>
    <col min="4954" max="4954" width="5.140625" style="598" customWidth="1"/>
    <col min="4955" max="4955" width="5.7109375" style="598" customWidth="1"/>
    <col min="4956" max="4956" width="5.85546875" style="598" customWidth="1"/>
    <col min="4957" max="4957" width="5.5703125" style="598" customWidth="1"/>
    <col min="4958" max="4959" width="6" style="598" customWidth="1"/>
    <col min="4960" max="4960" width="3.7109375" style="598" customWidth="1"/>
    <col min="4961" max="4961" width="2.5703125" style="598" customWidth="1"/>
    <col min="4962" max="4962" width="8.5703125" style="598" customWidth="1"/>
    <col min="4963" max="4963" width="6.42578125" style="598" customWidth="1"/>
    <col min="4964" max="4964" width="6" style="598" customWidth="1"/>
    <col min="4965" max="4968" width="9.140625" style="598" customWidth="1"/>
    <col min="4969" max="4970" width="4.42578125" style="598" customWidth="1"/>
    <col min="4971" max="4971" width="9.140625" style="598"/>
    <col min="4972" max="4972" width="11.28515625" style="598" bestFit="1" customWidth="1"/>
    <col min="4973" max="5187" width="9.140625" style="598"/>
    <col min="5188" max="5188" width="8.85546875" style="598" customWidth="1"/>
    <col min="5189" max="5189" width="40.28515625" style="598" customWidth="1"/>
    <col min="5190" max="5191" width="16.42578125" style="598" customWidth="1"/>
    <col min="5192" max="5193" width="13.5703125" style="598" customWidth="1"/>
    <col min="5194" max="5196" width="10.28515625" style="598" customWidth="1"/>
    <col min="5197" max="5197" width="7.28515625" style="598" customWidth="1"/>
    <col min="5198" max="5198" width="4" style="598" bestFit="1" customWidth="1"/>
    <col min="5199" max="5199" width="5.7109375" style="598" customWidth="1"/>
    <col min="5200" max="5200" width="5.42578125" style="598" customWidth="1"/>
    <col min="5201" max="5201" width="6" style="598" customWidth="1"/>
    <col min="5202" max="5202" width="5.7109375" style="598" customWidth="1"/>
    <col min="5203" max="5203" width="5.42578125" style="598" customWidth="1"/>
    <col min="5204" max="5204" width="4.5703125" style="598" customWidth="1"/>
    <col min="5205" max="5205" width="7.85546875" style="598" customWidth="1"/>
    <col min="5206" max="5207" width="7.7109375" style="598" customWidth="1"/>
    <col min="5208" max="5208" width="2" style="598" customWidth="1"/>
    <col min="5209" max="5209" width="9.140625" style="598" customWidth="1"/>
    <col min="5210" max="5210" width="5.140625" style="598" customWidth="1"/>
    <col min="5211" max="5211" width="5.7109375" style="598" customWidth="1"/>
    <col min="5212" max="5212" width="5.85546875" style="598" customWidth="1"/>
    <col min="5213" max="5213" width="5.5703125" style="598" customWidth="1"/>
    <col min="5214" max="5215" width="6" style="598" customWidth="1"/>
    <col min="5216" max="5216" width="3.7109375" style="598" customWidth="1"/>
    <col min="5217" max="5217" width="2.5703125" style="598" customWidth="1"/>
    <col min="5218" max="5218" width="8.5703125" style="598" customWidth="1"/>
    <col min="5219" max="5219" width="6.42578125" style="598" customWidth="1"/>
    <col min="5220" max="5220" width="6" style="598" customWidth="1"/>
    <col min="5221" max="5224" width="9.140625" style="598" customWidth="1"/>
    <col min="5225" max="5226" width="4.42578125" style="598" customWidth="1"/>
    <col min="5227" max="5227" width="9.140625" style="598"/>
    <col min="5228" max="5228" width="11.28515625" style="598" bestFit="1" customWidth="1"/>
    <col min="5229" max="5443" width="9.140625" style="598"/>
    <col min="5444" max="5444" width="8.85546875" style="598" customWidth="1"/>
    <col min="5445" max="5445" width="40.28515625" style="598" customWidth="1"/>
    <col min="5446" max="5447" width="16.42578125" style="598" customWidth="1"/>
    <col min="5448" max="5449" width="13.5703125" style="598" customWidth="1"/>
    <col min="5450" max="5452" width="10.28515625" style="598" customWidth="1"/>
    <col min="5453" max="5453" width="7.28515625" style="598" customWidth="1"/>
    <col min="5454" max="5454" width="4" style="598" bestFit="1" customWidth="1"/>
    <col min="5455" max="5455" width="5.7109375" style="598" customWidth="1"/>
    <col min="5456" max="5456" width="5.42578125" style="598" customWidth="1"/>
    <col min="5457" max="5457" width="6" style="598" customWidth="1"/>
    <col min="5458" max="5458" width="5.7109375" style="598" customWidth="1"/>
    <col min="5459" max="5459" width="5.42578125" style="598" customWidth="1"/>
    <col min="5460" max="5460" width="4.5703125" style="598" customWidth="1"/>
    <col min="5461" max="5461" width="7.85546875" style="598" customWidth="1"/>
    <col min="5462" max="5463" width="7.7109375" style="598" customWidth="1"/>
    <col min="5464" max="5464" width="2" style="598" customWidth="1"/>
    <col min="5465" max="5465" width="9.140625" style="598" customWidth="1"/>
    <col min="5466" max="5466" width="5.140625" style="598" customWidth="1"/>
    <col min="5467" max="5467" width="5.7109375" style="598" customWidth="1"/>
    <col min="5468" max="5468" width="5.85546875" style="598" customWidth="1"/>
    <col min="5469" max="5469" width="5.5703125" style="598" customWidth="1"/>
    <col min="5470" max="5471" width="6" style="598" customWidth="1"/>
    <col min="5472" max="5472" width="3.7109375" style="598" customWidth="1"/>
    <col min="5473" max="5473" width="2.5703125" style="598" customWidth="1"/>
    <col min="5474" max="5474" width="8.5703125" style="598" customWidth="1"/>
    <col min="5475" max="5475" width="6.42578125" style="598" customWidth="1"/>
    <col min="5476" max="5476" width="6" style="598" customWidth="1"/>
    <col min="5477" max="5480" width="9.140625" style="598" customWidth="1"/>
    <col min="5481" max="5482" width="4.42578125" style="598" customWidth="1"/>
    <col min="5483" max="5483" width="9.140625" style="598"/>
    <col min="5484" max="5484" width="11.28515625" style="598" bestFit="1" customWidth="1"/>
    <col min="5485" max="5699" width="9.140625" style="598"/>
    <col min="5700" max="5700" width="8.85546875" style="598" customWidth="1"/>
    <col min="5701" max="5701" width="40.28515625" style="598" customWidth="1"/>
    <col min="5702" max="5703" width="16.42578125" style="598" customWidth="1"/>
    <col min="5704" max="5705" width="13.5703125" style="598" customWidth="1"/>
    <col min="5706" max="5708" width="10.28515625" style="598" customWidth="1"/>
    <col min="5709" max="5709" width="7.28515625" style="598" customWidth="1"/>
    <col min="5710" max="5710" width="4" style="598" bestFit="1" customWidth="1"/>
    <col min="5711" max="5711" width="5.7109375" style="598" customWidth="1"/>
    <col min="5712" max="5712" width="5.42578125" style="598" customWidth="1"/>
    <col min="5713" max="5713" width="6" style="598" customWidth="1"/>
    <col min="5714" max="5714" width="5.7109375" style="598" customWidth="1"/>
    <col min="5715" max="5715" width="5.42578125" style="598" customWidth="1"/>
    <col min="5716" max="5716" width="4.5703125" style="598" customWidth="1"/>
    <col min="5717" max="5717" width="7.85546875" style="598" customWidth="1"/>
    <col min="5718" max="5719" width="7.7109375" style="598" customWidth="1"/>
    <col min="5720" max="5720" width="2" style="598" customWidth="1"/>
    <col min="5721" max="5721" width="9.140625" style="598" customWidth="1"/>
    <col min="5722" max="5722" width="5.140625" style="598" customWidth="1"/>
    <col min="5723" max="5723" width="5.7109375" style="598" customWidth="1"/>
    <col min="5724" max="5724" width="5.85546875" style="598" customWidth="1"/>
    <col min="5725" max="5725" width="5.5703125" style="598" customWidth="1"/>
    <col min="5726" max="5727" width="6" style="598" customWidth="1"/>
    <col min="5728" max="5728" width="3.7109375" style="598" customWidth="1"/>
    <col min="5729" max="5729" width="2.5703125" style="598" customWidth="1"/>
    <col min="5730" max="5730" width="8.5703125" style="598" customWidth="1"/>
    <col min="5731" max="5731" width="6.42578125" style="598" customWidth="1"/>
    <col min="5732" max="5732" width="6" style="598" customWidth="1"/>
    <col min="5733" max="5736" width="9.140625" style="598" customWidth="1"/>
    <col min="5737" max="5738" width="4.42578125" style="598" customWidth="1"/>
    <col min="5739" max="5739" width="9.140625" style="598"/>
    <col min="5740" max="5740" width="11.28515625" style="598" bestFit="1" customWidth="1"/>
    <col min="5741" max="5955" width="9.140625" style="598"/>
    <col min="5956" max="5956" width="8.85546875" style="598" customWidth="1"/>
    <col min="5957" max="5957" width="40.28515625" style="598" customWidth="1"/>
    <col min="5958" max="5959" width="16.42578125" style="598" customWidth="1"/>
    <col min="5960" max="5961" width="13.5703125" style="598" customWidth="1"/>
    <col min="5962" max="5964" width="10.28515625" style="598" customWidth="1"/>
    <col min="5965" max="5965" width="7.28515625" style="598" customWidth="1"/>
    <col min="5966" max="5966" width="4" style="598" bestFit="1" customWidth="1"/>
    <col min="5967" max="5967" width="5.7109375" style="598" customWidth="1"/>
    <col min="5968" max="5968" width="5.42578125" style="598" customWidth="1"/>
    <col min="5969" max="5969" width="6" style="598" customWidth="1"/>
    <col min="5970" max="5970" width="5.7109375" style="598" customWidth="1"/>
    <col min="5971" max="5971" width="5.42578125" style="598" customWidth="1"/>
    <col min="5972" max="5972" width="4.5703125" style="598" customWidth="1"/>
    <col min="5973" max="5973" width="7.85546875" style="598" customWidth="1"/>
    <col min="5974" max="5975" width="7.7109375" style="598" customWidth="1"/>
    <col min="5976" max="5976" width="2" style="598" customWidth="1"/>
    <col min="5977" max="5977" width="9.140625" style="598" customWidth="1"/>
    <col min="5978" max="5978" width="5.140625" style="598" customWidth="1"/>
    <col min="5979" max="5979" width="5.7109375" style="598" customWidth="1"/>
    <col min="5980" max="5980" width="5.85546875" style="598" customWidth="1"/>
    <col min="5981" max="5981" width="5.5703125" style="598" customWidth="1"/>
    <col min="5982" max="5983" width="6" style="598" customWidth="1"/>
    <col min="5984" max="5984" width="3.7109375" style="598" customWidth="1"/>
    <col min="5985" max="5985" width="2.5703125" style="598" customWidth="1"/>
    <col min="5986" max="5986" width="8.5703125" style="598" customWidth="1"/>
    <col min="5987" max="5987" width="6.42578125" style="598" customWidth="1"/>
    <col min="5988" max="5988" width="6" style="598" customWidth="1"/>
    <col min="5989" max="5992" width="9.140625" style="598" customWidth="1"/>
    <col min="5993" max="5994" width="4.42578125" style="598" customWidth="1"/>
    <col min="5995" max="5995" width="9.140625" style="598"/>
    <col min="5996" max="5996" width="11.28515625" style="598" bestFit="1" customWidth="1"/>
    <col min="5997" max="6211" width="9.140625" style="598"/>
    <col min="6212" max="6212" width="8.85546875" style="598" customWidth="1"/>
    <col min="6213" max="6213" width="40.28515625" style="598" customWidth="1"/>
    <col min="6214" max="6215" width="16.42578125" style="598" customWidth="1"/>
    <col min="6216" max="6217" width="13.5703125" style="598" customWidth="1"/>
    <col min="6218" max="6220" width="10.28515625" style="598" customWidth="1"/>
    <col min="6221" max="6221" width="7.28515625" style="598" customWidth="1"/>
    <col min="6222" max="6222" width="4" style="598" bestFit="1" customWidth="1"/>
    <col min="6223" max="6223" width="5.7109375" style="598" customWidth="1"/>
    <col min="6224" max="6224" width="5.42578125" style="598" customWidth="1"/>
    <col min="6225" max="6225" width="6" style="598" customWidth="1"/>
    <col min="6226" max="6226" width="5.7109375" style="598" customWidth="1"/>
    <col min="6227" max="6227" width="5.42578125" style="598" customWidth="1"/>
    <col min="6228" max="6228" width="4.5703125" style="598" customWidth="1"/>
    <col min="6229" max="6229" width="7.85546875" style="598" customWidth="1"/>
    <col min="6230" max="6231" width="7.7109375" style="598" customWidth="1"/>
    <col min="6232" max="6232" width="2" style="598" customWidth="1"/>
    <col min="6233" max="6233" width="9.140625" style="598" customWidth="1"/>
    <col min="6234" max="6234" width="5.140625" style="598" customWidth="1"/>
    <col min="6235" max="6235" width="5.7109375" style="598" customWidth="1"/>
    <col min="6236" max="6236" width="5.85546875" style="598" customWidth="1"/>
    <col min="6237" max="6237" width="5.5703125" style="598" customWidth="1"/>
    <col min="6238" max="6239" width="6" style="598" customWidth="1"/>
    <col min="6240" max="6240" width="3.7109375" style="598" customWidth="1"/>
    <col min="6241" max="6241" width="2.5703125" style="598" customWidth="1"/>
    <col min="6242" max="6242" width="8.5703125" style="598" customWidth="1"/>
    <col min="6243" max="6243" width="6.42578125" style="598" customWidth="1"/>
    <col min="6244" max="6244" width="6" style="598" customWidth="1"/>
    <col min="6245" max="6248" width="9.140625" style="598" customWidth="1"/>
    <col min="6249" max="6250" width="4.42578125" style="598" customWidth="1"/>
    <col min="6251" max="6251" width="9.140625" style="598"/>
    <col min="6252" max="6252" width="11.28515625" style="598" bestFit="1" customWidth="1"/>
    <col min="6253" max="6467" width="9.140625" style="598"/>
    <col min="6468" max="6468" width="8.85546875" style="598" customWidth="1"/>
    <col min="6469" max="6469" width="40.28515625" style="598" customWidth="1"/>
    <col min="6470" max="6471" width="16.42578125" style="598" customWidth="1"/>
    <col min="6472" max="6473" width="13.5703125" style="598" customWidth="1"/>
    <col min="6474" max="6476" width="10.28515625" style="598" customWidth="1"/>
    <col min="6477" max="6477" width="7.28515625" style="598" customWidth="1"/>
    <col min="6478" max="6478" width="4" style="598" bestFit="1" customWidth="1"/>
    <col min="6479" max="6479" width="5.7109375" style="598" customWidth="1"/>
    <col min="6480" max="6480" width="5.42578125" style="598" customWidth="1"/>
    <col min="6481" max="6481" width="6" style="598" customWidth="1"/>
    <col min="6482" max="6482" width="5.7109375" style="598" customWidth="1"/>
    <col min="6483" max="6483" width="5.42578125" style="598" customWidth="1"/>
    <col min="6484" max="6484" width="4.5703125" style="598" customWidth="1"/>
    <col min="6485" max="6485" width="7.85546875" style="598" customWidth="1"/>
    <col min="6486" max="6487" width="7.7109375" style="598" customWidth="1"/>
    <col min="6488" max="6488" width="2" style="598" customWidth="1"/>
    <col min="6489" max="6489" width="9.140625" style="598" customWidth="1"/>
    <col min="6490" max="6490" width="5.140625" style="598" customWidth="1"/>
    <col min="6491" max="6491" width="5.7109375" style="598" customWidth="1"/>
    <col min="6492" max="6492" width="5.85546875" style="598" customWidth="1"/>
    <col min="6493" max="6493" width="5.5703125" style="598" customWidth="1"/>
    <col min="6494" max="6495" width="6" style="598" customWidth="1"/>
    <col min="6496" max="6496" width="3.7109375" style="598" customWidth="1"/>
    <col min="6497" max="6497" width="2.5703125" style="598" customWidth="1"/>
    <col min="6498" max="6498" width="8.5703125" style="598" customWidth="1"/>
    <col min="6499" max="6499" width="6.42578125" style="598" customWidth="1"/>
    <col min="6500" max="6500" width="6" style="598" customWidth="1"/>
    <col min="6501" max="6504" width="9.140625" style="598" customWidth="1"/>
    <col min="6505" max="6506" width="4.42578125" style="598" customWidth="1"/>
    <col min="6507" max="6507" width="9.140625" style="598"/>
    <col min="6508" max="6508" width="11.28515625" style="598" bestFit="1" customWidth="1"/>
    <col min="6509" max="6723" width="9.140625" style="598"/>
    <col min="6724" max="6724" width="8.85546875" style="598" customWidth="1"/>
    <col min="6725" max="6725" width="40.28515625" style="598" customWidth="1"/>
    <col min="6726" max="6727" width="16.42578125" style="598" customWidth="1"/>
    <col min="6728" max="6729" width="13.5703125" style="598" customWidth="1"/>
    <col min="6730" max="6732" width="10.28515625" style="598" customWidth="1"/>
    <col min="6733" max="6733" width="7.28515625" style="598" customWidth="1"/>
    <col min="6734" max="6734" width="4" style="598" bestFit="1" customWidth="1"/>
    <col min="6735" max="6735" width="5.7109375" style="598" customWidth="1"/>
    <col min="6736" max="6736" width="5.42578125" style="598" customWidth="1"/>
    <col min="6737" max="6737" width="6" style="598" customWidth="1"/>
    <col min="6738" max="6738" width="5.7109375" style="598" customWidth="1"/>
    <col min="6739" max="6739" width="5.42578125" style="598" customWidth="1"/>
    <col min="6740" max="6740" width="4.5703125" style="598" customWidth="1"/>
    <col min="6741" max="6741" width="7.85546875" style="598" customWidth="1"/>
    <col min="6742" max="6743" width="7.7109375" style="598" customWidth="1"/>
    <col min="6744" max="6744" width="2" style="598" customWidth="1"/>
    <col min="6745" max="6745" width="9.140625" style="598" customWidth="1"/>
    <col min="6746" max="6746" width="5.140625" style="598" customWidth="1"/>
    <col min="6747" max="6747" width="5.7109375" style="598" customWidth="1"/>
    <col min="6748" max="6748" width="5.85546875" style="598" customWidth="1"/>
    <col min="6749" max="6749" width="5.5703125" style="598" customWidth="1"/>
    <col min="6750" max="6751" width="6" style="598" customWidth="1"/>
    <col min="6752" max="6752" width="3.7109375" style="598" customWidth="1"/>
    <col min="6753" max="6753" width="2.5703125" style="598" customWidth="1"/>
    <col min="6754" max="6754" width="8.5703125" style="598" customWidth="1"/>
    <col min="6755" max="6755" width="6.42578125" style="598" customWidth="1"/>
    <col min="6756" max="6756" width="6" style="598" customWidth="1"/>
    <col min="6757" max="6760" width="9.140625" style="598" customWidth="1"/>
    <col min="6761" max="6762" width="4.42578125" style="598" customWidth="1"/>
    <col min="6763" max="6763" width="9.140625" style="598"/>
    <col min="6764" max="6764" width="11.28515625" style="598" bestFit="1" customWidth="1"/>
    <col min="6765" max="6979" width="9.140625" style="598"/>
    <col min="6980" max="6980" width="8.85546875" style="598" customWidth="1"/>
    <col min="6981" max="6981" width="40.28515625" style="598" customWidth="1"/>
    <col min="6982" max="6983" width="16.42578125" style="598" customWidth="1"/>
    <col min="6984" max="6985" width="13.5703125" style="598" customWidth="1"/>
    <col min="6986" max="6988" width="10.28515625" style="598" customWidth="1"/>
    <col min="6989" max="6989" width="7.28515625" style="598" customWidth="1"/>
    <col min="6990" max="6990" width="4" style="598" bestFit="1" customWidth="1"/>
    <col min="6991" max="6991" width="5.7109375" style="598" customWidth="1"/>
    <col min="6992" max="6992" width="5.42578125" style="598" customWidth="1"/>
    <col min="6993" max="6993" width="6" style="598" customWidth="1"/>
    <col min="6994" max="6994" width="5.7109375" style="598" customWidth="1"/>
    <col min="6995" max="6995" width="5.42578125" style="598" customWidth="1"/>
    <col min="6996" max="6996" width="4.5703125" style="598" customWidth="1"/>
    <col min="6997" max="6997" width="7.85546875" style="598" customWidth="1"/>
    <col min="6998" max="6999" width="7.7109375" style="598" customWidth="1"/>
    <col min="7000" max="7000" width="2" style="598" customWidth="1"/>
    <col min="7001" max="7001" width="9.140625" style="598" customWidth="1"/>
    <col min="7002" max="7002" width="5.140625" style="598" customWidth="1"/>
    <col min="7003" max="7003" width="5.7109375" style="598" customWidth="1"/>
    <col min="7004" max="7004" width="5.85546875" style="598" customWidth="1"/>
    <col min="7005" max="7005" width="5.5703125" style="598" customWidth="1"/>
    <col min="7006" max="7007" width="6" style="598" customWidth="1"/>
    <col min="7008" max="7008" width="3.7109375" style="598" customWidth="1"/>
    <col min="7009" max="7009" width="2.5703125" style="598" customWidth="1"/>
    <col min="7010" max="7010" width="8.5703125" style="598" customWidth="1"/>
    <col min="7011" max="7011" width="6.42578125" style="598" customWidth="1"/>
    <col min="7012" max="7012" width="6" style="598" customWidth="1"/>
    <col min="7013" max="7016" width="9.140625" style="598" customWidth="1"/>
    <col min="7017" max="7018" width="4.42578125" style="598" customWidth="1"/>
    <col min="7019" max="7019" width="9.140625" style="598"/>
    <col min="7020" max="7020" width="11.28515625" style="598" bestFit="1" customWidth="1"/>
    <col min="7021" max="7235" width="9.140625" style="598"/>
    <col min="7236" max="7236" width="8.85546875" style="598" customWidth="1"/>
    <col min="7237" max="7237" width="40.28515625" style="598" customWidth="1"/>
    <col min="7238" max="7239" width="16.42578125" style="598" customWidth="1"/>
    <col min="7240" max="7241" width="13.5703125" style="598" customWidth="1"/>
    <col min="7242" max="7244" width="10.28515625" style="598" customWidth="1"/>
    <col min="7245" max="7245" width="7.28515625" style="598" customWidth="1"/>
    <col min="7246" max="7246" width="4" style="598" bestFit="1" customWidth="1"/>
    <col min="7247" max="7247" width="5.7109375" style="598" customWidth="1"/>
    <col min="7248" max="7248" width="5.42578125" style="598" customWidth="1"/>
    <col min="7249" max="7249" width="6" style="598" customWidth="1"/>
    <col min="7250" max="7250" width="5.7109375" style="598" customWidth="1"/>
    <col min="7251" max="7251" width="5.42578125" style="598" customWidth="1"/>
    <col min="7252" max="7252" width="4.5703125" style="598" customWidth="1"/>
    <col min="7253" max="7253" width="7.85546875" style="598" customWidth="1"/>
    <col min="7254" max="7255" width="7.7109375" style="598" customWidth="1"/>
    <col min="7256" max="7256" width="2" style="598" customWidth="1"/>
    <col min="7257" max="7257" width="9.140625" style="598" customWidth="1"/>
    <col min="7258" max="7258" width="5.140625" style="598" customWidth="1"/>
    <col min="7259" max="7259" width="5.7109375" style="598" customWidth="1"/>
    <col min="7260" max="7260" width="5.85546875" style="598" customWidth="1"/>
    <col min="7261" max="7261" width="5.5703125" style="598" customWidth="1"/>
    <col min="7262" max="7263" width="6" style="598" customWidth="1"/>
    <col min="7264" max="7264" width="3.7109375" style="598" customWidth="1"/>
    <col min="7265" max="7265" width="2.5703125" style="598" customWidth="1"/>
    <col min="7266" max="7266" width="8.5703125" style="598" customWidth="1"/>
    <col min="7267" max="7267" width="6.42578125" style="598" customWidth="1"/>
    <col min="7268" max="7268" width="6" style="598" customWidth="1"/>
    <col min="7269" max="7272" width="9.140625" style="598" customWidth="1"/>
    <col min="7273" max="7274" width="4.42578125" style="598" customWidth="1"/>
    <col min="7275" max="7275" width="9.140625" style="598"/>
    <col min="7276" max="7276" width="11.28515625" style="598" bestFit="1" customWidth="1"/>
    <col min="7277" max="7491" width="9.140625" style="598"/>
    <col min="7492" max="7492" width="8.85546875" style="598" customWidth="1"/>
    <col min="7493" max="7493" width="40.28515625" style="598" customWidth="1"/>
    <col min="7494" max="7495" width="16.42578125" style="598" customWidth="1"/>
    <col min="7496" max="7497" width="13.5703125" style="598" customWidth="1"/>
    <col min="7498" max="7500" width="10.28515625" style="598" customWidth="1"/>
    <col min="7501" max="7501" width="7.28515625" style="598" customWidth="1"/>
    <col min="7502" max="7502" width="4" style="598" bestFit="1" customWidth="1"/>
    <col min="7503" max="7503" width="5.7109375" style="598" customWidth="1"/>
    <col min="7504" max="7504" width="5.42578125" style="598" customWidth="1"/>
    <col min="7505" max="7505" width="6" style="598" customWidth="1"/>
    <col min="7506" max="7506" width="5.7109375" style="598" customWidth="1"/>
    <col min="7507" max="7507" width="5.42578125" style="598" customWidth="1"/>
    <col min="7508" max="7508" width="4.5703125" style="598" customWidth="1"/>
    <col min="7509" max="7509" width="7.85546875" style="598" customWidth="1"/>
    <col min="7510" max="7511" width="7.7109375" style="598" customWidth="1"/>
    <col min="7512" max="7512" width="2" style="598" customWidth="1"/>
    <col min="7513" max="7513" width="9.140625" style="598" customWidth="1"/>
    <col min="7514" max="7514" width="5.140625" style="598" customWidth="1"/>
    <col min="7515" max="7515" width="5.7109375" style="598" customWidth="1"/>
    <col min="7516" max="7516" width="5.85546875" style="598" customWidth="1"/>
    <col min="7517" max="7517" width="5.5703125" style="598" customWidth="1"/>
    <col min="7518" max="7519" width="6" style="598" customWidth="1"/>
    <col min="7520" max="7520" width="3.7109375" style="598" customWidth="1"/>
    <col min="7521" max="7521" width="2.5703125" style="598" customWidth="1"/>
    <col min="7522" max="7522" width="8.5703125" style="598" customWidth="1"/>
    <col min="7523" max="7523" width="6.42578125" style="598" customWidth="1"/>
    <col min="7524" max="7524" width="6" style="598" customWidth="1"/>
    <col min="7525" max="7528" width="9.140625" style="598" customWidth="1"/>
    <col min="7529" max="7530" width="4.42578125" style="598" customWidth="1"/>
    <col min="7531" max="7531" width="9.140625" style="598"/>
    <col min="7532" max="7532" width="11.28515625" style="598" bestFit="1" customWidth="1"/>
    <col min="7533" max="7747" width="9.140625" style="598"/>
    <col min="7748" max="7748" width="8.85546875" style="598" customWidth="1"/>
    <col min="7749" max="7749" width="40.28515625" style="598" customWidth="1"/>
    <col min="7750" max="7751" width="16.42578125" style="598" customWidth="1"/>
    <col min="7752" max="7753" width="13.5703125" style="598" customWidth="1"/>
    <col min="7754" max="7756" width="10.28515625" style="598" customWidth="1"/>
    <col min="7757" max="7757" width="7.28515625" style="598" customWidth="1"/>
    <col min="7758" max="7758" width="4" style="598" bestFit="1" customWidth="1"/>
    <col min="7759" max="7759" width="5.7109375" style="598" customWidth="1"/>
    <col min="7760" max="7760" width="5.42578125" style="598" customWidth="1"/>
    <col min="7761" max="7761" width="6" style="598" customWidth="1"/>
    <col min="7762" max="7762" width="5.7109375" style="598" customWidth="1"/>
    <col min="7763" max="7763" width="5.42578125" style="598" customWidth="1"/>
    <col min="7764" max="7764" width="4.5703125" style="598" customWidth="1"/>
    <col min="7765" max="7765" width="7.85546875" style="598" customWidth="1"/>
    <col min="7766" max="7767" width="7.7109375" style="598" customWidth="1"/>
    <col min="7768" max="7768" width="2" style="598" customWidth="1"/>
    <col min="7769" max="7769" width="9.140625" style="598" customWidth="1"/>
    <col min="7770" max="7770" width="5.140625" style="598" customWidth="1"/>
    <col min="7771" max="7771" width="5.7109375" style="598" customWidth="1"/>
    <col min="7772" max="7772" width="5.85546875" style="598" customWidth="1"/>
    <col min="7773" max="7773" width="5.5703125" style="598" customWidth="1"/>
    <col min="7774" max="7775" width="6" style="598" customWidth="1"/>
    <col min="7776" max="7776" width="3.7109375" style="598" customWidth="1"/>
    <col min="7777" max="7777" width="2.5703125" style="598" customWidth="1"/>
    <col min="7778" max="7778" width="8.5703125" style="598" customWidth="1"/>
    <col min="7779" max="7779" width="6.42578125" style="598" customWidth="1"/>
    <col min="7780" max="7780" width="6" style="598" customWidth="1"/>
    <col min="7781" max="7784" width="9.140625" style="598" customWidth="1"/>
    <col min="7785" max="7786" width="4.42578125" style="598" customWidth="1"/>
    <col min="7787" max="7787" width="9.140625" style="598"/>
    <col min="7788" max="7788" width="11.28515625" style="598" bestFit="1" customWidth="1"/>
    <col min="7789" max="8003" width="9.140625" style="598"/>
    <col min="8004" max="8004" width="8.85546875" style="598" customWidth="1"/>
    <col min="8005" max="8005" width="40.28515625" style="598" customWidth="1"/>
    <col min="8006" max="8007" width="16.42578125" style="598" customWidth="1"/>
    <col min="8008" max="8009" width="13.5703125" style="598" customWidth="1"/>
    <col min="8010" max="8012" width="10.28515625" style="598" customWidth="1"/>
    <col min="8013" max="8013" width="7.28515625" style="598" customWidth="1"/>
    <col min="8014" max="8014" width="4" style="598" bestFit="1" customWidth="1"/>
    <col min="8015" max="8015" width="5.7109375" style="598" customWidth="1"/>
    <col min="8016" max="8016" width="5.42578125" style="598" customWidth="1"/>
    <col min="8017" max="8017" width="6" style="598" customWidth="1"/>
    <col min="8018" max="8018" width="5.7109375" style="598" customWidth="1"/>
    <col min="8019" max="8019" width="5.42578125" style="598" customWidth="1"/>
    <col min="8020" max="8020" width="4.5703125" style="598" customWidth="1"/>
    <col min="8021" max="8021" width="7.85546875" style="598" customWidth="1"/>
    <col min="8022" max="8023" width="7.7109375" style="598" customWidth="1"/>
    <col min="8024" max="8024" width="2" style="598" customWidth="1"/>
    <col min="8025" max="8025" width="9.140625" style="598" customWidth="1"/>
    <col min="8026" max="8026" width="5.140625" style="598" customWidth="1"/>
    <col min="8027" max="8027" width="5.7109375" style="598" customWidth="1"/>
    <col min="8028" max="8028" width="5.85546875" style="598" customWidth="1"/>
    <col min="8029" max="8029" width="5.5703125" style="598" customWidth="1"/>
    <col min="8030" max="8031" width="6" style="598" customWidth="1"/>
    <col min="8032" max="8032" width="3.7109375" style="598" customWidth="1"/>
    <col min="8033" max="8033" width="2.5703125" style="598" customWidth="1"/>
    <col min="8034" max="8034" width="8.5703125" style="598" customWidth="1"/>
    <col min="8035" max="8035" width="6.42578125" style="598" customWidth="1"/>
    <col min="8036" max="8036" width="6" style="598" customWidth="1"/>
    <col min="8037" max="8040" width="9.140625" style="598" customWidth="1"/>
    <col min="8041" max="8042" width="4.42578125" style="598" customWidth="1"/>
    <col min="8043" max="8043" width="9.140625" style="598"/>
    <col min="8044" max="8044" width="11.28515625" style="598" bestFit="1" customWidth="1"/>
    <col min="8045" max="8259" width="9.140625" style="598"/>
    <col min="8260" max="8260" width="8.85546875" style="598" customWidth="1"/>
    <col min="8261" max="8261" width="40.28515625" style="598" customWidth="1"/>
    <col min="8262" max="8263" width="16.42578125" style="598" customWidth="1"/>
    <col min="8264" max="8265" width="13.5703125" style="598" customWidth="1"/>
    <col min="8266" max="8268" width="10.28515625" style="598" customWidth="1"/>
    <col min="8269" max="8269" width="7.28515625" style="598" customWidth="1"/>
    <col min="8270" max="8270" width="4" style="598" bestFit="1" customWidth="1"/>
    <col min="8271" max="8271" width="5.7109375" style="598" customWidth="1"/>
    <col min="8272" max="8272" width="5.42578125" style="598" customWidth="1"/>
    <col min="8273" max="8273" width="6" style="598" customWidth="1"/>
    <col min="8274" max="8274" width="5.7109375" style="598" customWidth="1"/>
    <col min="8275" max="8275" width="5.42578125" style="598" customWidth="1"/>
    <col min="8276" max="8276" width="4.5703125" style="598" customWidth="1"/>
    <col min="8277" max="8277" width="7.85546875" style="598" customWidth="1"/>
    <col min="8278" max="8279" width="7.7109375" style="598" customWidth="1"/>
    <col min="8280" max="8280" width="2" style="598" customWidth="1"/>
    <col min="8281" max="8281" width="9.140625" style="598" customWidth="1"/>
    <col min="8282" max="8282" width="5.140625" style="598" customWidth="1"/>
    <col min="8283" max="8283" width="5.7109375" style="598" customWidth="1"/>
    <col min="8284" max="8284" width="5.85546875" style="598" customWidth="1"/>
    <col min="8285" max="8285" width="5.5703125" style="598" customWidth="1"/>
    <col min="8286" max="8287" width="6" style="598" customWidth="1"/>
    <col min="8288" max="8288" width="3.7109375" style="598" customWidth="1"/>
    <col min="8289" max="8289" width="2.5703125" style="598" customWidth="1"/>
    <col min="8290" max="8290" width="8.5703125" style="598" customWidth="1"/>
    <col min="8291" max="8291" width="6.42578125" style="598" customWidth="1"/>
    <col min="8292" max="8292" width="6" style="598" customWidth="1"/>
    <col min="8293" max="8296" width="9.140625" style="598" customWidth="1"/>
    <col min="8297" max="8298" width="4.42578125" style="598" customWidth="1"/>
    <col min="8299" max="8299" width="9.140625" style="598"/>
    <col min="8300" max="8300" width="11.28515625" style="598" bestFit="1" customWidth="1"/>
    <col min="8301" max="8515" width="9.140625" style="598"/>
    <col min="8516" max="8516" width="8.85546875" style="598" customWidth="1"/>
    <col min="8517" max="8517" width="40.28515625" style="598" customWidth="1"/>
    <col min="8518" max="8519" width="16.42578125" style="598" customWidth="1"/>
    <col min="8520" max="8521" width="13.5703125" style="598" customWidth="1"/>
    <col min="8522" max="8524" width="10.28515625" style="598" customWidth="1"/>
    <col min="8525" max="8525" width="7.28515625" style="598" customWidth="1"/>
    <col min="8526" max="8526" width="4" style="598" bestFit="1" customWidth="1"/>
    <col min="8527" max="8527" width="5.7109375" style="598" customWidth="1"/>
    <col min="8528" max="8528" width="5.42578125" style="598" customWidth="1"/>
    <col min="8529" max="8529" width="6" style="598" customWidth="1"/>
    <col min="8530" max="8530" width="5.7109375" style="598" customWidth="1"/>
    <col min="8531" max="8531" width="5.42578125" style="598" customWidth="1"/>
    <col min="8532" max="8532" width="4.5703125" style="598" customWidth="1"/>
    <col min="8533" max="8533" width="7.85546875" style="598" customWidth="1"/>
    <col min="8534" max="8535" width="7.7109375" style="598" customWidth="1"/>
    <col min="8536" max="8536" width="2" style="598" customWidth="1"/>
    <col min="8537" max="8537" width="9.140625" style="598" customWidth="1"/>
    <col min="8538" max="8538" width="5.140625" style="598" customWidth="1"/>
    <col min="8539" max="8539" width="5.7109375" style="598" customWidth="1"/>
    <col min="8540" max="8540" width="5.85546875" style="598" customWidth="1"/>
    <col min="8541" max="8541" width="5.5703125" style="598" customWidth="1"/>
    <col min="8542" max="8543" width="6" style="598" customWidth="1"/>
    <col min="8544" max="8544" width="3.7109375" style="598" customWidth="1"/>
    <col min="8545" max="8545" width="2.5703125" style="598" customWidth="1"/>
    <col min="8546" max="8546" width="8.5703125" style="598" customWidth="1"/>
    <col min="8547" max="8547" width="6.42578125" style="598" customWidth="1"/>
    <col min="8548" max="8548" width="6" style="598" customWidth="1"/>
    <col min="8549" max="8552" width="9.140625" style="598" customWidth="1"/>
    <col min="8553" max="8554" width="4.42578125" style="598" customWidth="1"/>
    <col min="8555" max="8555" width="9.140625" style="598"/>
    <col min="8556" max="8556" width="11.28515625" style="598" bestFit="1" customWidth="1"/>
    <col min="8557" max="8771" width="9.140625" style="598"/>
    <col min="8772" max="8772" width="8.85546875" style="598" customWidth="1"/>
    <col min="8773" max="8773" width="40.28515625" style="598" customWidth="1"/>
    <col min="8774" max="8775" width="16.42578125" style="598" customWidth="1"/>
    <col min="8776" max="8777" width="13.5703125" style="598" customWidth="1"/>
    <col min="8778" max="8780" width="10.28515625" style="598" customWidth="1"/>
    <col min="8781" max="8781" width="7.28515625" style="598" customWidth="1"/>
    <col min="8782" max="8782" width="4" style="598" bestFit="1" customWidth="1"/>
    <col min="8783" max="8783" width="5.7109375" style="598" customWidth="1"/>
    <col min="8784" max="8784" width="5.42578125" style="598" customWidth="1"/>
    <col min="8785" max="8785" width="6" style="598" customWidth="1"/>
    <col min="8786" max="8786" width="5.7109375" style="598" customWidth="1"/>
    <col min="8787" max="8787" width="5.42578125" style="598" customWidth="1"/>
    <col min="8788" max="8788" width="4.5703125" style="598" customWidth="1"/>
    <col min="8789" max="8789" width="7.85546875" style="598" customWidth="1"/>
    <col min="8790" max="8791" width="7.7109375" style="598" customWidth="1"/>
    <col min="8792" max="8792" width="2" style="598" customWidth="1"/>
    <col min="8793" max="8793" width="9.140625" style="598" customWidth="1"/>
    <col min="8794" max="8794" width="5.140625" style="598" customWidth="1"/>
    <col min="8795" max="8795" width="5.7109375" style="598" customWidth="1"/>
    <col min="8796" max="8796" width="5.85546875" style="598" customWidth="1"/>
    <col min="8797" max="8797" width="5.5703125" style="598" customWidth="1"/>
    <col min="8798" max="8799" width="6" style="598" customWidth="1"/>
    <col min="8800" max="8800" width="3.7109375" style="598" customWidth="1"/>
    <col min="8801" max="8801" width="2.5703125" style="598" customWidth="1"/>
    <col min="8802" max="8802" width="8.5703125" style="598" customWidth="1"/>
    <col min="8803" max="8803" width="6.42578125" style="598" customWidth="1"/>
    <col min="8804" max="8804" width="6" style="598" customWidth="1"/>
    <col min="8805" max="8808" width="9.140625" style="598" customWidth="1"/>
    <col min="8809" max="8810" width="4.42578125" style="598" customWidth="1"/>
    <col min="8811" max="8811" width="9.140625" style="598"/>
    <col min="8812" max="8812" width="11.28515625" style="598" bestFit="1" customWidth="1"/>
    <col min="8813" max="9027" width="9.140625" style="598"/>
    <col min="9028" max="9028" width="8.85546875" style="598" customWidth="1"/>
    <col min="9029" max="9029" width="40.28515625" style="598" customWidth="1"/>
    <col min="9030" max="9031" width="16.42578125" style="598" customWidth="1"/>
    <col min="9032" max="9033" width="13.5703125" style="598" customWidth="1"/>
    <col min="9034" max="9036" width="10.28515625" style="598" customWidth="1"/>
    <col min="9037" max="9037" width="7.28515625" style="598" customWidth="1"/>
    <col min="9038" max="9038" width="4" style="598" bestFit="1" customWidth="1"/>
    <col min="9039" max="9039" width="5.7109375" style="598" customWidth="1"/>
    <col min="9040" max="9040" width="5.42578125" style="598" customWidth="1"/>
    <col min="9041" max="9041" width="6" style="598" customWidth="1"/>
    <col min="9042" max="9042" width="5.7109375" style="598" customWidth="1"/>
    <col min="9043" max="9043" width="5.42578125" style="598" customWidth="1"/>
    <col min="9044" max="9044" width="4.5703125" style="598" customWidth="1"/>
    <col min="9045" max="9045" width="7.85546875" style="598" customWidth="1"/>
    <col min="9046" max="9047" width="7.7109375" style="598" customWidth="1"/>
    <col min="9048" max="9048" width="2" style="598" customWidth="1"/>
    <col min="9049" max="9049" width="9.140625" style="598" customWidth="1"/>
    <col min="9050" max="9050" width="5.140625" style="598" customWidth="1"/>
    <col min="9051" max="9051" width="5.7109375" style="598" customWidth="1"/>
    <col min="9052" max="9052" width="5.85546875" style="598" customWidth="1"/>
    <col min="9053" max="9053" width="5.5703125" style="598" customWidth="1"/>
    <col min="9054" max="9055" width="6" style="598" customWidth="1"/>
    <col min="9056" max="9056" width="3.7109375" style="598" customWidth="1"/>
    <col min="9057" max="9057" width="2.5703125" style="598" customWidth="1"/>
    <col min="9058" max="9058" width="8.5703125" style="598" customWidth="1"/>
    <col min="9059" max="9059" width="6.42578125" style="598" customWidth="1"/>
    <col min="9060" max="9060" width="6" style="598" customWidth="1"/>
    <col min="9061" max="9064" width="9.140625" style="598" customWidth="1"/>
    <col min="9065" max="9066" width="4.42578125" style="598" customWidth="1"/>
    <col min="9067" max="9067" width="9.140625" style="598"/>
    <col min="9068" max="9068" width="11.28515625" style="598" bestFit="1" customWidth="1"/>
    <col min="9069" max="9283" width="9.140625" style="598"/>
    <col min="9284" max="9284" width="8.85546875" style="598" customWidth="1"/>
    <col min="9285" max="9285" width="40.28515625" style="598" customWidth="1"/>
    <col min="9286" max="9287" width="16.42578125" style="598" customWidth="1"/>
    <col min="9288" max="9289" width="13.5703125" style="598" customWidth="1"/>
    <col min="9290" max="9292" width="10.28515625" style="598" customWidth="1"/>
    <col min="9293" max="9293" width="7.28515625" style="598" customWidth="1"/>
    <col min="9294" max="9294" width="4" style="598" bestFit="1" customWidth="1"/>
    <col min="9295" max="9295" width="5.7109375" style="598" customWidth="1"/>
    <col min="9296" max="9296" width="5.42578125" style="598" customWidth="1"/>
    <col min="9297" max="9297" width="6" style="598" customWidth="1"/>
    <col min="9298" max="9298" width="5.7109375" style="598" customWidth="1"/>
    <col min="9299" max="9299" width="5.42578125" style="598" customWidth="1"/>
    <col min="9300" max="9300" width="4.5703125" style="598" customWidth="1"/>
    <col min="9301" max="9301" width="7.85546875" style="598" customWidth="1"/>
    <col min="9302" max="9303" width="7.7109375" style="598" customWidth="1"/>
    <col min="9304" max="9304" width="2" style="598" customWidth="1"/>
    <col min="9305" max="9305" width="9.140625" style="598" customWidth="1"/>
    <col min="9306" max="9306" width="5.140625" style="598" customWidth="1"/>
    <col min="9307" max="9307" width="5.7109375" style="598" customWidth="1"/>
    <col min="9308" max="9308" width="5.85546875" style="598" customWidth="1"/>
    <col min="9309" max="9309" width="5.5703125" style="598" customWidth="1"/>
    <col min="9310" max="9311" width="6" style="598" customWidth="1"/>
    <col min="9312" max="9312" width="3.7109375" style="598" customWidth="1"/>
    <col min="9313" max="9313" width="2.5703125" style="598" customWidth="1"/>
    <col min="9314" max="9314" width="8.5703125" style="598" customWidth="1"/>
    <col min="9315" max="9315" width="6.42578125" style="598" customWidth="1"/>
    <col min="9316" max="9316" width="6" style="598" customWidth="1"/>
    <col min="9317" max="9320" width="9.140625" style="598" customWidth="1"/>
    <col min="9321" max="9322" width="4.42578125" style="598" customWidth="1"/>
    <col min="9323" max="9323" width="9.140625" style="598"/>
    <col min="9324" max="9324" width="11.28515625" style="598" bestFit="1" customWidth="1"/>
    <col min="9325" max="9539" width="9.140625" style="598"/>
    <col min="9540" max="9540" width="8.85546875" style="598" customWidth="1"/>
    <col min="9541" max="9541" width="40.28515625" style="598" customWidth="1"/>
    <col min="9542" max="9543" width="16.42578125" style="598" customWidth="1"/>
    <col min="9544" max="9545" width="13.5703125" style="598" customWidth="1"/>
    <col min="9546" max="9548" width="10.28515625" style="598" customWidth="1"/>
    <col min="9549" max="9549" width="7.28515625" style="598" customWidth="1"/>
    <col min="9550" max="9550" width="4" style="598" bestFit="1" customWidth="1"/>
    <col min="9551" max="9551" width="5.7109375" style="598" customWidth="1"/>
    <col min="9552" max="9552" width="5.42578125" style="598" customWidth="1"/>
    <col min="9553" max="9553" width="6" style="598" customWidth="1"/>
    <col min="9554" max="9554" width="5.7109375" style="598" customWidth="1"/>
    <col min="9555" max="9555" width="5.42578125" style="598" customWidth="1"/>
    <col min="9556" max="9556" width="4.5703125" style="598" customWidth="1"/>
    <col min="9557" max="9557" width="7.85546875" style="598" customWidth="1"/>
    <col min="9558" max="9559" width="7.7109375" style="598" customWidth="1"/>
    <col min="9560" max="9560" width="2" style="598" customWidth="1"/>
    <col min="9561" max="9561" width="9.140625" style="598" customWidth="1"/>
    <col min="9562" max="9562" width="5.140625" style="598" customWidth="1"/>
    <col min="9563" max="9563" width="5.7109375" style="598" customWidth="1"/>
    <col min="9564" max="9564" width="5.85546875" style="598" customWidth="1"/>
    <col min="9565" max="9565" width="5.5703125" style="598" customWidth="1"/>
    <col min="9566" max="9567" width="6" style="598" customWidth="1"/>
    <col min="9568" max="9568" width="3.7109375" style="598" customWidth="1"/>
    <col min="9569" max="9569" width="2.5703125" style="598" customWidth="1"/>
    <col min="9570" max="9570" width="8.5703125" style="598" customWidth="1"/>
    <col min="9571" max="9571" width="6.42578125" style="598" customWidth="1"/>
    <col min="9572" max="9572" width="6" style="598" customWidth="1"/>
    <col min="9573" max="9576" width="9.140625" style="598" customWidth="1"/>
    <col min="9577" max="9578" width="4.42578125" style="598" customWidth="1"/>
    <col min="9579" max="9579" width="9.140625" style="598"/>
    <col min="9580" max="9580" width="11.28515625" style="598" bestFit="1" customWidth="1"/>
    <col min="9581" max="9795" width="9.140625" style="598"/>
    <col min="9796" max="9796" width="8.85546875" style="598" customWidth="1"/>
    <col min="9797" max="9797" width="40.28515625" style="598" customWidth="1"/>
    <col min="9798" max="9799" width="16.42578125" style="598" customWidth="1"/>
    <col min="9800" max="9801" width="13.5703125" style="598" customWidth="1"/>
    <col min="9802" max="9804" width="10.28515625" style="598" customWidth="1"/>
    <col min="9805" max="9805" width="7.28515625" style="598" customWidth="1"/>
    <col min="9806" max="9806" width="4" style="598" bestFit="1" customWidth="1"/>
    <col min="9807" max="9807" width="5.7109375" style="598" customWidth="1"/>
    <col min="9808" max="9808" width="5.42578125" style="598" customWidth="1"/>
    <col min="9809" max="9809" width="6" style="598" customWidth="1"/>
    <col min="9810" max="9810" width="5.7109375" style="598" customWidth="1"/>
    <col min="9811" max="9811" width="5.42578125" style="598" customWidth="1"/>
    <col min="9812" max="9812" width="4.5703125" style="598" customWidth="1"/>
    <col min="9813" max="9813" width="7.85546875" style="598" customWidth="1"/>
    <col min="9814" max="9815" width="7.7109375" style="598" customWidth="1"/>
    <col min="9816" max="9816" width="2" style="598" customWidth="1"/>
    <col min="9817" max="9817" width="9.140625" style="598" customWidth="1"/>
    <col min="9818" max="9818" width="5.140625" style="598" customWidth="1"/>
    <col min="9819" max="9819" width="5.7109375" style="598" customWidth="1"/>
    <col min="9820" max="9820" width="5.85546875" style="598" customWidth="1"/>
    <col min="9821" max="9821" width="5.5703125" style="598" customWidth="1"/>
    <col min="9822" max="9823" width="6" style="598" customWidth="1"/>
    <col min="9824" max="9824" width="3.7109375" style="598" customWidth="1"/>
    <col min="9825" max="9825" width="2.5703125" style="598" customWidth="1"/>
    <col min="9826" max="9826" width="8.5703125" style="598" customWidth="1"/>
    <col min="9827" max="9827" width="6.42578125" style="598" customWidth="1"/>
    <col min="9828" max="9828" width="6" style="598" customWidth="1"/>
    <col min="9829" max="9832" width="9.140625" style="598" customWidth="1"/>
    <col min="9833" max="9834" width="4.42578125" style="598" customWidth="1"/>
    <col min="9835" max="9835" width="9.140625" style="598"/>
    <col min="9836" max="9836" width="11.28515625" style="598" bestFit="1" customWidth="1"/>
    <col min="9837" max="10051" width="9.140625" style="598"/>
    <col min="10052" max="10052" width="8.85546875" style="598" customWidth="1"/>
    <col min="10053" max="10053" width="40.28515625" style="598" customWidth="1"/>
    <col min="10054" max="10055" width="16.42578125" style="598" customWidth="1"/>
    <col min="10056" max="10057" width="13.5703125" style="598" customWidth="1"/>
    <col min="10058" max="10060" width="10.28515625" style="598" customWidth="1"/>
    <col min="10061" max="10061" width="7.28515625" style="598" customWidth="1"/>
    <col min="10062" max="10062" width="4" style="598" bestFit="1" customWidth="1"/>
    <col min="10063" max="10063" width="5.7109375" style="598" customWidth="1"/>
    <col min="10064" max="10064" width="5.42578125" style="598" customWidth="1"/>
    <col min="10065" max="10065" width="6" style="598" customWidth="1"/>
    <col min="10066" max="10066" width="5.7109375" style="598" customWidth="1"/>
    <col min="10067" max="10067" width="5.42578125" style="598" customWidth="1"/>
    <col min="10068" max="10068" width="4.5703125" style="598" customWidth="1"/>
    <col min="10069" max="10069" width="7.85546875" style="598" customWidth="1"/>
    <col min="10070" max="10071" width="7.7109375" style="598" customWidth="1"/>
    <col min="10072" max="10072" width="2" style="598" customWidth="1"/>
    <col min="10073" max="10073" width="9.140625" style="598" customWidth="1"/>
    <col min="10074" max="10074" width="5.140625" style="598" customWidth="1"/>
    <col min="10075" max="10075" width="5.7109375" style="598" customWidth="1"/>
    <col min="10076" max="10076" width="5.85546875" style="598" customWidth="1"/>
    <col min="10077" max="10077" width="5.5703125" style="598" customWidth="1"/>
    <col min="10078" max="10079" width="6" style="598" customWidth="1"/>
    <col min="10080" max="10080" width="3.7109375" style="598" customWidth="1"/>
    <col min="10081" max="10081" width="2.5703125" style="598" customWidth="1"/>
    <col min="10082" max="10082" width="8.5703125" style="598" customWidth="1"/>
    <col min="10083" max="10083" width="6.42578125" style="598" customWidth="1"/>
    <col min="10084" max="10084" width="6" style="598" customWidth="1"/>
    <col min="10085" max="10088" width="9.140625" style="598" customWidth="1"/>
    <col min="10089" max="10090" width="4.42578125" style="598" customWidth="1"/>
    <col min="10091" max="10091" width="9.140625" style="598"/>
    <col min="10092" max="10092" width="11.28515625" style="598" bestFit="1" customWidth="1"/>
    <col min="10093" max="10307" width="9.140625" style="598"/>
    <col min="10308" max="10308" width="8.85546875" style="598" customWidth="1"/>
    <col min="10309" max="10309" width="40.28515625" style="598" customWidth="1"/>
    <col min="10310" max="10311" width="16.42578125" style="598" customWidth="1"/>
    <col min="10312" max="10313" width="13.5703125" style="598" customWidth="1"/>
    <col min="10314" max="10316" width="10.28515625" style="598" customWidth="1"/>
    <col min="10317" max="10317" width="7.28515625" style="598" customWidth="1"/>
    <col min="10318" max="10318" width="4" style="598" bestFit="1" customWidth="1"/>
    <col min="10319" max="10319" width="5.7109375" style="598" customWidth="1"/>
    <col min="10320" max="10320" width="5.42578125" style="598" customWidth="1"/>
    <col min="10321" max="10321" width="6" style="598" customWidth="1"/>
    <col min="10322" max="10322" width="5.7109375" style="598" customWidth="1"/>
    <col min="10323" max="10323" width="5.42578125" style="598" customWidth="1"/>
    <col min="10324" max="10324" width="4.5703125" style="598" customWidth="1"/>
    <col min="10325" max="10325" width="7.85546875" style="598" customWidth="1"/>
    <col min="10326" max="10327" width="7.7109375" style="598" customWidth="1"/>
    <col min="10328" max="10328" width="2" style="598" customWidth="1"/>
    <col min="10329" max="10329" width="9.140625" style="598" customWidth="1"/>
    <col min="10330" max="10330" width="5.140625" style="598" customWidth="1"/>
    <col min="10331" max="10331" width="5.7109375" style="598" customWidth="1"/>
    <col min="10332" max="10332" width="5.85546875" style="598" customWidth="1"/>
    <col min="10333" max="10333" width="5.5703125" style="598" customWidth="1"/>
    <col min="10334" max="10335" width="6" style="598" customWidth="1"/>
    <col min="10336" max="10336" width="3.7109375" style="598" customWidth="1"/>
    <col min="10337" max="10337" width="2.5703125" style="598" customWidth="1"/>
    <col min="10338" max="10338" width="8.5703125" style="598" customWidth="1"/>
    <col min="10339" max="10339" width="6.42578125" style="598" customWidth="1"/>
    <col min="10340" max="10340" width="6" style="598" customWidth="1"/>
    <col min="10341" max="10344" width="9.140625" style="598" customWidth="1"/>
    <col min="10345" max="10346" width="4.42578125" style="598" customWidth="1"/>
    <col min="10347" max="10347" width="9.140625" style="598"/>
    <col min="10348" max="10348" width="11.28515625" style="598" bestFit="1" customWidth="1"/>
    <col min="10349" max="10563" width="9.140625" style="598"/>
    <col min="10564" max="10564" width="8.85546875" style="598" customWidth="1"/>
    <col min="10565" max="10565" width="40.28515625" style="598" customWidth="1"/>
    <col min="10566" max="10567" width="16.42578125" style="598" customWidth="1"/>
    <col min="10568" max="10569" width="13.5703125" style="598" customWidth="1"/>
    <col min="10570" max="10572" width="10.28515625" style="598" customWidth="1"/>
    <col min="10573" max="10573" width="7.28515625" style="598" customWidth="1"/>
    <col min="10574" max="10574" width="4" style="598" bestFit="1" customWidth="1"/>
    <col min="10575" max="10575" width="5.7109375" style="598" customWidth="1"/>
    <col min="10576" max="10576" width="5.42578125" style="598" customWidth="1"/>
    <col min="10577" max="10577" width="6" style="598" customWidth="1"/>
    <col min="10578" max="10578" width="5.7109375" style="598" customWidth="1"/>
    <col min="10579" max="10579" width="5.42578125" style="598" customWidth="1"/>
    <col min="10580" max="10580" width="4.5703125" style="598" customWidth="1"/>
    <col min="10581" max="10581" width="7.85546875" style="598" customWidth="1"/>
    <col min="10582" max="10583" width="7.7109375" style="598" customWidth="1"/>
    <col min="10584" max="10584" width="2" style="598" customWidth="1"/>
    <col min="10585" max="10585" width="9.140625" style="598" customWidth="1"/>
    <col min="10586" max="10586" width="5.140625" style="598" customWidth="1"/>
    <col min="10587" max="10587" width="5.7109375" style="598" customWidth="1"/>
    <col min="10588" max="10588" width="5.85546875" style="598" customWidth="1"/>
    <col min="10589" max="10589" width="5.5703125" style="598" customWidth="1"/>
    <col min="10590" max="10591" width="6" style="598" customWidth="1"/>
    <col min="10592" max="10592" width="3.7109375" style="598" customWidth="1"/>
    <col min="10593" max="10593" width="2.5703125" style="598" customWidth="1"/>
    <col min="10594" max="10594" width="8.5703125" style="598" customWidth="1"/>
    <col min="10595" max="10595" width="6.42578125" style="598" customWidth="1"/>
    <col min="10596" max="10596" width="6" style="598" customWidth="1"/>
    <col min="10597" max="10600" width="9.140625" style="598" customWidth="1"/>
    <col min="10601" max="10602" width="4.42578125" style="598" customWidth="1"/>
    <col min="10603" max="10603" width="9.140625" style="598"/>
    <col min="10604" max="10604" width="11.28515625" style="598" bestFit="1" customWidth="1"/>
    <col min="10605" max="10819" width="9.140625" style="598"/>
    <col min="10820" max="10820" width="8.85546875" style="598" customWidth="1"/>
    <col min="10821" max="10821" width="40.28515625" style="598" customWidth="1"/>
    <col min="10822" max="10823" width="16.42578125" style="598" customWidth="1"/>
    <col min="10824" max="10825" width="13.5703125" style="598" customWidth="1"/>
    <col min="10826" max="10828" width="10.28515625" style="598" customWidth="1"/>
    <col min="10829" max="10829" width="7.28515625" style="598" customWidth="1"/>
    <col min="10830" max="10830" width="4" style="598" bestFit="1" customWidth="1"/>
    <col min="10831" max="10831" width="5.7109375" style="598" customWidth="1"/>
    <col min="10832" max="10832" width="5.42578125" style="598" customWidth="1"/>
    <col min="10833" max="10833" width="6" style="598" customWidth="1"/>
    <col min="10834" max="10834" width="5.7109375" style="598" customWidth="1"/>
    <col min="10835" max="10835" width="5.42578125" style="598" customWidth="1"/>
    <col min="10836" max="10836" width="4.5703125" style="598" customWidth="1"/>
    <col min="10837" max="10837" width="7.85546875" style="598" customWidth="1"/>
    <col min="10838" max="10839" width="7.7109375" style="598" customWidth="1"/>
    <col min="10840" max="10840" width="2" style="598" customWidth="1"/>
    <col min="10841" max="10841" width="9.140625" style="598" customWidth="1"/>
    <col min="10842" max="10842" width="5.140625" style="598" customWidth="1"/>
    <col min="10843" max="10843" width="5.7109375" style="598" customWidth="1"/>
    <col min="10844" max="10844" width="5.85546875" style="598" customWidth="1"/>
    <col min="10845" max="10845" width="5.5703125" style="598" customWidth="1"/>
    <col min="10846" max="10847" width="6" style="598" customWidth="1"/>
    <col min="10848" max="10848" width="3.7109375" style="598" customWidth="1"/>
    <col min="10849" max="10849" width="2.5703125" style="598" customWidth="1"/>
    <col min="10850" max="10850" width="8.5703125" style="598" customWidth="1"/>
    <col min="10851" max="10851" width="6.42578125" style="598" customWidth="1"/>
    <col min="10852" max="10852" width="6" style="598" customWidth="1"/>
    <col min="10853" max="10856" width="9.140625" style="598" customWidth="1"/>
    <col min="10857" max="10858" width="4.42578125" style="598" customWidth="1"/>
    <col min="10859" max="10859" width="9.140625" style="598"/>
    <col min="10860" max="10860" width="11.28515625" style="598" bestFit="1" customWidth="1"/>
    <col min="10861" max="11075" width="9.140625" style="598"/>
    <col min="11076" max="11076" width="8.85546875" style="598" customWidth="1"/>
    <col min="11077" max="11077" width="40.28515625" style="598" customWidth="1"/>
    <col min="11078" max="11079" width="16.42578125" style="598" customWidth="1"/>
    <col min="11080" max="11081" width="13.5703125" style="598" customWidth="1"/>
    <col min="11082" max="11084" width="10.28515625" style="598" customWidth="1"/>
    <col min="11085" max="11085" width="7.28515625" style="598" customWidth="1"/>
    <col min="11086" max="11086" width="4" style="598" bestFit="1" customWidth="1"/>
    <col min="11087" max="11087" width="5.7109375" style="598" customWidth="1"/>
    <col min="11088" max="11088" width="5.42578125" style="598" customWidth="1"/>
    <col min="11089" max="11089" width="6" style="598" customWidth="1"/>
    <col min="11090" max="11090" width="5.7109375" style="598" customWidth="1"/>
    <col min="11091" max="11091" width="5.42578125" style="598" customWidth="1"/>
    <col min="11092" max="11092" width="4.5703125" style="598" customWidth="1"/>
    <col min="11093" max="11093" width="7.85546875" style="598" customWidth="1"/>
    <col min="11094" max="11095" width="7.7109375" style="598" customWidth="1"/>
    <col min="11096" max="11096" width="2" style="598" customWidth="1"/>
    <col min="11097" max="11097" width="9.140625" style="598" customWidth="1"/>
    <col min="11098" max="11098" width="5.140625" style="598" customWidth="1"/>
    <col min="11099" max="11099" width="5.7109375" style="598" customWidth="1"/>
    <col min="11100" max="11100" width="5.85546875" style="598" customWidth="1"/>
    <col min="11101" max="11101" width="5.5703125" style="598" customWidth="1"/>
    <col min="11102" max="11103" width="6" style="598" customWidth="1"/>
    <col min="11104" max="11104" width="3.7109375" style="598" customWidth="1"/>
    <col min="11105" max="11105" width="2.5703125" style="598" customWidth="1"/>
    <col min="11106" max="11106" width="8.5703125" style="598" customWidth="1"/>
    <col min="11107" max="11107" width="6.42578125" style="598" customWidth="1"/>
    <col min="11108" max="11108" width="6" style="598" customWidth="1"/>
    <col min="11109" max="11112" width="9.140625" style="598" customWidth="1"/>
    <col min="11113" max="11114" width="4.42578125" style="598" customWidth="1"/>
    <col min="11115" max="11115" width="9.140625" style="598"/>
    <col min="11116" max="11116" width="11.28515625" style="598" bestFit="1" customWidth="1"/>
    <col min="11117" max="11331" width="9.140625" style="598"/>
    <col min="11332" max="11332" width="8.85546875" style="598" customWidth="1"/>
    <col min="11333" max="11333" width="40.28515625" style="598" customWidth="1"/>
    <col min="11334" max="11335" width="16.42578125" style="598" customWidth="1"/>
    <col min="11336" max="11337" width="13.5703125" style="598" customWidth="1"/>
    <col min="11338" max="11340" width="10.28515625" style="598" customWidth="1"/>
    <col min="11341" max="11341" width="7.28515625" style="598" customWidth="1"/>
    <col min="11342" max="11342" width="4" style="598" bestFit="1" customWidth="1"/>
    <col min="11343" max="11343" width="5.7109375" style="598" customWidth="1"/>
    <col min="11344" max="11344" width="5.42578125" style="598" customWidth="1"/>
    <col min="11345" max="11345" width="6" style="598" customWidth="1"/>
    <col min="11346" max="11346" width="5.7109375" style="598" customWidth="1"/>
    <col min="11347" max="11347" width="5.42578125" style="598" customWidth="1"/>
    <col min="11348" max="11348" width="4.5703125" style="598" customWidth="1"/>
    <col min="11349" max="11349" width="7.85546875" style="598" customWidth="1"/>
    <col min="11350" max="11351" width="7.7109375" style="598" customWidth="1"/>
    <col min="11352" max="11352" width="2" style="598" customWidth="1"/>
    <col min="11353" max="11353" width="9.140625" style="598" customWidth="1"/>
    <col min="11354" max="11354" width="5.140625" style="598" customWidth="1"/>
    <col min="11355" max="11355" width="5.7109375" style="598" customWidth="1"/>
    <col min="11356" max="11356" width="5.85546875" style="598" customWidth="1"/>
    <col min="11357" max="11357" width="5.5703125" style="598" customWidth="1"/>
    <col min="11358" max="11359" width="6" style="598" customWidth="1"/>
    <col min="11360" max="11360" width="3.7109375" style="598" customWidth="1"/>
    <col min="11361" max="11361" width="2.5703125" style="598" customWidth="1"/>
    <col min="11362" max="11362" width="8.5703125" style="598" customWidth="1"/>
    <col min="11363" max="11363" width="6.42578125" style="598" customWidth="1"/>
    <col min="11364" max="11364" width="6" style="598" customWidth="1"/>
    <col min="11365" max="11368" width="9.140625" style="598" customWidth="1"/>
    <col min="11369" max="11370" width="4.42578125" style="598" customWidth="1"/>
    <col min="11371" max="11371" width="9.140625" style="598"/>
    <col min="11372" max="11372" width="11.28515625" style="598" bestFit="1" customWidth="1"/>
    <col min="11373" max="11587" width="9.140625" style="598"/>
    <col min="11588" max="11588" width="8.85546875" style="598" customWidth="1"/>
    <col min="11589" max="11589" width="40.28515625" style="598" customWidth="1"/>
    <col min="11590" max="11591" width="16.42578125" style="598" customWidth="1"/>
    <col min="11592" max="11593" width="13.5703125" style="598" customWidth="1"/>
    <col min="11594" max="11596" width="10.28515625" style="598" customWidth="1"/>
    <col min="11597" max="11597" width="7.28515625" style="598" customWidth="1"/>
    <col min="11598" max="11598" width="4" style="598" bestFit="1" customWidth="1"/>
    <col min="11599" max="11599" width="5.7109375" style="598" customWidth="1"/>
    <col min="11600" max="11600" width="5.42578125" style="598" customWidth="1"/>
    <col min="11601" max="11601" width="6" style="598" customWidth="1"/>
    <col min="11602" max="11602" width="5.7109375" style="598" customWidth="1"/>
    <col min="11603" max="11603" width="5.42578125" style="598" customWidth="1"/>
    <col min="11604" max="11604" width="4.5703125" style="598" customWidth="1"/>
    <col min="11605" max="11605" width="7.85546875" style="598" customWidth="1"/>
    <col min="11606" max="11607" width="7.7109375" style="598" customWidth="1"/>
    <col min="11608" max="11608" width="2" style="598" customWidth="1"/>
    <col min="11609" max="11609" width="9.140625" style="598" customWidth="1"/>
    <col min="11610" max="11610" width="5.140625" style="598" customWidth="1"/>
    <col min="11611" max="11611" width="5.7109375" style="598" customWidth="1"/>
    <col min="11612" max="11612" width="5.85546875" style="598" customWidth="1"/>
    <col min="11613" max="11613" width="5.5703125" style="598" customWidth="1"/>
    <col min="11614" max="11615" width="6" style="598" customWidth="1"/>
    <col min="11616" max="11616" width="3.7109375" style="598" customWidth="1"/>
    <col min="11617" max="11617" width="2.5703125" style="598" customWidth="1"/>
    <col min="11618" max="11618" width="8.5703125" style="598" customWidth="1"/>
    <col min="11619" max="11619" width="6.42578125" style="598" customWidth="1"/>
    <col min="11620" max="11620" width="6" style="598" customWidth="1"/>
    <col min="11621" max="11624" width="9.140625" style="598" customWidth="1"/>
    <col min="11625" max="11626" width="4.42578125" style="598" customWidth="1"/>
    <col min="11627" max="11627" width="9.140625" style="598"/>
    <col min="11628" max="11628" width="11.28515625" style="598" bestFit="1" customWidth="1"/>
    <col min="11629" max="11843" width="9.140625" style="598"/>
    <col min="11844" max="11844" width="8.85546875" style="598" customWidth="1"/>
    <col min="11845" max="11845" width="40.28515625" style="598" customWidth="1"/>
    <col min="11846" max="11847" width="16.42578125" style="598" customWidth="1"/>
    <col min="11848" max="11849" width="13.5703125" style="598" customWidth="1"/>
    <col min="11850" max="11852" width="10.28515625" style="598" customWidth="1"/>
    <col min="11853" max="11853" width="7.28515625" style="598" customWidth="1"/>
    <col min="11854" max="11854" width="4" style="598" bestFit="1" customWidth="1"/>
    <col min="11855" max="11855" width="5.7109375" style="598" customWidth="1"/>
    <col min="11856" max="11856" width="5.42578125" style="598" customWidth="1"/>
    <col min="11857" max="11857" width="6" style="598" customWidth="1"/>
    <col min="11858" max="11858" width="5.7109375" style="598" customWidth="1"/>
    <col min="11859" max="11859" width="5.42578125" style="598" customWidth="1"/>
    <col min="11860" max="11860" width="4.5703125" style="598" customWidth="1"/>
    <col min="11861" max="11861" width="7.85546875" style="598" customWidth="1"/>
    <col min="11862" max="11863" width="7.7109375" style="598" customWidth="1"/>
    <col min="11864" max="11864" width="2" style="598" customWidth="1"/>
    <col min="11865" max="11865" width="9.140625" style="598" customWidth="1"/>
    <col min="11866" max="11866" width="5.140625" style="598" customWidth="1"/>
    <col min="11867" max="11867" width="5.7109375" style="598" customWidth="1"/>
    <col min="11868" max="11868" width="5.85546875" style="598" customWidth="1"/>
    <col min="11869" max="11869" width="5.5703125" style="598" customWidth="1"/>
    <col min="11870" max="11871" width="6" style="598" customWidth="1"/>
    <col min="11872" max="11872" width="3.7109375" style="598" customWidth="1"/>
    <col min="11873" max="11873" width="2.5703125" style="598" customWidth="1"/>
    <col min="11874" max="11874" width="8.5703125" style="598" customWidth="1"/>
    <col min="11875" max="11875" width="6.42578125" style="598" customWidth="1"/>
    <col min="11876" max="11876" width="6" style="598" customWidth="1"/>
    <col min="11877" max="11880" width="9.140625" style="598" customWidth="1"/>
    <col min="11881" max="11882" width="4.42578125" style="598" customWidth="1"/>
    <col min="11883" max="11883" width="9.140625" style="598"/>
    <col min="11884" max="11884" width="11.28515625" style="598" bestFit="1" customWidth="1"/>
    <col min="11885" max="12099" width="9.140625" style="598"/>
    <col min="12100" max="12100" width="8.85546875" style="598" customWidth="1"/>
    <col min="12101" max="12101" width="40.28515625" style="598" customWidth="1"/>
    <col min="12102" max="12103" width="16.42578125" style="598" customWidth="1"/>
    <col min="12104" max="12105" width="13.5703125" style="598" customWidth="1"/>
    <col min="12106" max="12108" width="10.28515625" style="598" customWidth="1"/>
    <col min="12109" max="12109" width="7.28515625" style="598" customWidth="1"/>
    <col min="12110" max="12110" width="4" style="598" bestFit="1" customWidth="1"/>
    <col min="12111" max="12111" width="5.7109375" style="598" customWidth="1"/>
    <col min="12112" max="12112" width="5.42578125" style="598" customWidth="1"/>
    <col min="12113" max="12113" width="6" style="598" customWidth="1"/>
    <col min="12114" max="12114" width="5.7109375" style="598" customWidth="1"/>
    <col min="12115" max="12115" width="5.42578125" style="598" customWidth="1"/>
    <col min="12116" max="12116" width="4.5703125" style="598" customWidth="1"/>
    <col min="12117" max="12117" width="7.85546875" style="598" customWidth="1"/>
    <col min="12118" max="12119" width="7.7109375" style="598" customWidth="1"/>
    <col min="12120" max="12120" width="2" style="598" customWidth="1"/>
    <col min="12121" max="12121" width="9.140625" style="598" customWidth="1"/>
    <col min="12122" max="12122" width="5.140625" style="598" customWidth="1"/>
    <col min="12123" max="12123" width="5.7109375" style="598" customWidth="1"/>
    <col min="12124" max="12124" width="5.85546875" style="598" customWidth="1"/>
    <col min="12125" max="12125" width="5.5703125" style="598" customWidth="1"/>
    <col min="12126" max="12127" width="6" style="598" customWidth="1"/>
    <col min="12128" max="12128" width="3.7109375" style="598" customWidth="1"/>
    <col min="12129" max="12129" width="2.5703125" style="598" customWidth="1"/>
    <col min="12130" max="12130" width="8.5703125" style="598" customWidth="1"/>
    <col min="12131" max="12131" width="6.42578125" style="598" customWidth="1"/>
    <col min="12132" max="12132" width="6" style="598" customWidth="1"/>
    <col min="12133" max="12136" width="9.140625" style="598" customWidth="1"/>
    <col min="12137" max="12138" width="4.42578125" style="598" customWidth="1"/>
    <col min="12139" max="12139" width="9.140625" style="598"/>
    <col min="12140" max="12140" width="11.28515625" style="598" bestFit="1" customWidth="1"/>
    <col min="12141" max="12355" width="9.140625" style="598"/>
    <col min="12356" max="12356" width="8.85546875" style="598" customWidth="1"/>
    <col min="12357" max="12357" width="40.28515625" style="598" customWidth="1"/>
    <col min="12358" max="12359" width="16.42578125" style="598" customWidth="1"/>
    <col min="12360" max="12361" width="13.5703125" style="598" customWidth="1"/>
    <col min="12362" max="12364" width="10.28515625" style="598" customWidth="1"/>
    <col min="12365" max="12365" width="7.28515625" style="598" customWidth="1"/>
    <col min="12366" max="12366" width="4" style="598" bestFit="1" customWidth="1"/>
    <col min="12367" max="12367" width="5.7109375" style="598" customWidth="1"/>
    <col min="12368" max="12368" width="5.42578125" style="598" customWidth="1"/>
    <col min="12369" max="12369" width="6" style="598" customWidth="1"/>
    <col min="12370" max="12370" width="5.7109375" style="598" customWidth="1"/>
    <col min="12371" max="12371" width="5.42578125" style="598" customWidth="1"/>
    <col min="12372" max="12372" width="4.5703125" style="598" customWidth="1"/>
    <col min="12373" max="12373" width="7.85546875" style="598" customWidth="1"/>
    <col min="12374" max="12375" width="7.7109375" style="598" customWidth="1"/>
    <col min="12376" max="12376" width="2" style="598" customWidth="1"/>
    <col min="12377" max="12377" width="9.140625" style="598" customWidth="1"/>
    <col min="12378" max="12378" width="5.140625" style="598" customWidth="1"/>
    <col min="12379" max="12379" width="5.7109375" style="598" customWidth="1"/>
    <col min="12380" max="12380" width="5.85546875" style="598" customWidth="1"/>
    <col min="12381" max="12381" width="5.5703125" style="598" customWidth="1"/>
    <col min="12382" max="12383" width="6" style="598" customWidth="1"/>
    <col min="12384" max="12384" width="3.7109375" style="598" customWidth="1"/>
    <col min="12385" max="12385" width="2.5703125" style="598" customWidth="1"/>
    <col min="12386" max="12386" width="8.5703125" style="598" customWidth="1"/>
    <col min="12387" max="12387" width="6.42578125" style="598" customWidth="1"/>
    <col min="12388" max="12388" width="6" style="598" customWidth="1"/>
    <col min="12389" max="12392" width="9.140625" style="598" customWidth="1"/>
    <col min="12393" max="12394" width="4.42578125" style="598" customWidth="1"/>
    <col min="12395" max="12395" width="9.140625" style="598"/>
    <col min="12396" max="12396" width="11.28515625" style="598" bestFit="1" customWidth="1"/>
    <col min="12397" max="12611" width="9.140625" style="598"/>
    <col min="12612" max="12612" width="8.85546875" style="598" customWidth="1"/>
    <col min="12613" max="12613" width="40.28515625" style="598" customWidth="1"/>
    <col min="12614" max="12615" width="16.42578125" style="598" customWidth="1"/>
    <col min="12616" max="12617" width="13.5703125" style="598" customWidth="1"/>
    <col min="12618" max="12620" width="10.28515625" style="598" customWidth="1"/>
    <col min="12621" max="12621" width="7.28515625" style="598" customWidth="1"/>
    <col min="12622" max="12622" width="4" style="598" bestFit="1" customWidth="1"/>
    <col min="12623" max="12623" width="5.7109375" style="598" customWidth="1"/>
    <col min="12624" max="12624" width="5.42578125" style="598" customWidth="1"/>
    <col min="12625" max="12625" width="6" style="598" customWidth="1"/>
    <col min="12626" max="12626" width="5.7109375" style="598" customWidth="1"/>
    <col min="12627" max="12627" width="5.42578125" style="598" customWidth="1"/>
    <col min="12628" max="12628" width="4.5703125" style="598" customWidth="1"/>
    <col min="12629" max="12629" width="7.85546875" style="598" customWidth="1"/>
    <col min="12630" max="12631" width="7.7109375" style="598" customWidth="1"/>
    <col min="12632" max="12632" width="2" style="598" customWidth="1"/>
    <col min="12633" max="12633" width="9.140625" style="598" customWidth="1"/>
    <col min="12634" max="12634" width="5.140625" style="598" customWidth="1"/>
    <col min="12635" max="12635" width="5.7109375" style="598" customWidth="1"/>
    <col min="12636" max="12636" width="5.85546875" style="598" customWidth="1"/>
    <col min="12637" max="12637" width="5.5703125" style="598" customWidth="1"/>
    <col min="12638" max="12639" width="6" style="598" customWidth="1"/>
    <col min="12640" max="12640" width="3.7109375" style="598" customWidth="1"/>
    <col min="12641" max="12641" width="2.5703125" style="598" customWidth="1"/>
    <col min="12642" max="12642" width="8.5703125" style="598" customWidth="1"/>
    <col min="12643" max="12643" width="6.42578125" style="598" customWidth="1"/>
    <col min="12644" max="12644" width="6" style="598" customWidth="1"/>
    <col min="12645" max="12648" width="9.140625" style="598" customWidth="1"/>
    <col min="12649" max="12650" width="4.42578125" style="598" customWidth="1"/>
    <col min="12651" max="12651" width="9.140625" style="598"/>
    <col min="12652" max="12652" width="11.28515625" style="598" bestFit="1" customWidth="1"/>
    <col min="12653" max="12867" width="9.140625" style="598"/>
    <col min="12868" max="12868" width="8.85546875" style="598" customWidth="1"/>
    <col min="12869" max="12869" width="40.28515625" style="598" customWidth="1"/>
    <col min="12870" max="12871" width="16.42578125" style="598" customWidth="1"/>
    <col min="12872" max="12873" width="13.5703125" style="598" customWidth="1"/>
    <col min="12874" max="12876" width="10.28515625" style="598" customWidth="1"/>
    <col min="12877" max="12877" width="7.28515625" style="598" customWidth="1"/>
    <col min="12878" max="12878" width="4" style="598" bestFit="1" customWidth="1"/>
    <col min="12879" max="12879" width="5.7109375" style="598" customWidth="1"/>
    <col min="12880" max="12880" width="5.42578125" style="598" customWidth="1"/>
    <col min="12881" max="12881" width="6" style="598" customWidth="1"/>
    <col min="12882" max="12882" width="5.7109375" style="598" customWidth="1"/>
    <col min="12883" max="12883" width="5.42578125" style="598" customWidth="1"/>
    <col min="12884" max="12884" width="4.5703125" style="598" customWidth="1"/>
    <col min="12885" max="12885" width="7.85546875" style="598" customWidth="1"/>
    <col min="12886" max="12887" width="7.7109375" style="598" customWidth="1"/>
    <col min="12888" max="12888" width="2" style="598" customWidth="1"/>
    <col min="12889" max="12889" width="9.140625" style="598" customWidth="1"/>
    <col min="12890" max="12890" width="5.140625" style="598" customWidth="1"/>
    <col min="12891" max="12891" width="5.7109375" style="598" customWidth="1"/>
    <col min="12892" max="12892" width="5.85546875" style="598" customWidth="1"/>
    <col min="12893" max="12893" width="5.5703125" style="598" customWidth="1"/>
    <col min="12894" max="12895" width="6" style="598" customWidth="1"/>
    <col min="12896" max="12896" width="3.7109375" style="598" customWidth="1"/>
    <col min="12897" max="12897" width="2.5703125" style="598" customWidth="1"/>
    <col min="12898" max="12898" width="8.5703125" style="598" customWidth="1"/>
    <col min="12899" max="12899" width="6.42578125" style="598" customWidth="1"/>
    <col min="12900" max="12900" width="6" style="598" customWidth="1"/>
    <col min="12901" max="12904" width="9.140625" style="598" customWidth="1"/>
    <col min="12905" max="12906" width="4.42578125" style="598" customWidth="1"/>
    <col min="12907" max="12907" width="9.140625" style="598"/>
    <col min="12908" max="12908" width="11.28515625" style="598" bestFit="1" customWidth="1"/>
    <col min="12909" max="13123" width="9.140625" style="598"/>
    <col min="13124" max="13124" width="8.85546875" style="598" customWidth="1"/>
    <col min="13125" max="13125" width="40.28515625" style="598" customWidth="1"/>
    <col min="13126" max="13127" width="16.42578125" style="598" customWidth="1"/>
    <col min="13128" max="13129" width="13.5703125" style="598" customWidth="1"/>
    <col min="13130" max="13132" width="10.28515625" style="598" customWidth="1"/>
    <col min="13133" max="13133" width="7.28515625" style="598" customWidth="1"/>
    <col min="13134" max="13134" width="4" style="598" bestFit="1" customWidth="1"/>
    <col min="13135" max="13135" width="5.7109375" style="598" customWidth="1"/>
    <col min="13136" max="13136" width="5.42578125" style="598" customWidth="1"/>
    <col min="13137" max="13137" width="6" style="598" customWidth="1"/>
    <col min="13138" max="13138" width="5.7109375" style="598" customWidth="1"/>
    <col min="13139" max="13139" width="5.42578125" style="598" customWidth="1"/>
    <col min="13140" max="13140" width="4.5703125" style="598" customWidth="1"/>
    <col min="13141" max="13141" width="7.85546875" style="598" customWidth="1"/>
    <col min="13142" max="13143" width="7.7109375" style="598" customWidth="1"/>
    <col min="13144" max="13144" width="2" style="598" customWidth="1"/>
    <col min="13145" max="13145" width="9.140625" style="598" customWidth="1"/>
    <col min="13146" max="13146" width="5.140625" style="598" customWidth="1"/>
    <col min="13147" max="13147" width="5.7109375" style="598" customWidth="1"/>
    <col min="13148" max="13148" width="5.85546875" style="598" customWidth="1"/>
    <col min="13149" max="13149" width="5.5703125" style="598" customWidth="1"/>
    <col min="13150" max="13151" width="6" style="598" customWidth="1"/>
    <col min="13152" max="13152" width="3.7109375" style="598" customWidth="1"/>
    <col min="13153" max="13153" width="2.5703125" style="598" customWidth="1"/>
    <col min="13154" max="13154" width="8.5703125" style="598" customWidth="1"/>
    <col min="13155" max="13155" width="6.42578125" style="598" customWidth="1"/>
    <col min="13156" max="13156" width="6" style="598" customWidth="1"/>
    <col min="13157" max="13160" width="9.140625" style="598" customWidth="1"/>
    <col min="13161" max="13162" width="4.42578125" style="598" customWidth="1"/>
    <col min="13163" max="13163" width="9.140625" style="598"/>
    <col min="13164" max="13164" width="11.28515625" style="598" bestFit="1" customWidth="1"/>
    <col min="13165" max="13379" width="9.140625" style="598"/>
    <col min="13380" max="13380" width="8.85546875" style="598" customWidth="1"/>
    <col min="13381" max="13381" width="40.28515625" style="598" customWidth="1"/>
    <col min="13382" max="13383" width="16.42578125" style="598" customWidth="1"/>
    <col min="13384" max="13385" width="13.5703125" style="598" customWidth="1"/>
    <col min="13386" max="13388" width="10.28515625" style="598" customWidth="1"/>
    <col min="13389" max="13389" width="7.28515625" style="598" customWidth="1"/>
    <col min="13390" max="13390" width="4" style="598" bestFit="1" customWidth="1"/>
    <col min="13391" max="13391" width="5.7109375" style="598" customWidth="1"/>
    <col min="13392" max="13392" width="5.42578125" style="598" customWidth="1"/>
    <col min="13393" max="13393" width="6" style="598" customWidth="1"/>
    <col min="13394" max="13394" width="5.7109375" style="598" customWidth="1"/>
    <col min="13395" max="13395" width="5.42578125" style="598" customWidth="1"/>
    <col min="13396" max="13396" width="4.5703125" style="598" customWidth="1"/>
    <col min="13397" max="13397" width="7.85546875" style="598" customWidth="1"/>
    <col min="13398" max="13399" width="7.7109375" style="598" customWidth="1"/>
    <col min="13400" max="13400" width="2" style="598" customWidth="1"/>
    <col min="13401" max="13401" width="9.140625" style="598" customWidth="1"/>
    <col min="13402" max="13402" width="5.140625" style="598" customWidth="1"/>
    <col min="13403" max="13403" width="5.7109375" style="598" customWidth="1"/>
    <col min="13404" max="13404" width="5.85546875" style="598" customWidth="1"/>
    <col min="13405" max="13405" width="5.5703125" style="598" customWidth="1"/>
    <col min="13406" max="13407" width="6" style="598" customWidth="1"/>
    <col min="13408" max="13408" width="3.7109375" style="598" customWidth="1"/>
    <col min="13409" max="13409" width="2.5703125" style="598" customWidth="1"/>
    <col min="13410" max="13410" width="8.5703125" style="598" customWidth="1"/>
    <col min="13411" max="13411" width="6.42578125" style="598" customWidth="1"/>
    <col min="13412" max="13412" width="6" style="598" customWidth="1"/>
    <col min="13413" max="13416" width="9.140625" style="598" customWidth="1"/>
    <col min="13417" max="13418" width="4.42578125" style="598" customWidth="1"/>
    <col min="13419" max="13419" width="9.140625" style="598"/>
    <col min="13420" max="13420" width="11.28515625" style="598" bestFit="1" customWidth="1"/>
    <col min="13421" max="13635" width="9.140625" style="598"/>
    <col min="13636" max="13636" width="8.85546875" style="598" customWidth="1"/>
    <col min="13637" max="13637" width="40.28515625" style="598" customWidth="1"/>
    <col min="13638" max="13639" width="16.42578125" style="598" customWidth="1"/>
    <col min="13640" max="13641" width="13.5703125" style="598" customWidth="1"/>
    <col min="13642" max="13644" width="10.28515625" style="598" customWidth="1"/>
    <col min="13645" max="13645" width="7.28515625" style="598" customWidth="1"/>
    <col min="13646" max="13646" width="4" style="598" bestFit="1" customWidth="1"/>
    <col min="13647" max="13647" width="5.7109375" style="598" customWidth="1"/>
    <col min="13648" max="13648" width="5.42578125" style="598" customWidth="1"/>
    <col min="13649" max="13649" width="6" style="598" customWidth="1"/>
    <col min="13650" max="13650" width="5.7109375" style="598" customWidth="1"/>
    <col min="13651" max="13651" width="5.42578125" style="598" customWidth="1"/>
    <col min="13652" max="13652" width="4.5703125" style="598" customWidth="1"/>
    <col min="13653" max="13653" width="7.85546875" style="598" customWidth="1"/>
    <col min="13654" max="13655" width="7.7109375" style="598" customWidth="1"/>
    <col min="13656" max="13656" width="2" style="598" customWidth="1"/>
    <col min="13657" max="13657" width="9.140625" style="598" customWidth="1"/>
    <col min="13658" max="13658" width="5.140625" style="598" customWidth="1"/>
    <col min="13659" max="13659" width="5.7109375" style="598" customWidth="1"/>
    <col min="13660" max="13660" width="5.85546875" style="598" customWidth="1"/>
    <col min="13661" max="13661" width="5.5703125" style="598" customWidth="1"/>
    <col min="13662" max="13663" width="6" style="598" customWidth="1"/>
    <col min="13664" max="13664" width="3.7109375" style="598" customWidth="1"/>
    <col min="13665" max="13665" width="2.5703125" style="598" customWidth="1"/>
    <col min="13666" max="13666" width="8.5703125" style="598" customWidth="1"/>
    <col min="13667" max="13667" width="6.42578125" style="598" customWidth="1"/>
    <col min="13668" max="13668" width="6" style="598" customWidth="1"/>
    <col min="13669" max="13672" width="9.140625" style="598" customWidth="1"/>
    <col min="13673" max="13674" width="4.42578125" style="598" customWidth="1"/>
    <col min="13675" max="13675" width="9.140625" style="598"/>
    <col min="13676" max="13676" width="11.28515625" style="598" bestFit="1" customWidth="1"/>
    <col min="13677" max="13891" width="9.140625" style="598"/>
    <col min="13892" max="13892" width="8.85546875" style="598" customWidth="1"/>
    <col min="13893" max="13893" width="40.28515625" style="598" customWidth="1"/>
    <col min="13894" max="13895" width="16.42578125" style="598" customWidth="1"/>
    <col min="13896" max="13897" width="13.5703125" style="598" customWidth="1"/>
    <col min="13898" max="13900" width="10.28515625" style="598" customWidth="1"/>
    <col min="13901" max="13901" width="7.28515625" style="598" customWidth="1"/>
    <col min="13902" max="13902" width="4" style="598" bestFit="1" customWidth="1"/>
    <col min="13903" max="13903" width="5.7109375" style="598" customWidth="1"/>
    <col min="13904" max="13904" width="5.42578125" style="598" customWidth="1"/>
    <col min="13905" max="13905" width="6" style="598" customWidth="1"/>
    <col min="13906" max="13906" width="5.7109375" style="598" customWidth="1"/>
    <col min="13907" max="13907" width="5.42578125" style="598" customWidth="1"/>
    <col min="13908" max="13908" width="4.5703125" style="598" customWidth="1"/>
    <col min="13909" max="13909" width="7.85546875" style="598" customWidth="1"/>
    <col min="13910" max="13911" width="7.7109375" style="598" customWidth="1"/>
    <col min="13912" max="13912" width="2" style="598" customWidth="1"/>
    <col min="13913" max="13913" width="9.140625" style="598" customWidth="1"/>
    <col min="13914" max="13914" width="5.140625" style="598" customWidth="1"/>
    <col min="13915" max="13915" width="5.7109375" style="598" customWidth="1"/>
    <col min="13916" max="13916" width="5.85546875" style="598" customWidth="1"/>
    <col min="13917" max="13917" width="5.5703125" style="598" customWidth="1"/>
    <col min="13918" max="13919" width="6" style="598" customWidth="1"/>
    <col min="13920" max="13920" width="3.7109375" style="598" customWidth="1"/>
    <col min="13921" max="13921" width="2.5703125" style="598" customWidth="1"/>
    <col min="13922" max="13922" width="8.5703125" style="598" customWidth="1"/>
    <col min="13923" max="13923" width="6.42578125" style="598" customWidth="1"/>
    <col min="13924" max="13924" width="6" style="598" customWidth="1"/>
    <col min="13925" max="13928" width="9.140625" style="598" customWidth="1"/>
    <col min="13929" max="13930" width="4.42578125" style="598" customWidth="1"/>
    <col min="13931" max="13931" width="9.140625" style="598"/>
    <col min="13932" max="13932" width="11.28515625" style="598" bestFit="1" customWidth="1"/>
    <col min="13933" max="14147" width="9.140625" style="598"/>
    <col min="14148" max="14148" width="8.85546875" style="598" customWidth="1"/>
    <col min="14149" max="14149" width="40.28515625" style="598" customWidth="1"/>
    <col min="14150" max="14151" width="16.42578125" style="598" customWidth="1"/>
    <col min="14152" max="14153" width="13.5703125" style="598" customWidth="1"/>
    <col min="14154" max="14156" width="10.28515625" style="598" customWidth="1"/>
    <col min="14157" max="14157" width="7.28515625" style="598" customWidth="1"/>
    <col min="14158" max="14158" width="4" style="598" bestFit="1" customWidth="1"/>
    <col min="14159" max="14159" width="5.7109375" style="598" customWidth="1"/>
    <col min="14160" max="14160" width="5.42578125" style="598" customWidth="1"/>
    <col min="14161" max="14161" width="6" style="598" customWidth="1"/>
    <col min="14162" max="14162" width="5.7109375" style="598" customWidth="1"/>
    <col min="14163" max="14163" width="5.42578125" style="598" customWidth="1"/>
    <col min="14164" max="14164" width="4.5703125" style="598" customWidth="1"/>
    <col min="14165" max="14165" width="7.85546875" style="598" customWidth="1"/>
    <col min="14166" max="14167" width="7.7109375" style="598" customWidth="1"/>
    <col min="14168" max="14168" width="2" style="598" customWidth="1"/>
    <col min="14169" max="14169" width="9.140625" style="598" customWidth="1"/>
    <col min="14170" max="14170" width="5.140625" style="598" customWidth="1"/>
    <col min="14171" max="14171" width="5.7109375" style="598" customWidth="1"/>
    <col min="14172" max="14172" width="5.85546875" style="598" customWidth="1"/>
    <col min="14173" max="14173" width="5.5703125" style="598" customWidth="1"/>
    <col min="14174" max="14175" width="6" style="598" customWidth="1"/>
    <col min="14176" max="14176" width="3.7109375" style="598" customWidth="1"/>
    <col min="14177" max="14177" width="2.5703125" style="598" customWidth="1"/>
    <col min="14178" max="14178" width="8.5703125" style="598" customWidth="1"/>
    <col min="14179" max="14179" width="6.42578125" style="598" customWidth="1"/>
    <col min="14180" max="14180" width="6" style="598" customWidth="1"/>
    <col min="14181" max="14184" width="9.140625" style="598" customWidth="1"/>
    <col min="14185" max="14186" width="4.42578125" style="598" customWidth="1"/>
    <col min="14187" max="14187" width="9.140625" style="598"/>
    <col min="14188" max="14188" width="11.28515625" style="598" bestFit="1" customWidth="1"/>
    <col min="14189" max="14403" width="9.140625" style="598"/>
    <col min="14404" max="14404" width="8.85546875" style="598" customWidth="1"/>
    <col min="14405" max="14405" width="40.28515625" style="598" customWidth="1"/>
    <col min="14406" max="14407" width="16.42578125" style="598" customWidth="1"/>
    <col min="14408" max="14409" width="13.5703125" style="598" customWidth="1"/>
    <col min="14410" max="14412" width="10.28515625" style="598" customWidth="1"/>
    <col min="14413" max="14413" width="7.28515625" style="598" customWidth="1"/>
    <col min="14414" max="14414" width="4" style="598" bestFit="1" customWidth="1"/>
    <col min="14415" max="14415" width="5.7109375" style="598" customWidth="1"/>
    <col min="14416" max="14416" width="5.42578125" style="598" customWidth="1"/>
    <col min="14417" max="14417" width="6" style="598" customWidth="1"/>
    <col min="14418" max="14418" width="5.7109375" style="598" customWidth="1"/>
    <col min="14419" max="14419" width="5.42578125" style="598" customWidth="1"/>
    <col min="14420" max="14420" width="4.5703125" style="598" customWidth="1"/>
    <col min="14421" max="14421" width="7.85546875" style="598" customWidth="1"/>
    <col min="14422" max="14423" width="7.7109375" style="598" customWidth="1"/>
    <col min="14424" max="14424" width="2" style="598" customWidth="1"/>
    <col min="14425" max="14425" width="9.140625" style="598" customWidth="1"/>
    <col min="14426" max="14426" width="5.140625" style="598" customWidth="1"/>
    <col min="14427" max="14427" width="5.7109375" style="598" customWidth="1"/>
    <col min="14428" max="14428" width="5.85546875" style="598" customWidth="1"/>
    <col min="14429" max="14429" width="5.5703125" style="598" customWidth="1"/>
    <col min="14430" max="14431" width="6" style="598" customWidth="1"/>
    <col min="14432" max="14432" width="3.7109375" style="598" customWidth="1"/>
    <col min="14433" max="14433" width="2.5703125" style="598" customWidth="1"/>
    <col min="14434" max="14434" width="8.5703125" style="598" customWidth="1"/>
    <col min="14435" max="14435" width="6.42578125" style="598" customWidth="1"/>
    <col min="14436" max="14436" width="6" style="598" customWidth="1"/>
    <col min="14437" max="14440" width="9.140625" style="598" customWidth="1"/>
    <col min="14441" max="14442" width="4.42578125" style="598" customWidth="1"/>
    <col min="14443" max="14443" width="9.140625" style="598"/>
    <col min="14444" max="14444" width="11.28515625" style="598" bestFit="1" customWidth="1"/>
    <col min="14445" max="14659" width="9.140625" style="598"/>
    <col min="14660" max="14660" width="8.85546875" style="598" customWidth="1"/>
    <col min="14661" max="14661" width="40.28515625" style="598" customWidth="1"/>
    <col min="14662" max="14663" width="16.42578125" style="598" customWidth="1"/>
    <col min="14664" max="14665" width="13.5703125" style="598" customWidth="1"/>
    <col min="14666" max="14668" width="10.28515625" style="598" customWidth="1"/>
    <col min="14669" max="14669" width="7.28515625" style="598" customWidth="1"/>
    <col min="14670" max="14670" width="4" style="598" bestFit="1" customWidth="1"/>
    <col min="14671" max="14671" width="5.7109375" style="598" customWidth="1"/>
    <col min="14672" max="14672" width="5.42578125" style="598" customWidth="1"/>
    <col min="14673" max="14673" width="6" style="598" customWidth="1"/>
    <col min="14674" max="14674" width="5.7109375" style="598" customWidth="1"/>
    <col min="14675" max="14675" width="5.42578125" style="598" customWidth="1"/>
    <col min="14676" max="14676" width="4.5703125" style="598" customWidth="1"/>
    <col min="14677" max="14677" width="7.85546875" style="598" customWidth="1"/>
    <col min="14678" max="14679" width="7.7109375" style="598" customWidth="1"/>
    <col min="14680" max="14680" width="2" style="598" customWidth="1"/>
    <col min="14681" max="14681" width="9.140625" style="598" customWidth="1"/>
    <col min="14682" max="14682" width="5.140625" style="598" customWidth="1"/>
    <col min="14683" max="14683" width="5.7109375" style="598" customWidth="1"/>
    <col min="14684" max="14684" width="5.85546875" style="598" customWidth="1"/>
    <col min="14685" max="14685" width="5.5703125" style="598" customWidth="1"/>
    <col min="14686" max="14687" width="6" style="598" customWidth="1"/>
    <col min="14688" max="14688" width="3.7109375" style="598" customWidth="1"/>
    <col min="14689" max="14689" width="2.5703125" style="598" customWidth="1"/>
    <col min="14690" max="14690" width="8.5703125" style="598" customWidth="1"/>
    <col min="14691" max="14691" width="6.42578125" style="598" customWidth="1"/>
    <col min="14692" max="14692" width="6" style="598" customWidth="1"/>
    <col min="14693" max="14696" width="9.140625" style="598" customWidth="1"/>
    <col min="14697" max="14698" width="4.42578125" style="598" customWidth="1"/>
    <col min="14699" max="14699" width="9.140625" style="598"/>
    <col min="14700" max="14700" width="11.28515625" style="598" bestFit="1" customWidth="1"/>
    <col min="14701" max="14915" width="9.140625" style="598"/>
    <col min="14916" max="14916" width="8.85546875" style="598" customWidth="1"/>
    <col min="14917" max="14917" width="40.28515625" style="598" customWidth="1"/>
    <col min="14918" max="14919" width="16.42578125" style="598" customWidth="1"/>
    <col min="14920" max="14921" width="13.5703125" style="598" customWidth="1"/>
    <col min="14922" max="14924" width="10.28515625" style="598" customWidth="1"/>
    <col min="14925" max="14925" width="7.28515625" style="598" customWidth="1"/>
    <col min="14926" max="14926" width="4" style="598" bestFit="1" customWidth="1"/>
    <col min="14927" max="14927" width="5.7109375" style="598" customWidth="1"/>
    <col min="14928" max="14928" width="5.42578125" style="598" customWidth="1"/>
    <col min="14929" max="14929" width="6" style="598" customWidth="1"/>
    <col min="14930" max="14930" width="5.7109375" style="598" customWidth="1"/>
    <col min="14931" max="14931" width="5.42578125" style="598" customWidth="1"/>
    <col min="14932" max="14932" width="4.5703125" style="598" customWidth="1"/>
    <col min="14933" max="14933" width="7.85546875" style="598" customWidth="1"/>
    <col min="14934" max="14935" width="7.7109375" style="598" customWidth="1"/>
    <col min="14936" max="14936" width="2" style="598" customWidth="1"/>
    <col min="14937" max="14937" width="9.140625" style="598" customWidth="1"/>
    <col min="14938" max="14938" width="5.140625" style="598" customWidth="1"/>
    <col min="14939" max="14939" width="5.7109375" style="598" customWidth="1"/>
    <col min="14940" max="14940" width="5.85546875" style="598" customWidth="1"/>
    <col min="14941" max="14941" width="5.5703125" style="598" customWidth="1"/>
    <col min="14942" max="14943" width="6" style="598" customWidth="1"/>
    <col min="14944" max="14944" width="3.7109375" style="598" customWidth="1"/>
    <col min="14945" max="14945" width="2.5703125" style="598" customWidth="1"/>
    <col min="14946" max="14946" width="8.5703125" style="598" customWidth="1"/>
    <col min="14947" max="14947" width="6.42578125" style="598" customWidth="1"/>
    <col min="14948" max="14948" width="6" style="598" customWidth="1"/>
    <col min="14949" max="14952" width="9.140625" style="598" customWidth="1"/>
    <col min="14953" max="14954" width="4.42578125" style="598" customWidth="1"/>
    <col min="14955" max="14955" width="9.140625" style="598"/>
    <col min="14956" max="14956" width="11.28515625" style="598" bestFit="1" customWidth="1"/>
    <col min="14957" max="15171" width="9.140625" style="598"/>
    <col min="15172" max="15172" width="8.85546875" style="598" customWidth="1"/>
    <col min="15173" max="15173" width="40.28515625" style="598" customWidth="1"/>
    <col min="15174" max="15175" width="16.42578125" style="598" customWidth="1"/>
    <col min="15176" max="15177" width="13.5703125" style="598" customWidth="1"/>
    <col min="15178" max="15180" width="10.28515625" style="598" customWidth="1"/>
    <col min="15181" max="15181" width="7.28515625" style="598" customWidth="1"/>
    <col min="15182" max="15182" width="4" style="598" bestFit="1" customWidth="1"/>
    <col min="15183" max="15183" width="5.7109375" style="598" customWidth="1"/>
    <col min="15184" max="15184" width="5.42578125" style="598" customWidth="1"/>
    <col min="15185" max="15185" width="6" style="598" customWidth="1"/>
    <col min="15186" max="15186" width="5.7109375" style="598" customWidth="1"/>
    <col min="15187" max="15187" width="5.42578125" style="598" customWidth="1"/>
    <col min="15188" max="15188" width="4.5703125" style="598" customWidth="1"/>
    <col min="15189" max="15189" width="7.85546875" style="598" customWidth="1"/>
    <col min="15190" max="15191" width="7.7109375" style="598" customWidth="1"/>
    <col min="15192" max="15192" width="2" style="598" customWidth="1"/>
    <col min="15193" max="15193" width="9.140625" style="598" customWidth="1"/>
    <col min="15194" max="15194" width="5.140625" style="598" customWidth="1"/>
    <col min="15195" max="15195" width="5.7109375" style="598" customWidth="1"/>
    <col min="15196" max="15196" width="5.85546875" style="598" customWidth="1"/>
    <col min="15197" max="15197" width="5.5703125" style="598" customWidth="1"/>
    <col min="15198" max="15199" width="6" style="598" customWidth="1"/>
    <col min="15200" max="15200" width="3.7109375" style="598" customWidth="1"/>
    <col min="15201" max="15201" width="2.5703125" style="598" customWidth="1"/>
    <col min="15202" max="15202" width="8.5703125" style="598" customWidth="1"/>
    <col min="15203" max="15203" width="6.42578125" style="598" customWidth="1"/>
    <col min="15204" max="15204" width="6" style="598" customWidth="1"/>
    <col min="15205" max="15208" width="9.140625" style="598" customWidth="1"/>
    <col min="15209" max="15210" width="4.42578125" style="598" customWidth="1"/>
    <col min="15211" max="15211" width="9.140625" style="598"/>
    <col min="15212" max="15212" width="11.28515625" style="598" bestFit="1" customWidth="1"/>
    <col min="15213" max="15427" width="9.140625" style="598"/>
    <col min="15428" max="15428" width="8.85546875" style="598" customWidth="1"/>
    <col min="15429" max="15429" width="40.28515625" style="598" customWidth="1"/>
    <col min="15430" max="15431" width="16.42578125" style="598" customWidth="1"/>
    <col min="15432" max="15433" width="13.5703125" style="598" customWidth="1"/>
    <col min="15434" max="15436" width="10.28515625" style="598" customWidth="1"/>
    <col min="15437" max="15437" width="7.28515625" style="598" customWidth="1"/>
    <col min="15438" max="15438" width="4" style="598" bestFit="1" customWidth="1"/>
    <col min="15439" max="15439" width="5.7109375" style="598" customWidth="1"/>
    <col min="15440" max="15440" width="5.42578125" style="598" customWidth="1"/>
    <col min="15441" max="15441" width="6" style="598" customWidth="1"/>
    <col min="15442" max="15442" width="5.7109375" style="598" customWidth="1"/>
    <col min="15443" max="15443" width="5.42578125" style="598" customWidth="1"/>
    <col min="15444" max="15444" width="4.5703125" style="598" customWidth="1"/>
    <col min="15445" max="15445" width="7.85546875" style="598" customWidth="1"/>
    <col min="15446" max="15447" width="7.7109375" style="598" customWidth="1"/>
    <col min="15448" max="15448" width="2" style="598" customWidth="1"/>
    <col min="15449" max="15449" width="9.140625" style="598" customWidth="1"/>
    <col min="15450" max="15450" width="5.140625" style="598" customWidth="1"/>
    <col min="15451" max="15451" width="5.7109375" style="598" customWidth="1"/>
    <col min="15452" max="15452" width="5.85546875" style="598" customWidth="1"/>
    <col min="15453" max="15453" width="5.5703125" style="598" customWidth="1"/>
    <col min="15454" max="15455" width="6" style="598" customWidth="1"/>
    <col min="15456" max="15456" width="3.7109375" style="598" customWidth="1"/>
    <col min="15457" max="15457" width="2.5703125" style="598" customWidth="1"/>
    <col min="15458" max="15458" width="8.5703125" style="598" customWidth="1"/>
    <col min="15459" max="15459" width="6.42578125" style="598" customWidth="1"/>
    <col min="15460" max="15460" width="6" style="598" customWidth="1"/>
    <col min="15461" max="15464" width="9.140625" style="598" customWidth="1"/>
    <col min="15465" max="15466" width="4.42578125" style="598" customWidth="1"/>
    <col min="15467" max="15467" width="9.140625" style="598"/>
    <col min="15468" max="15468" width="11.28515625" style="598" bestFit="1" customWidth="1"/>
    <col min="15469" max="15683" width="9.140625" style="598"/>
    <col min="15684" max="15684" width="8.85546875" style="598" customWidth="1"/>
    <col min="15685" max="15685" width="40.28515625" style="598" customWidth="1"/>
    <col min="15686" max="15687" width="16.42578125" style="598" customWidth="1"/>
    <col min="15688" max="15689" width="13.5703125" style="598" customWidth="1"/>
    <col min="15690" max="15692" width="10.28515625" style="598" customWidth="1"/>
    <col min="15693" max="15693" width="7.28515625" style="598" customWidth="1"/>
    <col min="15694" max="15694" width="4" style="598" bestFit="1" customWidth="1"/>
    <col min="15695" max="15695" width="5.7109375" style="598" customWidth="1"/>
    <col min="15696" max="15696" width="5.42578125" style="598" customWidth="1"/>
    <col min="15697" max="15697" width="6" style="598" customWidth="1"/>
    <col min="15698" max="15698" width="5.7109375" style="598" customWidth="1"/>
    <col min="15699" max="15699" width="5.42578125" style="598" customWidth="1"/>
    <col min="15700" max="15700" width="4.5703125" style="598" customWidth="1"/>
    <col min="15701" max="15701" width="7.85546875" style="598" customWidth="1"/>
    <col min="15702" max="15703" width="7.7109375" style="598" customWidth="1"/>
    <col min="15704" max="15704" width="2" style="598" customWidth="1"/>
    <col min="15705" max="15705" width="9.140625" style="598" customWidth="1"/>
    <col min="15706" max="15706" width="5.140625" style="598" customWidth="1"/>
    <col min="15707" max="15707" width="5.7109375" style="598" customWidth="1"/>
    <col min="15708" max="15708" width="5.85546875" style="598" customWidth="1"/>
    <col min="15709" max="15709" width="5.5703125" style="598" customWidth="1"/>
    <col min="15710" max="15711" width="6" style="598" customWidth="1"/>
    <col min="15712" max="15712" width="3.7109375" style="598" customWidth="1"/>
    <col min="15713" max="15713" width="2.5703125" style="598" customWidth="1"/>
    <col min="15714" max="15714" width="8.5703125" style="598" customWidth="1"/>
    <col min="15715" max="15715" width="6.42578125" style="598" customWidth="1"/>
    <col min="15716" max="15716" width="6" style="598" customWidth="1"/>
    <col min="15717" max="15720" width="9.140625" style="598" customWidth="1"/>
    <col min="15721" max="15722" width="4.42578125" style="598" customWidth="1"/>
    <col min="15723" max="15723" width="9.140625" style="598"/>
    <col min="15724" max="15724" width="11.28515625" style="598" bestFit="1" customWidth="1"/>
    <col min="15725" max="15939" width="9.140625" style="598"/>
    <col min="15940" max="15940" width="8.85546875" style="598" customWidth="1"/>
    <col min="15941" max="15941" width="40.28515625" style="598" customWidth="1"/>
    <col min="15942" max="15943" width="16.42578125" style="598" customWidth="1"/>
    <col min="15944" max="15945" width="13.5703125" style="598" customWidth="1"/>
    <col min="15946" max="15948" width="10.28515625" style="598" customWidth="1"/>
    <col min="15949" max="15949" width="7.28515625" style="598" customWidth="1"/>
    <col min="15950" max="15950" width="4" style="598" bestFit="1" customWidth="1"/>
    <col min="15951" max="15951" width="5.7109375" style="598" customWidth="1"/>
    <col min="15952" max="15952" width="5.42578125" style="598" customWidth="1"/>
    <col min="15953" max="15953" width="6" style="598" customWidth="1"/>
    <col min="15954" max="15954" width="5.7109375" style="598" customWidth="1"/>
    <col min="15955" max="15955" width="5.42578125" style="598" customWidth="1"/>
    <col min="15956" max="15956" width="4.5703125" style="598" customWidth="1"/>
    <col min="15957" max="15957" width="7.85546875" style="598" customWidth="1"/>
    <col min="15958" max="15959" width="7.7109375" style="598" customWidth="1"/>
    <col min="15960" max="15960" width="2" style="598" customWidth="1"/>
    <col min="15961" max="15961" width="9.140625" style="598" customWidth="1"/>
    <col min="15962" max="15962" width="5.140625" style="598" customWidth="1"/>
    <col min="15963" max="15963" width="5.7109375" style="598" customWidth="1"/>
    <col min="15964" max="15964" width="5.85546875" style="598" customWidth="1"/>
    <col min="15965" max="15965" width="5.5703125" style="598" customWidth="1"/>
    <col min="15966" max="15967" width="6" style="598" customWidth="1"/>
    <col min="15968" max="15968" width="3.7109375" style="598" customWidth="1"/>
    <col min="15969" max="15969" width="2.5703125" style="598" customWidth="1"/>
    <col min="15970" max="15970" width="8.5703125" style="598" customWidth="1"/>
    <col min="15971" max="15971" width="6.42578125" style="598" customWidth="1"/>
    <col min="15972" max="15972" width="6" style="598" customWidth="1"/>
    <col min="15973" max="15976" width="9.140625" style="598" customWidth="1"/>
    <col min="15977" max="15978" width="4.42578125" style="598" customWidth="1"/>
    <col min="15979" max="15979" width="9.140625" style="598"/>
    <col min="15980" max="15980" width="11.28515625" style="598" bestFit="1" customWidth="1"/>
    <col min="15981" max="16384" width="9.140625" style="598"/>
  </cols>
  <sheetData>
    <row r="1" spans="1:17" ht="15.75" customHeight="1" x14ac:dyDescent="0.2">
      <c r="A1" s="590" t="s">
        <v>358</v>
      </c>
      <c r="B1" s="590"/>
      <c r="C1" s="591"/>
      <c r="D1" s="591"/>
      <c r="E1" s="592"/>
      <c r="F1" s="593" t="s">
        <v>359</v>
      </c>
      <c r="G1" s="594"/>
      <c r="H1" s="595" t="s">
        <v>2</v>
      </c>
      <c r="I1" s="596"/>
      <c r="J1" s="597" t="s">
        <v>3</v>
      </c>
      <c r="K1" s="709" t="s">
        <v>4</v>
      </c>
      <c r="L1" s="710"/>
    </row>
    <row r="2" spans="1:17" s="610" customFormat="1" ht="25.5" customHeight="1" x14ac:dyDescent="0.25">
      <c r="A2" s="600" t="s">
        <v>360</v>
      </c>
      <c r="B2" s="600" t="s">
        <v>361</v>
      </c>
      <c r="C2" s="601" t="s">
        <v>362</v>
      </c>
      <c r="D2" s="601" t="s">
        <v>363</v>
      </c>
      <c r="E2" s="602" t="s">
        <v>364</v>
      </c>
      <c r="F2" s="603" t="s">
        <v>8</v>
      </c>
      <c r="G2" s="604" t="s">
        <v>9</v>
      </c>
      <c r="H2" s="605" t="s">
        <v>365</v>
      </c>
      <c r="I2" s="606" t="s">
        <v>366</v>
      </c>
      <c r="J2" s="607" t="s">
        <v>367</v>
      </c>
      <c r="K2" s="608" t="s">
        <v>13</v>
      </c>
      <c r="L2" s="609" t="s">
        <v>14</v>
      </c>
      <c r="M2" s="611"/>
      <c r="N2" s="611"/>
      <c r="O2" s="611"/>
      <c r="P2" s="611"/>
      <c r="Q2" s="611"/>
    </row>
    <row r="3" spans="1:17" ht="12.75" customHeight="1" thickBot="1" x14ac:dyDescent="0.25">
      <c r="A3" s="612" t="s">
        <v>0</v>
      </c>
      <c r="B3" s="612" t="s">
        <v>0</v>
      </c>
      <c r="C3" s="613" t="s">
        <v>0</v>
      </c>
      <c r="D3" s="613" t="s">
        <v>0</v>
      </c>
      <c r="E3" s="614" t="s">
        <v>368</v>
      </c>
      <c r="F3" s="615" t="s">
        <v>17</v>
      </c>
      <c r="G3" s="616" t="s">
        <v>18</v>
      </c>
      <c r="H3" s="617" t="s">
        <v>19</v>
      </c>
      <c r="I3" s="618" t="s">
        <v>19</v>
      </c>
      <c r="J3" s="619" t="s">
        <v>19</v>
      </c>
      <c r="K3" s="620" t="s">
        <v>19</v>
      </c>
      <c r="L3" s="621" t="s">
        <v>19</v>
      </c>
    </row>
    <row r="4" spans="1:17" ht="13.5" thickBot="1" x14ac:dyDescent="0.25">
      <c r="A4" s="622" t="s">
        <v>369</v>
      </c>
      <c r="B4" s="622" t="s">
        <v>369</v>
      </c>
      <c r="C4" s="623"/>
      <c r="D4" s="623"/>
      <c r="E4" s="624"/>
      <c r="F4" s="625"/>
      <c r="G4" s="626"/>
      <c r="H4" s="627"/>
      <c r="I4" s="628"/>
      <c r="J4" s="629"/>
      <c r="K4" s="630"/>
      <c r="L4" s="628"/>
    </row>
    <row r="5" spans="1:17" x14ac:dyDescent="0.2">
      <c r="A5" s="641" t="s">
        <v>370</v>
      </c>
      <c r="B5" s="641" t="s">
        <v>371</v>
      </c>
      <c r="C5" s="642" t="s">
        <v>372</v>
      </c>
      <c r="D5" s="641" t="s">
        <v>373</v>
      </c>
      <c r="E5" s="643" t="s">
        <v>374</v>
      </c>
      <c r="F5" s="635">
        <v>11.03</v>
      </c>
      <c r="G5" s="636">
        <v>51</v>
      </c>
      <c r="H5" s="637">
        <v>33676</v>
      </c>
      <c r="I5" s="638">
        <v>18695</v>
      </c>
      <c r="J5" s="639">
        <f>ROUND(12*1.36*(1/F5*H5+1/G5*I5)+L5,0)</f>
        <v>56490</v>
      </c>
      <c r="K5" s="640">
        <f t="shared" ref="K5:K6" si="0">ROUND(12*(1/F5*H5+1/G5*I5),0)</f>
        <v>41036</v>
      </c>
      <c r="L5" s="638">
        <v>681</v>
      </c>
      <c r="M5" s="647"/>
      <c r="N5" s="647"/>
      <c r="O5" s="647"/>
      <c r="P5" s="647"/>
      <c r="Q5" s="647"/>
    </row>
    <row r="6" spans="1:17" x14ac:dyDescent="0.2">
      <c r="A6" s="632" t="s">
        <v>375</v>
      </c>
      <c r="B6" s="632" t="s">
        <v>376</v>
      </c>
      <c r="C6" s="633" t="s">
        <v>372</v>
      </c>
      <c r="D6" s="632" t="s">
        <v>373</v>
      </c>
      <c r="E6" s="634" t="s">
        <v>377</v>
      </c>
      <c r="F6" s="648">
        <v>11.41</v>
      </c>
      <c r="G6" s="649">
        <v>51</v>
      </c>
      <c r="H6" s="650">
        <v>33676</v>
      </c>
      <c r="I6" s="651">
        <v>18695</v>
      </c>
      <c r="J6" s="652">
        <f t="shared" ref="J6:J14" si="1">ROUND(12*1.36*(1/F6*H6+1/G6*I6)+L6,0)</f>
        <v>54831</v>
      </c>
      <c r="K6" s="653">
        <f t="shared" si="0"/>
        <v>39816</v>
      </c>
      <c r="L6" s="654">
        <v>681</v>
      </c>
      <c r="M6" s="647"/>
      <c r="N6" s="647"/>
      <c r="O6" s="647"/>
      <c r="P6" s="647"/>
      <c r="Q6" s="647"/>
    </row>
    <row r="7" spans="1:17" x14ac:dyDescent="0.2">
      <c r="A7" s="655" t="s">
        <v>378</v>
      </c>
      <c r="B7" s="655" t="s">
        <v>371</v>
      </c>
      <c r="C7" s="656" t="s">
        <v>379</v>
      </c>
      <c r="D7" s="655" t="s">
        <v>373</v>
      </c>
      <c r="E7" s="657" t="s">
        <v>380</v>
      </c>
      <c r="F7" s="658">
        <v>13.43</v>
      </c>
      <c r="G7" s="659">
        <v>51</v>
      </c>
      <c r="H7" s="650">
        <v>33676</v>
      </c>
      <c r="I7" s="651">
        <v>18695</v>
      </c>
      <c r="J7" s="652">
        <f t="shared" si="1"/>
        <v>47586</v>
      </c>
      <c r="K7" s="660">
        <f>ROUND(12*(1/F7*H7+1/G7*I7),0)</f>
        <v>34489</v>
      </c>
      <c r="L7" s="651">
        <v>681</v>
      </c>
      <c r="M7" s="647"/>
      <c r="N7" s="647"/>
      <c r="O7" s="647"/>
      <c r="P7" s="647"/>
      <c r="Q7" s="647"/>
    </row>
    <row r="8" spans="1:17" x14ac:dyDescent="0.2">
      <c r="A8" s="655" t="s">
        <v>378</v>
      </c>
      <c r="B8" s="655" t="s">
        <v>371</v>
      </c>
      <c r="C8" s="656" t="s">
        <v>379</v>
      </c>
      <c r="D8" s="655" t="s">
        <v>373</v>
      </c>
      <c r="E8" s="657" t="s">
        <v>381</v>
      </c>
      <c r="F8" s="658">
        <v>11.41</v>
      </c>
      <c r="G8" s="659">
        <v>51</v>
      </c>
      <c r="H8" s="650">
        <v>33676</v>
      </c>
      <c r="I8" s="651">
        <v>18695</v>
      </c>
      <c r="J8" s="652">
        <f t="shared" si="1"/>
        <v>54831</v>
      </c>
      <c r="K8" s="660">
        <f>ROUND(12*(1/F8*H8+1/G8*I8),0)</f>
        <v>39816</v>
      </c>
      <c r="L8" s="654">
        <v>681</v>
      </c>
      <c r="M8" s="647"/>
      <c r="N8" s="647"/>
      <c r="O8" s="647"/>
      <c r="P8" s="647"/>
      <c r="Q8" s="647"/>
    </row>
    <row r="9" spans="1:17" x14ac:dyDescent="0.2">
      <c r="A9" s="655" t="s">
        <v>382</v>
      </c>
      <c r="B9" s="655" t="s">
        <v>383</v>
      </c>
      <c r="C9" s="656" t="s">
        <v>379</v>
      </c>
      <c r="D9" s="655" t="s">
        <v>373</v>
      </c>
      <c r="E9" s="657" t="s">
        <v>384</v>
      </c>
      <c r="F9" s="658">
        <v>13.43</v>
      </c>
      <c r="G9" s="659">
        <v>51</v>
      </c>
      <c r="H9" s="650">
        <v>33676</v>
      </c>
      <c r="I9" s="651">
        <v>18695</v>
      </c>
      <c r="J9" s="652">
        <f t="shared" si="1"/>
        <v>47586</v>
      </c>
      <c r="K9" s="660">
        <f t="shared" ref="K9:K12" si="2">ROUND(12*(1/F9*H9+1/G9*I9),0)</f>
        <v>34489</v>
      </c>
      <c r="L9" s="654">
        <v>681</v>
      </c>
      <c r="M9" s="647"/>
      <c r="N9" s="647"/>
      <c r="O9" s="647"/>
      <c r="P9" s="647"/>
      <c r="Q9" s="647"/>
    </row>
    <row r="10" spans="1:17" x14ac:dyDescent="0.2">
      <c r="A10" s="655" t="s">
        <v>382</v>
      </c>
      <c r="B10" s="655" t="s">
        <v>383</v>
      </c>
      <c r="C10" s="656" t="s">
        <v>379</v>
      </c>
      <c r="D10" s="655" t="s">
        <v>373</v>
      </c>
      <c r="E10" s="657" t="s">
        <v>385</v>
      </c>
      <c r="F10" s="658">
        <v>11.41</v>
      </c>
      <c r="G10" s="659">
        <v>51</v>
      </c>
      <c r="H10" s="650">
        <v>33676</v>
      </c>
      <c r="I10" s="651">
        <v>18695</v>
      </c>
      <c r="J10" s="652">
        <f t="shared" si="1"/>
        <v>54831</v>
      </c>
      <c r="K10" s="660">
        <f t="shared" si="2"/>
        <v>39816</v>
      </c>
      <c r="L10" s="654">
        <v>681</v>
      </c>
      <c r="M10" s="647"/>
      <c r="N10" s="647"/>
      <c r="O10" s="647"/>
      <c r="P10" s="647"/>
      <c r="Q10" s="647"/>
    </row>
    <row r="11" spans="1:17" x14ac:dyDescent="0.2">
      <c r="A11" s="655" t="s">
        <v>386</v>
      </c>
      <c r="B11" s="655" t="s">
        <v>371</v>
      </c>
      <c r="C11" s="656" t="s">
        <v>387</v>
      </c>
      <c r="D11" s="655" t="s">
        <v>373</v>
      </c>
      <c r="E11" s="657" t="s">
        <v>388</v>
      </c>
      <c r="F11" s="658">
        <v>13.43</v>
      </c>
      <c r="G11" s="659">
        <v>51</v>
      </c>
      <c r="H11" s="650">
        <v>33676</v>
      </c>
      <c r="I11" s="651">
        <v>18695</v>
      </c>
      <c r="J11" s="652">
        <f t="shared" si="1"/>
        <v>47586</v>
      </c>
      <c r="K11" s="660">
        <f t="shared" si="2"/>
        <v>34489</v>
      </c>
      <c r="L11" s="651">
        <v>681</v>
      </c>
      <c r="M11" s="647"/>
      <c r="N11" s="647"/>
      <c r="O11" s="647"/>
      <c r="P11" s="647"/>
      <c r="Q11" s="647"/>
    </row>
    <row r="12" spans="1:17" x14ac:dyDescent="0.2">
      <c r="A12" s="655" t="s">
        <v>386</v>
      </c>
      <c r="B12" s="655" t="s">
        <v>371</v>
      </c>
      <c r="C12" s="656" t="s">
        <v>387</v>
      </c>
      <c r="D12" s="655" t="s">
        <v>373</v>
      </c>
      <c r="E12" s="657" t="s">
        <v>389</v>
      </c>
      <c r="F12" s="658">
        <v>11.41</v>
      </c>
      <c r="G12" s="659">
        <v>51</v>
      </c>
      <c r="H12" s="650">
        <v>33676</v>
      </c>
      <c r="I12" s="651">
        <v>18695</v>
      </c>
      <c r="J12" s="652">
        <f t="shared" si="1"/>
        <v>54831</v>
      </c>
      <c r="K12" s="660">
        <f t="shared" si="2"/>
        <v>39816</v>
      </c>
      <c r="L12" s="654">
        <v>681</v>
      </c>
      <c r="M12" s="647"/>
      <c r="N12" s="647"/>
      <c r="O12" s="647"/>
      <c r="P12" s="647"/>
      <c r="Q12" s="647"/>
    </row>
    <row r="13" spans="1:17" x14ac:dyDescent="0.2">
      <c r="A13" s="655" t="s">
        <v>390</v>
      </c>
      <c r="B13" s="655" t="s">
        <v>371</v>
      </c>
      <c r="C13" s="656" t="s">
        <v>391</v>
      </c>
      <c r="D13" s="655" t="s">
        <v>373</v>
      </c>
      <c r="E13" s="657" t="s">
        <v>392</v>
      </c>
      <c r="F13" s="658">
        <v>13.43</v>
      </c>
      <c r="G13" s="659">
        <v>51</v>
      </c>
      <c r="H13" s="650">
        <v>33676</v>
      </c>
      <c r="I13" s="651">
        <v>18695</v>
      </c>
      <c r="J13" s="652">
        <f t="shared" si="1"/>
        <v>47586</v>
      </c>
      <c r="K13" s="660">
        <f>ROUND(12*(1/F13*H13+1/G13*I13),0)</f>
        <v>34489</v>
      </c>
      <c r="L13" s="651">
        <v>681</v>
      </c>
      <c r="M13" s="647"/>
      <c r="N13" s="647"/>
      <c r="O13" s="647"/>
      <c r="P13" s="647"/>
      <c r="Q13" s="647"/>
    </row>
    <row r="14" spans="1:17" ht="13.5" thickBot="1" x14ac:dyDescent="0.25">
      <c r="A14" s="668" t="s">
        <v>390</v>
      </c>
      <c r="B14" s="668" t="s">
        <v>371</v>
      </c>
      <c r="C14" s="669" t="s">
        <v>391</v>
      </c>
      <c r="D14" s="668" t="s">
        <v>373</v>
      </c>
      <c r="E14" s="670" t="s">
        <v>393</v>
      </c>
      <c r="F14" s="661">
        <v>11.41</v>
      </c>
      <c r="G14" s="662">
        <v>51</v>
      </c>
      <c r="H14" s="663">
        <v>33676</v>
      </c>
      <c r="I14" s="664">
        <v>18695</v>
      </c>
      <c r="J14" s="665">
        <f t="shared" si="1"/>
        <v>54831</v>
      </c>
      <c r="K14" s="666">
        <f>ROUND(12*(1/F14*H14+1/G14*I14),0)</f>
        <v>39816</v>
      </c>
      <c r="L14" s="667">
        <v>681</v>
      </c>
      <c r="M14" s="647"/>
      <c r="N14" s="647"/>
      <c r="O14" s="647"/>
      <c r="P14" s="647"/>
      <c r="Q14" s="647"/>
    </row>
    <row r="15" spans="1:17" ht="13.5" thickBot="1" x14ac:dyDescent="0.25">
      <c r="A15" s="671"/>
      <c r="B15" s="671"/>
      <c r="C15" s="644"/>
      <c r="D15" s="644"/>
      <c r="E15" s="645"/>
      <c r="F15" s="646"/>
      <c r="G15" s="646"/>
      <c r="H15" s="647"/>
      <c r="I15" s="647"/>
      <c r="J15" s="647"/>
      <c r="K15" s="647"/>
      <c r="L15" s="672"/>
    </row>
    <row r="16" spans="1:17" ht="13.5" thickBot="1" x14ac:dyDescent="0.25">
      <c r="A16" s="673" t="s">
        <v>394</v>
      </c>
      <c r="B16" s="673" t="s">
        <v>394</v>
      </c>
      <c r="C16" s="674"/>
      <c r="D16" s="674"/>
      <c r="E16" s="675"/>
      <c r="F16" s="676"/>
      <c r="G16" s="676"/>
      <c r="H16" s="677"/>
      <c r="I16" s="677"/>
      <c r="J16" s="678"/>
      <c r="K16" s="677"/>
      <c r="L16" s="679"/>
    </row>
    <row r="17" spans="1:17" x14ac:dyDescent="0.2">
      <c r="A17" s="655" t="s">
        <v>395</v>
      </c>
      <c r="B17" s="655" t="s">
        <v>396</v>
      </c>
      <c r="C17" s="656" t="s">
        <v>397</v>
      </c>
      <c r="D17" s="655" t="s">
        <v>398</v>
      </c>
      <c r="E17" s="657" t="s">
        <v>399</v>
      </c>
      <c r="F17" s="658">
        <v>3.51</v>
      </c>
      <c r="G17" s="659">
        <v>20</v>
      </c>
      <c r="H17" s="637">
        <v>34296</v>
      </c>
      <c r="I17" s="638">
        <v>20359</v>
      </c>
      <c r="J17" s="639">
        <f>ROUND(12*1.36*(1/F17*H17+1/G17*I17)+L17,0)</f>
        <v>176724</v>
      </c>
      <c r="K17" s="660">
        <f t="shared" ref="K17:K20" si="3">ROUND(12*(1/F17*H17+1/G17*I17),0)</f>
        <v>129467</v>
      </c>
      <c r="L17" s="651">
        <v>649</v>
      </c>
      <c r="M17" s="647"/>
      <c r="N17" s="647"/>
      <c r="O17" s="647"/>
      <c r="P17" s="647"/>
      <c r="Q17" s="647"/>
    </row>
    <row r="18" spans="1:17" x14ac:dyDescent="0.2">
      <c r="A18" s="655" t="s">
        <v>395</v>
      </c>
      <c r="B18" s="655" t="s">
        <v>396</v>
      </c>
      <c r="C18" s="656" t="s">
        <v>397</v>
      </c>
      <c r="D18" s="655" t="s">
        <v>398</v>
      </c>
      <c r="E18" s="657" t="s">
        <v>400</v>
      </c>
      <c r="F18" s="658">
        <v>7.02</v>
      </c>
      <c r="G18" s="659">
        <v>40</v>
      </c>
      <c r="H18" s="650">
        <v>34296</v>
      </c>
      <c r="I18" s="651">
        <v>20359</v>
      </c>
      <c r="J18" s="652">
        <f t="shared" ref="J18:J20" si="4">ROUND(12*1.36*(1/F18*H18+1/G18*I18)+L18,0)</f>
        <v>88686</v>
      </c>
      <c r="K18" s="660">
        <f t="shared" si="3"/>
        <v>64733</v>
      </c>
      <c r="L18" s="651">
        <v>649</v>
      </c>
      <c r="M18" s="647"/>
      <c r="N18" s="647"/>
      <c r="O18" s="647"/>
      <c r="P18" s="647"/>
      <c r="Q18" s="647"/>
    </row>
    <row r="19" spans="1:17" x14ac:dyDescent="0.2">
      <c r="A19" s="681" t="s">
        <v>401</v>
      </c>
      <c r="B19" s="681" t="s">
        <v>402</v>
      </c>
      <c r="C19" s="682" t="s">
        <v>397</v>
      </c>
      <c r="D19" s="681" t="s">
        <v>398</v>
      </c>
      <c r="E19" s="683" t="s">
        <v>403</v>
      </c>
      <c r="F19" s="684">
        <v>3.51</v>
      </c>
      <c r="G19" s="685">
        <v>20</v>
      </c>
      <c r="H19" s="650">
        <v>34296</v>
      </c>
      <c r="I19" s="651">
        <v>20359</v>
      </c>
      <c r="J19" s="652">
        <f t="shared" si="4"/>
        <v>176724</v>
      </c>
      <c r="K19" s="686">
        <f t="shared" si="3"/>
        <v>129467</v>
      </c>
      <c r="L19" s="687">
        <v>649</v>
      </c>
      <c r="M19" s="647"/>
      <c r="N19" s="647"/>
      <c r="O19" s="647"/>
      <c r="P19" s="647"/>
      <c r="Q19" s="647"/>
    </row>
    <row r="20" spans="1:17" ht="13.5" thickBot="1" x14ac:dyDescent="0.25">
      <c r="A20" s="668" t="s">
        <v>401</v>
      </c>
      <c r="B20" s="668" t="s">
        <v>402</v>
      </c>
      <c r="C20" s="669" t="s">
        <v>397</v>
      </c>
      <c r="D20" s="668" t="s">
        <v>398</v>
      </c>
      <c r="E20" s="670" t="s">
        <v>404</v>
      </c>
      <c r="F20" s="661">
        <v>7.02</v>
      </c>
      <c r="G20" s="662">
        <v>40</v>
      </c>
      <c r="H20" s="663">
        <v>34296</v>
      </c>
      <c r="I20" s="664">
        <v>20359</v>
      </c>
      <c r="J20" s="665">
        <f t="shared" si="4"/>
        <v>88686</v>
      </c>
      <c r="K20" s="666">
        <f t="shared" si="3"/>
        <v>64733</v>
      </c>
      <c r="L20" s="664">
        <v>649</v>
      </c>
      <c r="M20" s="647"/>
      <c r="N20" s="647"/>
      <c r="O20" s="647"/>
      <c r="P20" s="647"/>
      <c r="Q20" s="647"/>
    </row>
    <row r="21" spans="1:17" ht="13.5" thickBot="1" x14ac:dyDescent="0.25">
      <c r="A21" s="671"/>
      <c r="B21" s="671"/>
      <c r="C21" s="644"/>
      <c r="D21" s="644"/>
      <c r="E21" s="645"/>
      <c r="F21" s="646"/>
      <c r="G21" s="646"/>
      <c r="H21" s="647"/>
      <c r="I21" s="647"/>
      <c r="J21" s="647"/>
      <c r="K21" s="647"/>
      <c r="L21" s="672"/>
    </row>
    <row r="22" spans="1:17" ht="13.5" thickBot="1" x14ac:dyDescent="0.25">
      <c r="A22" s="673" t="s">
        <v>405</v>
      </c>
      <c r="B22" s="673" t="s">
        <v>405</v>
      </c>
      <c r="C22" s="674"/>
      <c r="D22" s="674"/>
      <c r="E22" s="675"/>
      <c r="F22" s="676"/>
      <c r="G22" s="676"/>
      <c r="H22" s="677"/>
      <c r="I22" s="677"/>
      <c r="J22" s="678"/>
      <c r="K22" s="677"/>
      <c r="L22" s="679"/>
    </row>
    <row r="23" spans="1:17" x14ac:dyDescent="0.2">
      <c r="A23" s="730" t="s">
        <v>406</v>
      </c>
      <c r="B23" s="730" t="s">
        <v>407</v>
      </c>
      <c r="C23" s="731" t="s">
        <v>408</v>
      </c>
      <c r="D23" s="730" t="s">
        <v>409</v>
      </c>
      <c r="E23" s="643" t="s">
        <v>410</v>
      </c>
      <c r="F23" s="635">
        <v>11.55</v>
      </c>
      <c r="G23" s="636">
        <v>53</v>
      </c>
      <c r="H23" s="637">
        <v>34296</v>
      </c>
      <c r="I23" s="638">
        <v>19463</v>
      </c>
      <c r="J23" s="639">
        <f>ROUND(12*1.36*(1/F23*H23+1/G23*I23)+L23,0)</f>
        <v>54975</v>
      </c>
      <c r="K23" s="640">
        <f t="shared" ref="K23:K42" si="5">ROUND(12*(1/F23*H23+1/G23*I23),0)</f>
        <v>40039</v>
      </c>
      <c r="L23" s="638">
        <v>522</v>
      </c>
      <c r="M23" s="647"/>
      <c r="N23" s="647"/>
      <c r="O23" s="647"/>
      <c r="P23" s="647"/>
      <c r="Q23" s="647"/>
    </row>
    <row r="24" spans="1:17" x14ac:dyDescent="0.2">
      <c r="A24" s="688" t="s">
        <v>411</v>
      </c>
      <c r="B24" s="688" t="s">
        <v>412</v>
      </c>
      <c r="C24" s="689" t="s">
        <v>413</v>
      </c>
      <c r="D24" s="688" t="s">
        <v>409</v>
      </c>
      <c r="E24" s="657" t="s">
        <v>414</v>
      </c>
      <c r="F24" s="658">
        <v>10.5</v>
      </c>
      <c r="G24" s="659">
        <v>53</v>
      </c>
      <c r="H24" s="650">
        <v>34296</v>
      </c>
      <c r="I24" s="651">
        <v>19463</v>
      </c>
      <c r="J24" s="652">
        <f t="shared" ref="J24:J42" si="6">ROUND(12*1.36*(1/F24*H24+1/G24*I24)+L24,0)</f>
        <v>59821</v>
      </c>
      <c r="K24" s="660">
        <f t="shared" si="5"/>
        <v>43602</v>
      </c>
      <c r="L24" s="651">
        <v>522</v>
      </c>
      <c r="M24" s="647"/>
      <c r="N24" s="647"/>
      <c r="O24" s="647"/>
      <c r="P24" s="647"/>
      <c r="Q24" s="647"/>
    </row>
    <row r="25" spans="1:17" x14ac:dyDescent="0.2">
      <c r="A25" s="688" t="s">
        <v>415</v>
      </c>
      <c r="B25" s="688" t="s">
        <v>416</v>
      </c>
      <c r="C25" s="689" t="s">
        <v>417</v>
      </c>
      <c r="D25" s="688" t="s">
        <v>409</v>
      </c>
      <c r="E25" s="657" t="s">
        <v>418</v>
      </c>
      <c r="F25" s="658">
        <v>10.77</v>
      </c>
      <c r="G25" s="659">
        <v>53</v>
      </c>
      <c r="H25" s="650">
        <v>34296</v>
      </c>
      <c r="I25" s="651">
        <v>19463</v>
      </c>
      <c r="J25" s="652">
        <f t="shared" si="6"/>
        <v>58485</v>
      </c>
      <c r="K25" s="660">
        <f t="shared" si="5"/>
        <v>42620</v>
      </c>
      <c r="L25" s="651">
        <v>522</v>
      </c>
      <c r="M25" s="647"/>
      <c r="N25" s="647"/>
      <c r="O25" s="647"/>
      <c r="P25" s="647"/>
      <c r="Q25" s="647"/>
    </row>
    <row r="26" spans="1:17" x14ac:dyDescent="0.2">
      <c r="A26" s="688" t="s">
        <v>419</v>
      </c>
      <c r="B26" s="688" t="s">
        <v>420</v>
      </c>
      <c r="C26" s="689" t="s">
        <v>421</v>
      </c>
      <c r="D26" s="688" t="s">
        <v>409</v>
      </c>
      <c r="E26" s="657" t="s">
        <v>422</v>
      </c>
      <c r="F26" s="658">
        <v>10.77</v>
      </c>
      <c r="G26" s="659">
        <v>53</v>
      </c>
      <c r="H26" s="650">
        <v>34296</v>
      </c>
      <c r="I26" s="651">
        <v>19463</v>
      </c>
      <c r="J26" s="652">
        <f t="shared" si="6"/>
        <v>58485</v>
      </c>
      <c r="K26" s="660">
        <f t="shared" si="5"/>
        <v>42620</v>
      </c>
      <c r="L26" s="651">
        <v>522</v>
      </c>
      <c r="M26" s="647"/>
      <c r="N26" s="647"/>
      <c r="O26" s="647"/>
      <c r="P26" s="647"/>
      <c r="Q26" s="647"/>
    </row>
    <row r="27" spans="1:17" x14ac:dyDescent="0.2">
      <c r="A27" s="655" t="s">
        <v>423</v>
      </c>
      <c r="B27" s="655" t="s">
        <v>424</v>
      </c>
      <c r="C27" s="656" t="s">
        <v>425</v>
      </c>
      <c r="D27" s="655" t="s">
        <v>409</v>
      </c>
      <c r="E27" s="657" t="s">
        <v>426</v>
      </c>
      <c r="F27" s="658">
        <v>15.75</v>
      </c>
      <c r="G27" s="659">
        <v>53</v>
      </c>
      <c r="H27" s="650">
        <v>34296</v>
      </c>
      <c r="I27" s="651">
        <v>19463</v>
      </c>
      <c r="J27" s="652">
        <f t="shared" si="6"/>
        <v>42052</v>
      </c>
      <c r="K27" s="660">
        <f t="shared" si="5"/>
        <v>30537</v>
      </c>
      <c r="L27" s="651">
        <v>522</v>
      </c>
      <c r="M27" s="647"/>
      <c r="N27" s="647"/>
      <c r="O27" s="647"/>
      <c r="P27" s="647"/>
      <c r="Q27" s="647"/>
    </row>
    <row r="28" spans="1:17" x14ac:dyDescent="0.2">
      <c r="A28" s="655" t="s">
        <v>423</v>
      </c>
      <c r="B28" s="655" t="s">
        <v>424</v>
      </c>
      <c r="C28" s="656" t="s">
        <v>425</v>
      </c>
      <c r="D28" s="655" t="s">
        <v>409</v>
      </c>
      <c r="E28" s="657" t="s">
        <v>427</v>
      </c>
      <c r="F28" s="658">
        <v>45</v>
      </c>
      <c r="G28" s="659">
        <v>151.43</v>
      </c>
      <c r="H28" s="650">
        <v>34296</v>
      </c>
      <c r="I28" s="651">
        <v>19463</v>
      </c>
      <c r="J28" s="652">
        <f t="shared" si="6"/>
        <v>15058</v>
      </c>
      <c r="K28" s="660">
        <f t="shared" si="5"/>
        <v>10688</v>
      </c>
      <c r="L28" s="651">
        <v>522</v>
      </c>
      <c r="M28" s="647"/>
      <c r="N28" s="647"/>
      <c r="O28" s="647"/>
      <c r="P28" s="647"/>
      <c r="Q28" s="647"/>
    </row>
    <row r="29" spans="1:17" x14ac:dyDescent="0.2">
      <c r="A29" s="655" t="s">
        <v>428</v>
      </c>
      <c r="B29" s="655" t="s">
        <v>424</v>
      </c>
      <c r="C29" s="656" t="s">
        <v>429</v>
      </c>
      <c r="D29" s="655" t="s">
        <v>409</v>
      </c>
      <c r="E29" s="657" t="s">
        <v>430</v>
      </c>
      <c r="F29" s="658">
        <v>12.08</v>
      </c>
      <c r="G29" s="659">
        <v>53</v>
      </c>
      <c r="H29" s="650">
        <v>34296</v>
      </c>
      <c r="I29" s="651">
        <v>19463</v>
      </c>
      <c r="J29" s="652">
        <f t="shared" si="6"/>
        <v>52849</v>
      </c>
      <c r="K29" s="660">
        <f t="shared" si="5"/>
        <v>38476</v>
      </c>
      <c r="L29" s="651">
        <v>522</v>
      </c>
      <c r="M29" s="647"/>
      <c r="N29" s="647"/>
      <c r="O29" s="647"/>
      <c r="P29" s="647"/>
      <c r="Q29" s="647"/>
    </row>
    <row r="30" spans="1:17" x14ac:dyDescent="0.2">
      <c r="A30" s="655" t="s">
        <v>431</v>
      </c>
      <c r="B30" s="655" t="s">
        <v>424</v>
      </c>
      <c r="C30" s="656" t="s">
        <v>432</v>
      </c>
      <c r="D30" s="655" t="s">
        <v>409</v>
      </c>
      <c r="E30" s="657" t="s">
        <v>433</v>
      </c>
      <c r="F30" s="658">
        <v>10.5</v>
      </c>
      <c r="G30" s="659">
        <v>53</v>
      </c>
      <c r="H30" s="650">
        <v>34296</v>
      </c>
      <c r="I30" s="651">
        <v>19463</v>
      </c>
      <c r="J30" s="652">
        <f t="shared" si="6"/>
        <v>59821</v>
      </c>
      <c r="K30" s="660">
        <f t="shared" si="5"/>
        <v>43602</v>
      </c>
      <c r="L30" s="651">
        <v>522</v>
      </c>
      <c r="M30" s="647"/>
      <c r="N30" s="647"/>
      <c r="O30" s="647"/>
      <c r="P30" s="647"/>
      <c r="Q30" s="647"/>
    </row>
    <row r="31" spans="1:17" x14ac:dyDescent="0.2">
      <c r="A31" s="655" t="s">
        <v>434</v>
      </c>
      <c r="B31" s="655" t="s">
        <v>424</v>
      </c>
      <c r="C31" s="656" t="s">
        <v>372</v>
      </c>
      <c r="D31" s="655" t="s">
        <v>409</v>
      </c>
      <c r="E31" s="657" t="s">
        <v>435</v>
      </c>
      <c r="F31" s="658">
        <v>12.08</v>
      </c>
      <c r="G31" s="659">
        <v>53</v>
      </c>
      <c r="H31" s="650">
        <v>34296</v>
      </c>
      <c r="I31" s="651">
        <v>19463</v>
      </c>
      <c r="J31" s="652">
        <f t="shared" si="6"/>
        <v>52849</v>
      </c>
      <c r="K31" s="660">
        <f t="shared" si="5"/>
        <v>38476</v>
      </c>
      <c r="L31" s="651">
        <v>522</v>
      </c>
      <c r="M31" s="647"/>
      <c r="N31" s="647"/>
      <c r="O31" s="647"/>
      <c r="P31" s="647"/>
      <c r="Q31" s="647"/>
    </row>
    <row r="32" spans="1:17" x14ac:dyDescent="0.2">
      <c r="A32" s="655" t="s">
        <v>434</v>
      </c>
      <c r="B32" s="655" t="s">
        <v>424</v>
      </c>
      <c r="C32" s="656" t="s">
        <v>372</v>
      </c>
      <c r="D32" s="655" t="s">
        <v>409</v>
      </c>
      <c r="E32" s="657" t="s">
        <v>436</v>
      </c>
      <c r="F32" s="658">
        <v>34.51</v>
      </c>
      <c r="G32" s="659">
        <v>151.43</v>
      </c>
      <c r="H32" s="650">
        <v>34296</v>
      </c>
      <c r="I32" s="651">
        <v>19463</v>
      </c>
      <c r="J32" s="652">
        <f t="shared" si="6"/>
        <v>18838</v>
      </c>
      <c r="K32" s="660">
        <f t="shared" si="5"/>
        <v>13468</v>
      </c>
      <c r="L32" s="651">
        <v>522</v>
      </c>
      <c r="M32" s="647"/>
      <c r="N32" s="647"/>
      <c r="O32" s="647"/>
      <c r="P32" s="647"/>
      <c r="Q32" s="647"/>
    </row>
    <row r="33" spans="1:17" x14ac:dyDescent="0.2">
      <c r="A33" s="655" t="s">
        <v>437</v>
      </c>
      <c r="B33" s="655" t="s">
        <v>438</v>
      </c>
      <c r="C33" s="656" t="s">
        <v>425</v>
      </c>
      <c r="D33" s="655" t="s">
        <v>409</v>
      </c>
      <c r="E33" s="657" t="s">
        <v>439</v>
      </c>
      <c r="F33" s="658">
        <v>10.5</v>
      </c>
      <c r="G33" s="659">
        <v>53</v>
      </c>
      <c r="H33" s="650">
        <v>34296</v>
      </c>
      <c r="I33" s="651">
        <v>19463</v>
      </c>
      <c r="J33" s="652">
        <f t="shared" si="6"/>
        <v>59821</v>
      </c>
      <c r="K33" s="660">
        <f t="shared" si="5"/>
        <v>43602</v>
      </c>
      <c r="L33" s="651">
        <v>522</v>
      </c>
      <c r="M33" s="647"/>
      <c r="N33" s="647"/>
      <c r="O33" s="647"/>
      <c r="P33" s="647"/>
      <c r="Q33" s="647"/>
    </row>
    <row r="34" spans="1:17" x14ac:dyDescent="0.2">
      <c r="A34" s="655" t="s">
        <v>440</v>
      </c>
      <c r="B34" s="655" t="s">
        <v>438</v>
      </c>
      <c r="C34" s="656" t="s">
        <v>429</v>
      </c>
      <c r="D34" s="655" t="s">
        <v>409</v>
      </c>
      <c r="E34" s="657" t="s">
        <v>441</v>
      </c>
      <c r="F34" s="658">
        <v>10.5</v>
      </c>
      <c r="G34" s="659">
        <v>53</v>
      </c>
      <c r="H34" s="650">
        <v>34296</v>
      </c>
      <c r="I34" s="651">
        <v>19463</v>
      </c>
      <c r="J34" s="652">
        <f t="shared" si="6"/>
        <v>59821</v>
      </c>
      <c r="K34" s="660">
        <f t="shared" si="5"/>
        <v>43602</v>
      </c>
      <c r="L34" s="651">
        <v>522</v>
      </c>
      <c r="M34" s="647"/>
      <c r="N34" s="647"/>
      <c r="O34" s="647"/>
      <c r="P34" s="647"/>
      <c r="Q34" s="647"/>
    </row>
    <row r="35" spans="1:17" x14ac:dyDescent="0.2">
      <c r="A35" s="655" t="s">
        <v>442</v>
      </c>
      <c r="B35" s="655" t="s">
        <v>443</v>
      </c>
      <c r="C35" s="656" t="s">
        <v>425</v>
      </c>
      <c r="D35" s="655" t="s">
        <v>409</v>
      </c>
      <c r="E35" s="657" t="s">
        <v>444</v>
      </c>
      <c r="F35" s="658">
        <v>10.5</v>
      </c>
      <c r="G35" s="659">
        <v>53</v>
      </c>
      <c r="H35" s="650">
        <v>34296</v>
      </c>
      <c r="I35" s="651">
        <v>19463</v>
      </c>
      <c r="J35" s="652">
        <f t="shared" si="6"/>
        <v>59821</v>
      </c>
      <c r="K35" s="660">
        <f t="shared" si="5"/>
        <v>43602</v>
      </c>
      <c r="L35" s="651">
        <v>522</v>
      </c>
      <c r="M35" s="647"/>
      <c r="N35" s="647"/>
      <c r="O35" s="647"/>
      <c r="P35" s="647"/>
      <c r="Q35" s="647"/>
    </row>
    <row r="36" spans="1:17" x14ac:dyDescent="0.2">
      <c r="A36" s="688" t="s">
        <v>445</v>
      </c>
      <c r="B36" s="688" t="s">
        <v>446</v>
      </c>
      <c r="C36" s="689" t="s">
        <v>421</v>
      </c>
      <c r="D36" s="688" t="s">
        <v>409</v>
      </c>
      <c r="E36" s="657" t="s">
        <v>447</v>
      </c>
      <c r="F36" s="658">
        <v>16.46</v>
      </c>
      <c r="G36" s="659">
        <v>53</v>
      </c>
      <c r="H36" s="650">
        <v>34296</v>
      </c>
      <c r="I36" s="651">
        <v>19463</v>
      </c>
      <c r="J36" s="652">
        <f t="shared" si="6"/>
        <v>40519</v>
      </c>
      <c r="K36" s="660">
        <f t="shared" si="5"/>
        <v>29410</v>
      </c>
      <c r="L36" s="651">
        <v>522</v>
      </c>
      <c r="M36" s="647"/>
      <c r="N36" s="647"/>
      <c r="O36" s="647"/>
      <c r="P36" s="647"/>
      <c r="Q36" s="647"/>
    </row>
    <row r="37" spans="1:17" x14ac:dyDescent="0.2">
      <c r="A37" s="688" t="s">
        <v>448</v>
      </c>
      <c r="B37" s="688" t="s">
        <v>446</v>
      </c>
      <c r="C37" s="689" t="s">
        <v>449</v>
      </c>
      <c r="D37" s="688" t="s">
        <v>409</v>
      </c>
      <c r="E37" s="657" t="s">
        <v>450</v>
      </c>
      <c r="F37" s="658">
        <v>12.16</v>
      </c>
      <c r="G37" s="659">
        <v>53</v>
      </c>
      <c r="H37" s="650">
        <v>34296</v>
      </c>
      <c r="I37" s="651">
        <v>19463</v>
      </c>
      <c r="J37" s="652">
        <f t="shared" si="6"/>
        <v>52544</v>
      </c>
      <c r="K37" s="660">
        <f t="shared" si="5"/>
        <v>38251</v>
      </c>
      <c r="L37" s="651">
        <v>522</v>
      </c>
      <c r="M37" s="647"/>
      <c r="N37" s="647"/>
      <c r="O37" s="647"/>
      <c r="P37" s="647"/>
      <c r="Q37" s="647"/>
    </row>
    <row r="38" spans="1:17" x14ac:dyDescent="0.2">
      <c r="A38" s="688" t="s">
        <v>448</v>
      </c>
      <c r="B38" s="688" t="s">
        <v>446</v>
      </c>
      <c r="C38" s="689" t="s">
        <v>449</v>
      </c>
      <c r="D38" s="688" t="s">
        <v>409</v>
      </c>
      <c r="E38" s="657" t="s">
        <v>451</v>
      </c>
      <c r="F38" s="658">
        <v>19</v>
      </c>
      <c r="G38" s="659">
        <v>82.81</v>
      </c>
      <c r="H38" s="650">
        <v>34296</v>
      </c>
      <c r="I38" s="651">
        <v>19463</v>
      </c>
      <c r="J38" s="652">
        <f t="shared" si="6"/>
        <v>33816</v>
      </c>
      <c r="K38" s="660">
        <f t="shared" si="5"/>
        <v>24481</v>
      </c>
      <c r="L38" s="651">
        <v>522</v>
      </c>
      <c r="M38" s="647"/>
      <c r="N38" s="647"/>
      <c r="O38" s="647"/>
      <c r="P38" s="647"/>
      <c r="Q38" s="647"/>
    </row>
    <row r="39" spans="1:17" x14ac:dyDescent="0.2">
      <c r="A39" s="688" t="s">
        <v>452</v>
      </c>
      <c r="B39" s="688" t="s">
        <v>453</v>
      </c>
      <c r="C39" s="689" t="s">
        <v>421</v>
      </c>
      <c r="D39" s="688" t="s">
        <v>409</v>
      </c>
      <c r="E39" s="657" t="s">
        <v>454</v>
      </c>
      <c r="F39" s="658">
        <v>11.05</v>
      </c>
      <c r="G39" s="659">
        <v>53</v>
      </c>
      <c r="H39" s="650">
        <v>34296</v>
      </c>
      <c r="I39" s="651">
        <v>19463</v>
      </c>
      <c r="J39" s="652">
        <f t="shared" si="6"/>
        <v>57168</v>
      </c>
      <c r="K39" s="660">
        <f t="shared" si="5"/>
        <v>41651</v>
      </c>
      <c r="L39" s="651">
        <v>522</v>
      </c>
      <c r="M39" s="647"/>
      <c r="N39" s="647"/>
      <c r="O39" s="647"/>
      <c r="P39" s="647"/>
      <c r="Q39" s="647"/>
    </row>
    <row r="40" spans="1:17" x14ac:dyDescent="0.2">
      <c r="A40" s="688" t="s">
        <v>452</v>
      </c>
      <c r="B40" s="688" t="s">
        <v>453</v>
      </c>
      <c r="C40" s="689" t="s">
        <v>421</v>
      </c>
      <c r="D40" s="688" t="s">
        <v>409</v>
      </c>
      <c r="E40" s="657" t="s">
        <v>455</v>
      </c>
      <c r="F40" s="658">
        <v>19.05</v>
      </c>
      <c r="G40" s="659">
        <v>91.38</v>
      </c>
      <c r="H40" s="650">
        <v>34296</v>
      </c>
      <c r="I40" s="651">
        <v>19463</v>
      </c>
      <c r="J40" s="652">
        <f t="shared" si="6"/>
        <v>33379</v>
      </c>
      <c r="K40" s="660">
        <f t="shared" si="5"/>
        <v>24160</v>
      </c>
      <c r="L40" s="651">
        <v>522</v>
      </c>
      <c r="M40" s="647"/>
      <c r="N40" s="647"/>
      <c r="O40" s="647"/>
      <c r="P40" s="647"/>
      <c r="Q40" s="647"/>
    </row>
    <row r="41" spans="1:17" x14ac:dyDescent="0.2">
      <c r="A41" s="690" t="s">
        <v>456</v>
      </c>
      <c r="B41" s="690" t="s">
        <v>457</v>
      </c>
      <c r="C41" s="691" t="s">
        <v>397</v>
      </c>
      <c r="D41" s="690" t="s">
        <v>409</v>
      </c>
      <c r="E41" s="683" t="s">
        <v>458</v>
      </c>
      <c r="F41" s="684">
        <v>15.2</v>
      </c>
      <c r="G41" s="685">
        <v>53</v>
      </c>
      <c r="H41" s="650">
        <v>34296</v>
      </c>
      <c r="I41" s="651">
        <v>19463</v>
      </c>
      <c r="J41" s="652">
        <f t="shared" si="6"/>
        <v>43338</v>
      </c>
      <c r="K41" s="660">
        <f t="shared" si="5"/>
        <v>31483</v>
      </c>
      <c r="L41" s="651">
        <v>522</v>
      </c>
      <c r="M41" s="647"/>
      <c r="N41" s="647"/>
      <c r="O41" s="647"/>
      <c r="P41" s="647"/>
      <c r="Q41" s="647"/>
    </row>
    <row r="42" spans="1:17" ht="13.5" thickBot="1" x14ac:dyDescent="0.25">
      <c r="A42" s="668" t="s">
        <v>456</v>
      </c>
      <c r="B42" s="668" t="s">
        <v>457</v>
      </c>
      <c r="C42" s="669" t="s">
        <v>397</v>
      </c>
      <c r="D42" s="668" t="s">
        <v>409</v>
      </c>
      <c r="E42" s="670" t="s">
        <v>459</v>
      </c>
      <c r="F42" s="661">
        <v>43.43</v>
      </c>
      <c r="G42" s="662">
        <v>151.43</v>
      </c>
      <c r="H42" s="663">
        <v>34296</v>
      </c>
      <c r="I42" s="664">
        <v>19463</v>
      </c>
      <c r="J42" s="665">
        <f t="shared" si="6"/>
        <v>15507</v>
      </c>
      <c r="K42" s="666">
        <f t="shared" si="5"/>
        <v>11019</v>
      </c>
      <c r="L42" s="664">
        <v>522</v>
      </c>
      <c r="M42" s="647"/>
      <c r="N42" s="647"/>
      <c r="O42" s="647"/>
      <c r="P42" s="647"/>
      <c r="Q42" s="647"/>
    </row>
    <row r="43" spans="1:17" ht="13.5" thickBot="1" x14ac:dyDescent="0.25">
      <c r="A43" s="671"/>
      <c r="B43" s="671"/>
      <c r="C43" s="644"/>
      <c r="D43" s="644"/>
      <c r="E43" s="645"/>
      <c r="F43" s="646"/>
      <c r="G43" s="646"/>
      <c r="H43" s="647"/>
      <c r="I43" s="647"/>
      <c r="J43" s="647"/>
      <c r="K43" s="647"/>
      <c r="L43" s="672"/>
    </row>
    <row r="44" spans="1:17" ht="13.5" thickBot="1" x14ac:dyDescent="0.25">
      <c r="A44" s="673" t="s">
        <v>460</v>
      </c>
      <c r="B44" s="673"/>
      <c r="C44" s="674"/>
      <c r="D44" s="674"/>
      <c r="E44" s="675"/>
      <c r="F44" s="676"/>
      <c r="G44" s="676"/>
      <c r="H44" s="677"/>
      <c r="I44" s="677"/>
      <c r="J44" s="677"/>
      <c r="K44" s="677"/>
      <c r="L44" s="679"/>
    </row>
    <row r="45" spans="1:17" x14ac:dyDescent="0.2">
      <c r="A45" s="641" t="s">
        <v>461</v>
      </c>
      <c r="B45" s="641" t="s">
        <v>462</v>
      </c>
      <c r="C45" s="642" t="s">
        <v>397</v>
      </c>
      <c r="D45" s="641" t="s">
        <v>463</v>
      </c>
      <c r="E45" s="643" t="s">
        <v>464</v>
      </c>
      <c r="F45" s="635">
        <v>7.53</v>
      </c>
      <c r="G45" s="636">
        <v>22</v>
      </c>
      <c r="H45" s="637">
        <v>34272</v>
      </c>
      <c r="I45" s="638">
        <v>19962</v>
      </c>
      <c r="J45" s="639">
        <f>ROUND(12*1.36*(1/F45*H45+1/G45*I45)+L45,0)</f>
        <v>89604</v>
      </c>
      <c r="K45" s="640">
        <f t="shared" ref="K45:K108" si="7">ROUND(12*(1/F45*H45+1/G45*I45),0)</f>
        <v>65505</v>
      </c>
      <c r="L45" s="638">
        <v>517</v>
      </c>
      <c r="M45" s="647"/>
      <c r="N45" s="647"/>
      <c r="O45" s="647"/>
      <c r="P45" s="647"/>
      <c r="Q45" s="647"/>
    </row>
    <row r="46" spans="1:17" ht="13.5" thickBot="1" x14ac:dyDescent="0.25">
      <c r="A46" s="692" t="s">
        <v>465</v>
      </c>
      <c r="B46" s="692" t="s">
        <v>462</v>
      </c>
      <c r="C46" s="693" t="s">
        <v>466</v>
      </c>
      <c r="D46" s="692" t="s">
        <v>463</v>
      </c>
      <c r="E46" s="694" t="s">
        <v>467</v>
      </c>
      <c r="F46" s="695">
        <v>7.53</v>
      </c>
      <c r="G46" s="696">
        <v>22</v>
      </c>
      <c r="H46" s="663">
        <v>34272</v>
      </c>
      <c r="I46" s="664">
        <v>19962</v>
      </c>
      <c r="J46" s="697">
        <f>ROUND(12*1.36*(1/F46*H46+1/G46*I46)+L46,0)</f>
        <v>89604</v>
      </c>
      <c r="K46" s="698">
        <f t="shared" si="7"/>
        <v>65505</v>
      </c>
      <c r="L46" s="667">
        <v>517</v>
      </c>
      <c r="M46" s="647"/>
      <c r="N46" s="647"/>
      <c r="O46" s="647"/>
      <c r="P46" s="647"/>
      <c r="Q46" s="647"/>
    </row>
    <row r="47" spans="1:17" x14ac:dyDescent="0.2">
      <c r="A47" s="641" t="s">
        <v>468</v>
      </c>
      <c r="B47" s="641" t="s">
        <v>469</v>
      </c>
      <c r="C47" s="642" t="s">
        <v>397</v>
      </c>
      <c r="D47" s="641" t="s">
        <v>470</v>
      </c>
      <c r="E47" s="643" t="s">
        <v>471</v>
      </c>
      <c r="F47" s="635">
        <v>29.07</v>
      </c>
      <c r="G47" s="636">
        <v>66</v>
      </c>
      <c r="H47" s="637">
        <v>34391</v>
      </c>
      <c r="I47" s="638">
        <v>19962</v>
      </c>
      <c r="J47" s="639">
        <f>ROUND(12*1.36*(1/F47*H47+1/G47*I47)+L47,0)</f>
        <v>24760</v>
      </c>
      <c r="K47" s="640">
        <f t="shared" si="7"/>
        <v>17826</v>
      </c>
      <c r="L47" s="638">
        <v>517</v>
      </c>
      <c r="M47" s="647"/>
      <c r="N47" s="647"/>
      <c r="O47" s="647"/>
      <c r="P47" s="647"/>
      <c r="Q47" s="647"/>
    </row>
    <row r="48" spans="1:17" x14ac:dyDescent="0.2">
      <c r="A48" s="655" t="s">
        <v>472</v>
      </c>
      <c r="B48" s="655" t="s">
        <v>473</v>
      </c>
      <c r="C48" s="656" t="s">
        <v>397</v>
      </c>
      <c r="D48" s="655" t="s">
        <v>470</v>
      </c>
      <c r="E48" s="657" t="s">
        <v>474</v>
      </c>
      <c r="F48" s="658">
        <v>23.94</v>
      </c>
      <c r="G48" s="659">
        <v>66</v>
      </c>
      <c r="H48" s="650">
        <v>34391</v>
      </c>
      <c r="I48" s="651">
        <v>19962</v>
      </c>
      <c r="J48" s="652">
        <f t="shared" ref="J48:J104" si="8">ROUND(12*1.36*(1/F48*H48+1/G48*I48)+L48,0)</f>
        <v>28898</v>
      </c>
      <c r="K48" s="660">
        <f t="shared" si="7"/>
        <v>20868</v>
      </c>
      <c r="L48" s="654">
        <v>517</v>
      </c>
      <c r="M48" s="647"/>
      <c r="N48" s="647"/>
      <c r="O48" s="647"/>
      <c r="P48" s="647"/>
      <c r="Q48" s="647"/>
    </row>
    <row r="49" spans="1:17" x14ac:dyDescent="0.2">
      <c r="A49" s="655" t="s">
        <v>475</v>
      </c>
      <c r="B49" s="655" t="s">
        <v>476</v>
      </c>
      <c r="C49" s="656" t="s">
        <v>397</v>
      </c>
      <c r="D49" s="655" t="s">
        <v>470</v>
      </c>
      <c r="E49" s="657" t="s">
        <v>477</v>
      </c>
      <c r="F49" s="658">
        <v>22.67</v>
      </c>
      <c r="G49" s="659">
        <v>66</v>
      </c>
      <c r="H49" s="650">
        <v>34391</v>
      </c>
      <c r="I49" s="651">
        <v>19962</v>
      </c>
      <c r="J49" s="652">
        <f t="shared" si="8"/>
        <v>30211</v>
      </c>
      <c r="K49" s="660">
        <f t="shared" si="7"/>
        <v>21834</v>
      </c>
      <c r="L49" s="654">
        <v>517</v>
      </c>
      <c r="M49" s="647"/>
      <c r="N49" s="647"/>
      <c r="O49" s="647"/>
      <c r="P49" s="647"/>
      <c r="Q49" s="647"/>
    </row>
    <row r="50" spans="1:17" x14ac:dyDescent="0.2">
      <c r="A50" s="655" t="s">
        <v>478</v>
      </c>
      <c r="B50" s="655" t="s">
        <v>479</v>
      </c>
      <c r="C50" s="656" t="s">
        <v>397</v>
      </c>
      <c r="D50" s="655" t="s">
        <v>470</v>
      </c>
      <c r="E50" s="657" t="s">
        <v>480</v>
      </c>
      <c r="F50" s="658">
        <v>22.67</v>
      </c>
      <c r="G50" s="649">
        <v>66</v>
      </c>
      <c r="H50" s="650">
        <v>34391</v>
      </c>
      <c r="I50" s="651">
        <v>19962</v>
      </c>
      <c r="J50" s="652">
        <f t="shared" si="8"/>
        <v>30211</v>
      </c>
      <c r="K50" s="660">
        <f t="shared" si="7"/>
        <v>21834</v>
      </c>
      <c r="L50" s="654">
        <v>517</v>
      </c>
      <c r="M50" s="647"/>
      <c r="N50" s="647"/>
      <c r="O50" s="647"/>
      <c r="P50" s="647"/>
      <c r="Q50" s="647"/>
    </row>
    <row r="51" spans="1:17" x14ac:dyDescent="0.2">
      <c r="A51" s="655" t="s">
        <v>481</v>
      </c>
      <c r="B51" s="655" t="s">
        <v>482</v>
      </c>
      <c r="C51" s="656" t="s">
        <v>397</v>
      </c>
      <c r="D51" s="655" t="s">
        <v>470</v>
      </c>
      <c r="E51" s="657" t="s">
        <v>483</v>
      </c>
      <c r="F51" s="658">
        <v>28.34</v>
      </c>
      <c r="G51" s="659">
        <v>66</v>
      </c>
      <c r="H51" s="650">
        <v>34391</v>
      </c>
      <c r="I51" s="651">
        <v>19962</v>
      </c>
      <c r="J51" s="652">
        <f t="shared" si="8"/>
        <v>25258</v>
      </c>
      <c r="K51" s="660">
        <f t="shared" si="7"/>
        <v>18192</v>
      </c>
      <c r="L51" s="654">
        <v>517</v>
      </c>
      <c r="M51" s="647"/>
      <c r="N51" s="647"/>
      <c r="O51" s="647"/>
      <c r="P51" s="647"/>
      <c r="Q51" s="647"/>
    </row>
    <row r="52" spans="1:17" x14ac:dyDescent="0.2">
      <c r="A52" s="655" t="s">
        <v>484</v>
      </c>
      <c r="B52" s="655" t="s">
        <v>485</v>
      </c>
      <c r="C52" s="656" t="s">
        <v>397</v>
      </c>
      <c r="D52" s="655" t="s">
        <v>470</v>
      </c>
      <c r="E52" s="657" t="s">
        <v>486</v>
      </c>
      <c r="F52" s="658">
        <v>22.67</v>
      </c>
      <c r="G52" s="649">
        <v>66</v>
      </c>
      <c r="H52" s="650">
        <v>34391</v>
      </c>
      <c r="I52" s="651">
        <v>19962</v>
      </c>
      <c r="J52" s="652">
        <f t="shared" si="8"/>
        <v>30211</v>
      </c>
      <c r="K52" s="660">
        <f t="shared" si="7"/>
        <v>21834</v>
      </c>
      <c r="L52" s="654">
        <v>517</v>
      </c>
      <c r="M52" s="647"/>
      <c r="N52" s="647"/>
      <c r="O52" s="647"/>
      <c r="P52" s="647"/>
      <c r="Q52" s="647"/>
    </row>
    <row r="53" spans="1:17" x14ac:dyDescent="0.2">
      <c r="A53" s="655" t="s">
        <v>487</v>
      </c>
      <c r="B53" s="655" t="s">
        <v>488</v>
      </c>
      <c r="C53" s="656" t="s">
        <v>397</v>
      </c>
      <c r="D53" s="655" t="s">
        <v>470</v>
      </c>
      <c r="E53" s="657" t="s">
        <v>489</v>
      </c>
      <c r="F53" s="658">
        <v>23.94</v>
      </c>
      <c r="G53" s="649">
        <v>66</v>
      </c>
      <c r="H53" s="650">
        <v>34391</v>
      </c>
      <c r="I53" s="651">
        <v>19962</v>
      </c>
      <c r="J53" s="652">
        <f t="shared" si="8"/>
        <v>28898</v>
      </c>
      <c r="K53" s="660">
        <f t="shared" si="7"/>
        <v>20868</v>
      </c>
      <c r="L53" s="654">
        <v>517</v>
      </c>
      <c r="M53" s="647"/>
      <c r="N53" s="647"/>
      <c r="O53" s="647"/>
      <c r="P53" s="647"/>
      <c r="Q53" s="647"/>
    </row>
    <row r="54" spans="1:17" x14ac:dyDescent="0.2">
      <c r="A54" s="655" t="s">
        <v>490</v>
      </c>
      <c r="B54" s="655" t="s">
        <v>491</v>
      </c>
      <c r="C54" s="656" t="s">
        <v>397</v>
      </c>
      <c r="D54" s="655" t="s">
        <v>470</v>
      </c>
      <c r="E54" s="657" t="s">
        <v>492</v>
      </c>
      <c r="F54" s="658">
        <v>26.45</v>
      </c>
      <c r="G54" s="649">
        <v>66</v>
      </c>
      <c r="H54" s="650">
        <v>34391</v>
      </c>
      <c r="I54" s="651">
        <v>19962</v>
      </c>
      <c r="J54" s="652">
        <f t="shared" si="8"/>
        <v>26673</v>
      </c>
      <c r="K54" s="660">
        <f t="shared" si="7"/>
        <v>19232</v>
      </c>
      <c r="L54" s="654">
        <v>517</v>
      </c>
      <c r="M54" s="647"/>
      <c r="N54" s="647"/>
      <c r="O54" s="647"/>
      <c r="P54" s="647"/>
      <c r="Q54" s="647"/>
    </row>
    <row r="55" spans="1:17" x14ac:dyDescent="0.2">
      <c r="A55" s="655" t="s">
        <v>493</v>
      </c>
      <c r="B55" s="655" t="s">
        <v>491</v>
      </c>
      <c r="C55" s="656" t="s">
        <v>466</v>
      </c>
      <c r="D55" s="655" t="s">
        <v>470</v>
      </c>
      <c r="E55" s="657" t="s">
        <v>494</v>
      </c>
      <c r="F55" s="658">
        <v>26.45</v>
      </c>
      <c r="G55" s="649">
        <v>66</v>
      </c>
      <c r="H55" s="650">
        <v>34391</v>
      </c>
      <c r="I55" s="651">
        <v>19962</v>
      </c>
      <c r="J55" s="652">
        <f t="shared" si="8"/>
        <v>26673</v>
      </c>
      <c r="K55" s="660">
        <f t="shared" si="7"/>
        <v>19232</v>
      </c>
      <c r="L55" s="654">
        <v>517</v>
      </c>
      <c r="M55" s="647"/>
      <c r="N55" s="647"/>
      <c r="O55" s="647"/>
      <c r="P55" s="647"/>
      <c r="Q55" s="647"/>
    </row>
    <row r="56" spans="1:17" x14ac:dyDescent="0.2">
      <c r="A56" s="655" t="s">
        <v>495</v>
      </c>
      <c r="B56" s="655" t="s">
        <v>496</v>
      </c>
      <c r="C56" s="656" t="s">
        <v>397</v>
      </c>
      <c r="D56" s="655" t="s">
        <v>470</v>
      </c>
      <c r="E56" s="657" t="s">
        <v>497</v>
      </c>
      <c r="F56" s="658">
        <v>26.45</v>
      </c>
      <c r="G56" s="649">
        <v>66</v>
      </c>
      <c r="H56" s="650">
        <v>34391</v>
      </c>
      <c r="I56" s="651">
        <v>19962</v>
      </c>
      <c r="J56" s="652">
        <f t="shared" si="8"/>
        <v>26673</v>
      </c>
      <c r="K56" s="660">
        <f t="shared" si="7"/>
        <v>19232</v>
      </c>
      <c r="L56" s="654">
        <v>517</v>
      </c>
      <c r="M56" s="647"/>
      <c r="N56" s="647"/>
      <c r="O56" s="647"/>
      <c r="P56" s="647"/>
      <c r="Q56" s="647"/>
    </row>
    <row r="57" spans="1:17" x14ac:dyDescent="0.2">
      <c r="A57" s="655" t="s">
        <v>498</v>
      </c>
      <c r="B57" s="655" t="s">
        <v>499</v>
      </c>
      <c r="C57" s="656" t="s">
        <v>397</v>
      </c>
      <c r="D57" s="655" t="s">
        <v>470</v>
      </c>
      <c r="E57" s="657" t="s">
        <v>500</v>
      </c>
      <c r="F57" s="658">
        <v>28.34</v>
      </c>
      <c r="G57" s="649">
        <v>66</v>
      </c>
      <c r="H57" s="650">
        <v>34391</v>
      </c>
      <c r="I57" s="651">
        <v>19962</v>
      </c>
      <c r="J57" s="652">
        <f t="shared" si="8"/>
        <v>25258</v>
      </c>
      <c r="K57" s="660">
        <f t="shared" si="7"/>
        <v>18192</v>
      </c>
      <c r="L57" s="654">
        <v>517</v>
      </c>
      <c r="M57" s="647"/>
      <c r="N57" s="647"/>
      <c r="O57" s="647"/>
      <c r="P57" s="647"/>
      <c r="Q57" s="647"/>
    </row>
    <row r="58" spans="1:17" x14ac:dyDescent="0.2">
      <c r="A58" s="655" t="s">
        <v>501</v>
      </c>
      <c r="B58" s="655" t="s">
        <v>502</v>
      </c>
      <c r="C58" s="656" t="s">
        <v>397</v>
      </c>
      <c r="D58" s="655" t="s">
        <v>470</v>
      </c>
      <c r="E58" s="657" t="s">
        <v>503</v>
      </c>
      <c r="F58" s="658">
        <v>28.34</v>
      </c>
      <c r="G58" s="649">
        <v>66</v>
      </c>
      <c r="H58" s="650">
        <v>34391</v>
      </c>
      <c r="I58" s="651">
        <v>19962</v>
      </c>
      <c r="J58" s="652">
        <f t="shared" si="8"/>
        <v>25258</v>
      </c>
      <c r="K58" s="660">
        <f t="shared" si="7"/>
        <v>18192</v>
      </c>
      <c r="L58" s="654">
        <v>517</v>
      </c>
      <c r="M58" s="647"/>
      <c r="N58" s="647"/>
      <c r="O58" s="647"/>
      <c r="P58" s="647"/>
      <c r="Q58" s="647"/>
    </row>
    <row r="59" spans="1:17" x14ac:dyDescent="0.2">
      <c r="A59" s="655" t="s">
        <v>504</v>
      </c>
      <c r="B59" s="655" t="s">
        <v>505</v>
      </c>
      <c r="C59" s="656" t="s">
        <v>397</v>
      </c>
      <c r="D59" s="655" t="s">
        <v>470</v>
      </c>
      <c r="E59" s="657" t="s">
        <v>506</v>
      </c>
      <c r="F59" s="658">
        <v>28.34</v>
      </c>
      <c r="G59" s="649">
        <v>66</v>
      </c>
      <c r="H59" s="650">
        <v>34391</v>
      </c>
      <c r="I59" s="651">
        <v>19962</v>
      </c>
      <c r="J59" s="652">
        <f t="shared" si="8"/>
        <v>25258</v>
      </c>
      <c r="K59" s="660">
        <f t="shared" si="7"/>
        <v>18192</v>
      </c>
      <c r="L59" s="654">
        <v>517</v>
      </c>
      <c r="M59" s="647"/>
      <c r="N59" s="647"/>
      <c r="O59" s="647"/>
      <c r="P59" s="647"/>
      <c r="Q59" s="647"/>
    </row>
    <row r="60" spans="1:17" x14ac:dyDescent="0.2">
      <c r="A60" s="655" t="s">
        <v>507</v>
      </c>
      <c r="B60" s="655" t="s">
        <v>508</v>
      </c>
      <c r="C60" s="656" t="s">
        <v>397</v>
      </c>
      <c r="D60" s="655" t="s">
        <v>470</v>
      </c>
      <c r="E60" s="657" t="s">
        <v>509</v>
      </c>
      <c r="F60" s="658">
        <v>18.66</v>
      </c>
      <c r="G60" s="649">
        <v>66</v>
      </c>
      <c r="H60" s="650">
        <v>34391</v>
      </c>
      <c r="I60" s="651">
        <v>19962</v>
      </c>
      <c r="J60" s="652">
        <f t="shared" si="8"/>
        <v>35531</v>
      </c>
      <c r="K60" s="660">
        <f t="shared" si="7"/>
        <v>25746</v>
      </c>
      <c r="L60" s="654">
        <v>517</v>
      </c>
      <c r="M60" s="647"/>
      <c r="N60" s="647"/>
      <c r="O60" s="647"/>
      <c r="P60" s="647"/>
      <c r="Q60" s="647"/>
    </row>
    <row r="61" spans="1:17" x14ac:dyDescent="0.2">
      <c r="A61" s="655" t="s">
        <v>510</v>
      </c>
      <c r="B61" s="655" t="s">
        <v>511</v>
      </c>
      <c r="C61" s="656" t="s">
        <v>397</v>
      </c>
      <c r="D61" s="655" t="s">
        <v>512</v>
      </c>
      <c r="E61" s="657" t="s">
        <v>513</v>
      </c>
      <c r="F61" s="658">
        <v>22.1</v>
      </c>
      <c r="G61" s="659">
        <v>66</v>
      </c>
      <c r="H61" s="650">
        <v>34391</v>
      </c>
      <c r="I61" s="651">
        <v>19962</v>
      </c>
      <c r="J61" s="652">
        <f t="shared" si="8"/>
        <v>30849</v>
      </c>
      <c r="K61" s="660">
        <f t="shared" si="7"/>
        <v>22303</v>
      </c>
      <c r="L61" s="654">
        <v>517</v>
      </c>
      <c r="M61" s="647"/>
      <c r="N61" s="647"/>
      <c r="O61" s="647"/>
      <c r="P61" s="647"/>
      <c r="Q61" s="647"/>
    </row>
    <row r="62" spans="1:17" x14ac:dyDescent="0.2">
      <c r="A62" s="655" t="s">
        <v>514</v>
      </c>
      <c r="B62" s="655" t="s">
        <v>515</v>
      </c>
      <c r="C62" s="656" t="s">
        <v>397</v>
      </c>
      <c r="D62" s="655" t="s">
        <v>512</v>
      </c>
      <c r="E62" s="657" t="s">
        <v>516</v>
      </c>
      <c r="F62" s="658">
        <v>22.1</v>
      </c>
      <c r="G62" s="659">
        <v>66</v>
      </c>
      <c r="H62" s="650">
        <v>34391</v>
      </c>
      <c r="I62" s="651">
        <v>19962</v>
      </c>
      <c r="J62" s="652">
        <f t="shared" si="8"/>
        <v>30849</v>
      </c>
      <c r="K62" s="660">
        <f t="shared" si="7"/>
        <v>22303</v>
      </c>
      <c r="L62" s="654">
        <v>517</v>
      </c>
      <c r="M62" s="647"/>
      <c r="N62" s="647"/>
      <c r="O62" s="647"/>
      <c r="P62" s="647"/>
      <c r="Q62" s="647"/>
    </row>
    <row r="63" spans="1:17" x14ac:dyDescent="0.2">
      <c r="A63" s="655" t="s">
        <v>517</v>
      </c>
      <c r="B63" s="655" t="s">
        <v>515</v>
      </c>
      <c r="C63" s="656" t="s">
        <v>466</v>
      </c>
      <c r="D63" s="655" t="s">
        <v>512</v>
      </c>
      <c r="E63" s="657" t="s">
        <v>518</v>
      </c>
      <c r="F63" s="658">
        <v>22.1</v>
      </c>
      <c r="G63" s="659">
        <v>66</v>
      </c>
      <c r="H63" s="650">
        <v>34391</v>
      </c>
      <c r="I63" s="651">
        <v>19962</v>
      </c>
      <c r="J63" s="652">
        <f t="shared" si="8"/>
        <v>30849</v>
      </c>
      <c r="K63" s="660">
        <f t="shared" si="7"/>
        <v>22303</v>
      </c>
      <c r="L63" s="654">
        <v>517</v>
      </c>
      <c r="M63" s="647"/>
      <c r="N63" s="647"/>
      <c r="O63" s="647"/>
      <c r="P63" s="647"/>
      <c r="Q63" s="647"/>
    </row>
    <row r="64" spans="1:17" x14ac:dyDescent="0.2">
      <c r="A64" s="655" t="s">
        <v>519</v>
      </c>
      <c r="B64" s="655" t="s">
        <v>520</v>
      </c>
      <c r="C64" s="656" t="s">
        <v>397</v>
      </c>
      <c r="D64" s="655" t="s">
        <v>512</v>
      </c>
      <c r="E64" s="657" t="s">
        <v>521</v>
      </c>
      <c r="F64" s="658">
        <v>22.1</v>
      </c>
      <c r="G64" s="659">
        <v>66</v>
      </c>
      <c r="H64" s="650">
        <v>34391</v>
      </c>
      <c r="I64" s="651">
        <v>19962</v>
      </c>
      <c r="J64" s="652">
        <f t="shared" si="8"/>
        <v>30849</v>
      </c>
      <c r="K64" s="660">
        <f t="shared" si="7"/>
        <v>22303</v>
      </c>
      <c r="L64" s="654">
        <v>517</v>
      </c>
      <c r="M64" s="647"/>
      <c r="N64" s="647"/>
      <c r="O64" s="647"/>
      <c r="P64" s="647"/>
      <c r="Q64" s="647"/>
    </row>
    <row r="65" spans="1:17" x14ac:dyDescent="0.2">
      <c r="A65" s="655" t="s">
        <v>522</v>
      </c>
      <c r="B65" s="655" t="s">
        <v>523</v>
      </c>
      <c r="C65" s="656" t="s">
        <v>397</v>
      </c>
      <c r="D65" s="655" t="s">
        <v>512</v>
      </c>
      <c r="E65" s="657" t="s">
        <v>524</v>
      </c>
      <c r="F65" s="658">
        <v>20.09</v>
      </c>
      <c r="G65" s="659">
        <v>66</v>
      </c>
      <c r="H65" s="650">
        <v>34391</v>
      </c>
      <c r="I65" s="651">
        <v>19962</v>
      </c>
      <c r="J65" s="652">
        <f t="shared" si="8"/>
        <v>33390</v>
      </c>
      <c r="K65" s="660">
        <f t="shared" si="7"/>
        <v>24172</v>
      </c>
      <c r="L65" s="654">
        <v>517</v>
      </c>
      <c r="M65" s="647"/>
      <c r="N65" s="647"/>
      <c r="O65" s="647"/>
      <c r="P65" s="647"/>
      <c r="Q65" s="647"/>
    </row>
    <row r="66" spans="1:17" x14ac:dyDescent="0.2">
      <c r="A66" s="655" t="s">
        <v>525</v>
      </c>
      <c r="B66" s="655" t="s">
        <v>526</v>
      </c>
      <c r="C66" s="656" t="s">
        <v>397</v>
      </c>
      <c r="D66" s="655" t="s">
        <v>512</v>
      </c>
      <c r="E66" s="657" t="s">
        <v>527</v>
      </c>
      <c r="F66" s="658">
        <v>22.21</v>
      </c>
      <c r="G66" s="659">
        <v>66</v>
      </c>
      <c r="H66" s="650">
        <v>34391</v>
      </c>
      <c r="I66" s="651">
        <v>19962</v>
      </c>
      <c r="J66" s="652">
        <f t="shared" si="8"/>
        <v>30724</v>
      </c>
      <c r="K66" s="660">
        <f t="shared" si="7"/>
        <v>22211</v>
      </c>
      <c r="L66" s="654">
        <v>517</v>
      </c>
      <c r="M66" s="647"/>
      <c r="N66" s="647"/>
      <c r="O66" s="647"/>
      <c r="P66" s="647"/>
      <c r="Q66" s="647"/>
    </row>
    <row r="67" spans="1:17" x14ac:dyDescent="0.2">
      <c r="A67" s="655" t="s">
        <v>528</v>
      </c>
      <c r="B67" s="655" t="s">
        <v>529</v>
      </c>
      <c r="C67" s="656" t="s">
        <v>397</v>
      </c>
      <c r="D67" s="655" t="s">
        <v>512</v>
      </c>
      <c r="E67" s="657" t="s">
        <v>530</v>
      </c>
      <c r="F67" s="658">
        <v>18.940000000000001</v>
      </c>
      <c r="G67" s="659">
        <v>66</v>
      </c>
      <c r="H67" s="650">
        <v>34391</v>
      </c>
      <c r="I67" s="651">
        <v>19962</v>
      </c>
      <c r="J67" s="652">
        <f t="shared" si="8"/>
        <v>35087</v>
      </c>
      <c r="K67" s="660">
        <f t="shared" si="7"/>
        <v>25419</v>
      </c>
      <c r="L67" s="651">
        <v>517</v>
      </c>
      <c r="M67" s="647"/>
      <c r="N67" s="647"/>
      <c r="O67" s="647"/>
      <c r="P67" s="647"/>
      <c r="Q67" s="647"/>
    </row>
    <row r="68" spans="1:17" x14ac:dyDescent="0.2">
      <c r="A68" s="655" t="s">
        <v>531</v>
      </c>
      <c r="B68" s="655" t="s">
        <v>529</v>
      </c>
      <c r="C68" s="656" t="s">
        <v>466</v>
      </c>
      <c r="D68" s="655" t="s">
        <v>512</v>
      </c>
      <c r="E68" s="657" t="s">
        <v>532</v>
      </c>
      <c r="F68" s="658">
        <v>20.59</v>
      </c>
      <c r="G68" s="659">
        <v>66</v>
      </c>
      <c r="H68" s="650">
        <v>34391</v>
      </c>
      <c r="I68" s="651">
        <v>19962</v>
      </c>
      <c r="J68" s="652">
        <f t="shared" si="8"/>
        <v>32712</v>
      </c>
      <c r="K68" s="660">
        <f t="shared" si="7"/>
        <v>23673</v>
      </c>
      <c r="L68" s="651">
        <v>517</v>
      </c>
      <c r="M68" s="647"/>
      <c r="N68" s="647"/>
      <c r="O68" s="647"/>
      <c r="P68" s="647"/>
      <c r="Q68" s="647"/>
    </row>
    <row r="69" spans="1:17" x14ac:dyDescent="0.2">
      <c r="A69" s="655" t="s">
        <v>533</v>
      </c>
      <c r="B69" s="655" t="s">
        <v>534</v>
      </c>
      <c r="C69" s="656" t="s">
        <v>397</v>
      </c>
      <c r="D69" s="655" t="s">
        <v>512</v>
      </c>
      <c r="E69" s="657" t="s">
        <v>535</v>
      </c>
      <c r="F69" s="658">
        <v>18.940000000000001</v>
      </c>
      <c r="G69" s="659">
        <v>66</v>
      </c>
      <c r="H69" s="650">
        <v>34391</v>
      </c>
      <c r="I69" s="651">
        <v>19962</v>
      </c>
      <c r="J69" s="652">
        <f t="shared" si="8"/>
        <v>35087</v>
      </c>
      <c r="K69" s="660">
        <f t="shared" si="7"/>
        <v>25419</v>
      </c>
      <c r="L69" s="651">
        <v>517</v>
      </c>
      <c r="M69" s="647"/>
      <c r="N69" s="647"/>
      <c r="O69" s="647"/>
      <c r="P69" s="647"/>
      <c r="Q69" s="647"/>
    </row>
    <row r="70" spans="1:17" x14ac:dyDescent="0.2">
      <c r="A70" s="655" t="s">
        <v>536</v>
      </c>
      <c r="B70" s="655" t="s">
        <v>537</v>
      </c>
      <c r="C70" s="656" t="s">
        <v>397</v>
      </c>
      <c r="D70" s="655" t="s">
        <v>512</v>
      </c>
      <c r="E70" s="657" t="s">
        <v>538</v>
      </c>
      <c r="F70" s="658">
        <v>19.77</v>
      </c>
      <c r="G70" s="659">
        <v>66</v>
      </c>
      <c r="H70" s="650">
        <v>34391</v>
      </c>
      <c r="I70" s="651">
        <v>19962</v>
      </c>
      <c r="J70" s="652">
        <f t="shared" si="8"/>
        <v>33843</v>
      </c>
      <c r="K70" s="660">
        <f t="shared" si="7"/>
        <v>24504</v>
      </c>
      <c r="L70" s="651">
        <v>517</v>
      </c>
      <c r="M70" s="647"/>
      <c r="N70" s="647"/>
      <c r="O70" s="647"/>
      <c r="P70" s="647"/>
      <c r="Q70" s="647"/>
    </row>
    <row r="71" spans="1:17" x14ac:dyDescent="0.2">
      <c r="A71" s="655" t="s">
        <v>539</v>
      </c>
      <c r="B71" s="655" t="s">
        <v>540</v>
      </c>
      <c r="C71" s="656" t="s">
        <v>397</v>
      </c>
      <c r="D71" s="655" t="s">
        <v>512</v>
      </c>
      <c r="E71" s="657" t="s">
        <v>541</v>
      </c>
      <c r="F71" s="658">
        <v>20.28</v>
      </c>
      <c r="G71" s="659">
        <v>66</v>
      </c>
      <c r="H71" s="650">
        <v>34391</v>
      </c>
      <c r="I71" s="651">
        <v>19962</v>
      </c>
      <c r="J71" s="652">
        <f t="shared" si="8"/>
        <v>33129</v>
      </c>
      <c r="K71" s="660">
        <f t="shared" si="7"/>
        <v>23979</v>
      </c>
      <c r="L71" s="651">
        <v>517</v>
      </c>
      <c r="M71" s="647"/>
      <c r="N71" s="647"/>
      <c r="O71" s="647"/>
      <c r="P71" s="647"/>
      <c r="Q71" s="647"/>
    </row>
    <row r="72" spans="1:17" x14ac:dyDescent="0.2">
      <c r="A72" s="655" t="s">
        <v>542</v>
      </c>
      <c r="B72" s="655" t="s">
        <v>543</v>
      </c>
      <c r="C72" s="656" t="s">
        <v>397</v>
      </c>
      <c r="D72" s="655" t="s">
        <v>512</v>
      </c>
      <c r="E72" s="657" t="s">
        <v>544</v>
      </c>
      <c r="F72" s="658">
        <v>22.72</v>
      </c>
      <c r="G72" s="659">
        <v>66</v>
      </c>
      <c r="H72" s="650">
        <v>34391</v>
      </c>
      <c r="I72" s="651">
        <v>19962</v>
      </c>
      <c r="J72" s="652">
        <f t="shared" si="8"/>
        <v>30156</v>
      </c>
      <c r="K72" s="660">
        <f t="shared" si="7"/>
        <v>21794</v>
      </c>
      <c r="L72" s="651">
        <v>517</v>
      </c>
      <c r="M72" s="647"/>
      <c r="N72" s="647"/>
      <c r="O72" s="647"/>
      <c r="P72" s="647"/>
      <c r="Q72" s="647"/>
    </row>
    <row r="73" spans="1:17" x14ac:dyDescent="0.2">
      <c r="A73" s="655" t="s">
        <v>545</v>
      </c>
      <c r="B73" s="655" t="s">
        <v>546</v>
      </c>
      <c r="C73" s="656" t="s">
        <v>397</v>
      </c>
      <c r="D73" s="655" t="s">
        <v>512</v>
      </c>
      <c r="E73" s="657" t="s">
        <v>547</v>
      </c>
      <c r="F73" s="658">
        <v>23.75</v>
      </c>
      <c r="G73" s="659">
        <v>66</v>
      </c>
      <c r="H73" s="650">
        <v>34391</v>
      </c>
      <c r="I73" s="651">
        <v>19962</v>
      </c>
      <c r="J73" s="652">
        <f t="shared" si="8"/>
        <v>29085</v>
      </c>
      <c r="K73" s="660">
        <f t="shared" si="7"/>
        <v>21006</v>
      </c>
      <c r="L73" s="651">
        <v>517</v>
      </c>
      <c r="M73" s="647"/>
      <c r="N73" s="647"/>
      <c r="O73" s="647"/>
      <c r="P73" s="647"/>
      <c r="Q73" s="647"/>
    </row>
    <row r="74" spans="1:17" x14ac:dyDescent="0.2">
      <c r="A74" s="655" t="s">
        <v>548</v>
      </c>
      <c r="B74" s="655" t="s">
        <v>549</v>
      </c>
      <c r="C74" s="656" t="s">
        <v>397</v>
      </c>
      <c r="D74" s="655" t="s">
        <v>512</v>
      </c>
      <c r="E74" s="657" t="s">
        <v>550</v>
      </c>
      <c r="F74" s="658">
        <v>24.79</v>
      </c>
      <c r="G74" s="659">
        <v>66</v>
      </c>
      <c r="H74" s="650">
        <v>34391</v>
      </c>
      <c r="I74" s="651">
        <v>19962</v>
      </c>
      <c r="J74" s="652">
        <f t="shared" si="8"/>
        <v>28094</v>
      </c>
      <c r="K74" s="660">
        <f t="shared" si="7"/>
        <v>20277</v>
      </c>
      <c r="L74" s="651">
        <v>517</v>
      </c>
      <c r="M74" s="647"/>
      <c r="N74" s="647"/>
      <c r="O74" s="647"/>
      <c r="P74" s="647"/>
      <c r="Q74" s="647"/>
    </row>
    <row r="75" spans="1:17" x14ac:dyDescent="0.2">
      <c r="A75" s="655" t="s">
        <v>551</v>
      </c>
      <c r="B75" s="655" t="s">
        <v>552</v>
      </c>
      <c r="C75" s="656" t="s">
        <v>397</v>
      </c>
      <c r="D75" s="655" t="s">
        <v>512</v>
      </c>
      <c r="E75" s="657" t="s">
        <v>553</v>
      </c>
      <c r="F75" s="658">
        <v>23.8</v>
      </c>
      <c r="G75" s="659">
        <v>66</v>
      </c>
      <c r="H75" s="650">
        <v>34391</v>
      </c>
      <c r="I75" s="651">
        <v>19962</v>
      </c>
      <c r="J75" s="652">
        <f t="shared" si="8"/>
        <v>29035</v>
      </c>
      <c r="K75" s="660">
        <f t="shared" si="7"/>
        <v>20969</v>
      </c>
      <c r="L75" s="651">
        <v>517</v>
      </c>
      <c r="M75" s="647"/>
      <c r="N75" s="647"/>
      <c r="O75" s="647"/>
      <c r="P75" s="647"/>
      <c r="Q75" s="647"/>
    </row>
    <row r="76" spans="1:17" x14ac:dyDescent="0.2">
      <c r="A76" s="655" t="s">
        <v>554</v>
      </c>
      <c r="B76" s="655" t="s">
        <v>555</v>
      </c>
      <c r="C76" s="656" t="s">
        <v>397</v>
      </c>
      <c r="D76" s="655" t="s">
        <v>512</v>
      </c>
      <c r="E76" s="657" t="s">
        <v>556</v>
      </c>
      <c r="F76" s="658">
        <v>22.77</v>
      </c>
      <c r="G76" s="659">
        <v>66</v>
      </c>
      <c r="H76" s="650">
        <v>34391</v>
      </c>
      <c r="I76" s="651">
        <v>19962</v>
      </c>
      <c r="J76" s="652">
        <f t="shared" si="8"/>
        <v>30102</v>
      </c>
      <c r="K76" s="660">
        <f t="shared" si="7"/>
        <v>21754</v>
      </c>
      <c r="L76" s="651">
        <v>517</v>
      </c>
      <c r="M76" s="647"/>
      <c r="N76" s="647"/>
      <c r="O76" s="647"/>
      <c r="P76" s="647"/>
      <c r="Q76" s="647"/>
    </row>
    <row r="77" spans="1:17" x14ac:dyDescent="0.2">
      <c r="A77" s="655" t="s">
        <v>557</v>
      </c>
      <c r="B77" s="655" t="s">
        <v>558</v>
      </c>
      <c r="C77" s="656" t="s">
        <v>397</v>
      </c>
      <c r="D77" s="655" t="s">
        <v>512</v>
      </c>
      <c r="E77" s="657" t="s">
        <v>559</v>
      </c>
      <c r="F77" s="658">
        <v>21.24</v>
      </c>
      <c r="G77" s="659">
        <v>66</v>
      </c>
      <c r="H77" s="650">
        <v>34391</v>
      </c>
      <c r="I77" s="651">
        <v>19962</v>
      </c>
      <c r="J77" s="652">
        <f t="shared" si="8"/>
        <v>31878</v>
      </c>
      <c r="K77" s="660">
        <f t="shared" si="7"/>
        <v>23059</v>
      </c>
      <c r="L77" s="651">
        <v>517</v>
      </c>
      <c r="M77" s="647"/>
      <c r="N77" s="647"/>
      <c r="O77" s="647"/>
      <c r="P77" s="647"/>
      <c r="Q77" s="647"/>
    </row>
    <row r="78" spans="1:17" x14ac:dyDescent="0.2">
      <c r="A78" s="655" t="s">
        <v>560</v>
      </c>
      <c r="B78" s="655" t="s">
        <v>561</v>
      </c>
      <c r="C78" s="656" t="s">
        <v>397</v>
      </c>
      <c r="D78" s="655" t="s">
        <v>512</v>
      </c>
      <c r="E78" s="657" t="s">
        <v>562</v>
      </c>
      <c r="F78" s="658">
        <v>21.24</v>
      </c>
      <c r="G78" s="659">
        <v>66</v>
      </c>
      <c r="H78" s="650">
        <v>34391</v>
      </c>
      <c r="I78" s="651">
        <v>19962</v>
      </c>
      <c r="J78" s="652">
        <f t="shared" si="8"/>
        <v>31878</v>
      </c>
      <c r="K78" s="660">
        <f t="shared" si="7"/>
        <v>23059</v>
      </c>
      <c r="L78" s="651">
        <v>517</v>
      </c>
      <c r="M78" s="647"/>
      <c r="N78" s="647"/>
      <c r="O78" s="647"/>
      <c r="P78" s="647"/>
      <c r="Q78" s="647"/>
    </row>
    <row r="79" spans="1:17" x14ac:dyDescent="0.2">
      <c r="A79" s="655" t="s">
        <v>563</v>
      </c>
      <c r="B79" s="655" t="s">
        <v>564</v>
      </c>
      <c r="C79" s="656" t="s">
        <v>397</v>
      </c>
      <c r="D79" s="655" t="s">
        <v>512</v>
      </c>
      <c r="E79" s="657" t="s">
        <v>565</v>
      </c>
      <c r="F79" s="658">
        <v>17.38</v>
      </c>
      <c r="G79" s="659">
        <v>66</v>
      </c>
      <c r="H79" s="650">
        <v>34391</v>
      </c>
      <c r="I79" s="651">
        <v>19962</v>
      </c>
      <c r="J79" s="652">
        <f t="shared" si="8"/>
        <v>37747</v>
      </c>
      <c r="K79" s="660">
        <f t="shared" si="7"/>
        <v>27375</v>
      </c>
      <c r="L79" s="651">
        <v>517</v>
      </c>
      <c r="M79" s="647"/>
      <c r="N79" s="647"/>
      <c r="O79" s="647"/>
      <c r="P79" s="647"/>
      <c r="Q79" s="647"/>
    </row>
    <row r="80" spans="1:17" x14ac:dyDescent="0.2">
      <c r="A80" s="655" t="s">
        <v>566</v>
      </c>
      <c r="B80" s="655" t="s">
        <v>564</v>
      </c>
      <c r="C80" s="656" t="s">
        <v>466</v>
      </c>
      <c r="D80" s="655" t="s">
        <v>512</v>
      </c>
      <c r="E80" s="657" t="s">
        <v>567</v>
      </c>
      <c r="F80" s="658">
        <v>13.52</v>
      </c>
      <c r="G80" s="659">
        <v>66</v>
      </c>
      <c r="H80" s="650">
        <v>34391</v>
      </c>
      <c r="I80" s="651">
        <v>19962</v>
      </c>
      <c r="J80" s="652">
        <f t="shared" si="8"/>
        <v>46966</v>
      </c>
      <c r="K80" s="660">
        <f t="shared" si="7"/>
        <v>34154</v>
      </c>
      <c r="L80" s="651">
        <v>517</v>
      </c>
      <c r="M80" s="647"/>
      <c r="N80" s="647"/>
      <c r="O80" s="647"/>
      <c r="P80" s="647"/>
      <c r="Q80" s="647"/>
    </row>
    <row r="81" spans="1:17" x14ac:dyDescent="0.2">
      <c r="A81" s="655" t="s">
        <v>568</v>
      </c>
      <c r="B81" s="655" t="s">
        <v>569</v>
      </c>
      <c r="C81" s="656" t="s">
        <v>397</v>
      </c>
      <c r="D81" s="655" t="s">
        <v>512</v>
      </c>
      <c r="E81" s="657" t="s">
        <v>570</v>
      </c>
      <c r="F81" s="658">
        <v>22.8</v>
      </c>
      <c r="G81" s="659">
        <v>66</v>
      </c>
      <c r="H81" s="650">
        <v>34391</v>
      </c>
      <c r="I81" s="651">
        <v>19962</v>
      </c>
      <c r="J81" s="652">
        <f t="shared" si="8"/>
        <v>30070</v>
      </c>
      <c r="K81" s="660">
        <f t="shared" si="7"/>
        <v>21730</v>
      </c>
      <c r="L81" s="651">
        <v>517</v>
      </c>
      <c r="M81" s="647"/>
      <c r="N81" s="647"/>
      <c r="O81" s="647"/>
      <c r="P81" s="647"/>
      <c r="Q81" s="647"/>
    </row>
    <row r="82" spans="1:17" x14ac:dyDescent="0.2">
      <c r="A82" s="655" t="s">
        <v>571</v>
      </c>
      <c r="B82" s="655" t="s">
        <v>572</v>
      </c>
      <c r="C82" s="656" t="s">
        <v>397</v>
      </c>
      <c r="D82" s="655" t="s">
        <v>512</v>
      </c>
      <c r="E82" s="657" t="s">
        <v>573</v>
      </c>
      <c r="F82" s="658">
        <v>18.239999999999998</v>
      </c>
      <c r="G82" s="659">
        <v>66</v>
      </c>
      <c r="H82" s="650">
        <v>34391</v>
      </c>
      <c r="I82" s="651">
        <v>19962</v>
      </c>
      <c r="J82" s="652">
        <f t="shared" si="8"/>
        <v>36224</v>
      </c>
      <c r="K82" s="660">
        <f t="shared" si="7"/>
        <v>26255</v>
      </c>
      <c r="L82" s="651">
        <v>517</v>
      </c>
      <c r="M82" s="647"/>
      <c r="N82" s="647"/>
      <c r="O82" s="647"/>
      <c r="P82" s="647"/>
      <c r="Q82" s="647"/>
    </row>
    <row r="83" spans="1:17" x14ac:dyDescent="0.2">
      <c r="A83" s="655" t="s">
        <v>574</v>
      </c>
      <c r="B83" s="655" t="s">
        <v>575</v>
      </c>
      <c r="C83" s="656" t="s">
        <v>397</v>
      </c>
      <c r="D83" s="655" t="s">
        <v>512</v>
      </c>
      <c r="E83" s="657" t="s">
        <v>576</v>
      </c>
      <c r="F83" s="658">
        <v>19.309999999999999</v>
      </c>
      <c r="G83" s="659">
        <v>66</v>
      </c>
      <c r="H83" s="650">
        <v>34391</v>
      </c>
      <c r="I83" s="651">
        <v>19962</v>
      </c>
      <c r="J83" s="652">
        <f t="shared" si="8"/>
        <v>34519</v>
      </c>
      <c r="K83" s="660">
        <f t="shared" si="7"/>
        <v>25001</v>
      </c>
      <c r="L83" s="651">
        <v>517</v>
      </c>
      <c r="M83" s="647"/>
      <c r="N83" s="647"/>
      <c r="O83" s="647"/>
      <c r="P83" s="647"/>
      <c r="Q83" s="647"/>
    </row>
    <row r="84" spans="1:17" x14ac:dyDescent="0.2">
      <c r="A84" s="655" t="s">
        <v>577</v>
      </c>
      <c r="B84" s="655" t="s">
        <v>578</v>
      </c>
      <c r="C84" s="656" t="s">
        <v>397</v>
      </c>
      <c r="D84" s="655" t="s">
        <v>512</v>
      </c>
      <c r="E84" s="657" t="s">
        <v>579</v>
      </c>
      <c r="F84" s="658">
        <v>18.59</v>
      </c>
      <c r="G84" s="649">
        <v>66</v>
      </c>
      <c r="H84" s="650">
        <v>34391</v>
      </c>
      <c r="I84" s="651">
        <v>19962</v>
      </c>
      <c r="J84" s="652">
        <f t="shared" si="8"/>
        <v>35645</v>
      </c>
      <c r="K84" s="660">
        <f t="shared" si="7"/>
        <v>25829</v>
      </c>
      <c r="L84" s="651">
        <v>517</v>
      </c>
      <c r="M84" s="647"/>
      <c r="N84" s="647"/>
      <c r="O84" s="647"/>
      <c r="P84" s="647"/>
      <c r="Q84" s="647"/>
    </row>
    <row r="85" spans="1:17" x14ac:dyDescent="0.2">
      <c r="A85" s="655" t="s">
        <v>580</v>
      </c>
      <c r="B85" s="655" t="s">
        <v>581</v>
      </c>
      <c r="C85" s="656" t="s">
        <v>397</v>
      </c>
      <c r="D85" s="655" t="s">
        <v>512</v>
      </c>
      <c r="E85" s="657" t="s">
        <v>582</v>
      </c>
      <c r="F85" s="658">
        <v>22.69</v>
      </c>
      <c r="G85" s="659">
        <v>66</v>
      </c>
      <c r="H85" s="650">
        <v>34391</v>
      </c>
      <c r="I85" s="651">
        <v>19962</v>
      </c>
      <c r="J85" s="652">
        <f t="shared" si="8"/>
        <v>30189</v>
      </c>
      <c r="K85" s="660">
        <f t="shared" si="7"/>
        <v>21818</v>
      </c>
      <c r="L85" s="651">
        <v>517</v>
      </c>
      <c r="M85" s="647"/>
      <c r="N85" s="647"/>
      <c r="O85" s="647"/>
      <c r="P85" s="647"/>
      <c r="Q85" s="647"/>
    </row>
    <row r="86" spans="1:17" x14ac:dyDescent="0.2">
      <c r="A86" s="655" t="s">
        <v>583</v>
      </c>
      <c r="B86" s="655" t="s">
        <v>584</v>
      </c>
      <c r="C86" s="656" t="s">
        <v>397</v>
      </c>
      <c r="D86" s="655" t="s">
        <v>512</v>
      </c>
      <c r="E86" s="657" t="s">
        <v>585</v>
      </c>
      <c r="F86" s="658">
        <v>18.559999999999999</v>
      </c>
      <c r="G86" s="659">
        <v>66</v>
      </c>
      <c r="H86" s="650">
        <v>34391</v>
      </c>
      <c r="I86" s="651">
        <v>19962</v>
      </c>
      <c r="J86" s="652">
        <f t="shared" si="8"/>
        <v>35693</v>
      </c>
      <c r="K86" s="660">
        <f t="shared" si="7"/>
        <v>25865</v>
      </c>
      <c r="L86" s="651">
        <v>517</v>
      </c>
      <c r="M86" s="647"/>
      <c r="N86" s="647"/>
      <c r="O86" s="647"/>
      <c r="P86" s="647"/>
      <c r="Q86" s="647"/>
    </row>
    <row r="87" spans="1:17" x14ac:dyDescent="0.2">
      <c r="A87" s="655" t="s">
        <v>586</v>
      </c>
      <c r="B87" s="655" t="s">
        <v>587</v>
      </c>
      <c r="C87" s="656" t="s">
        <v>397</v>
      </c>
      <c r="D87" s="655" t="s">
        <v>512</v>
      </c>
      <c r="E87" s="657" t="s">
        <v>588</v>
      </c>
      <c r="F87" s="658">
        <v>17.329999999999998</v>
      </c>
      <c r="G87" s="649">
        <v>66</v>
      </c>
      <c r="H87" s="650">
        <v>34391</v>
      </c>
      <c r="I87" s="651">
        <v>19962</v>
      </c>
      <c r="J87" s="652">
        <f t="shared" si="8"/>
        <v>37840</v>
      </c>
      <c r="K87" s="660">
        <f t="shared" si="7"/>
        <v>27443</v>
      </c>
      <c r="L87" s="651">
        <v>517</v>
      </c>
      <c r="M87" s="647"/>
      <c r="N87" s="647"/>
      <c r="O87" s="647"/>
      <c r="P87" s="647"/>
      <c r="Q87" s="647"/>
    </row>
    <row r="88" spans="1:17" x14ac:dyDescent="0.2">
      <c r="A88" s="655" t="s">
        <v>589</v>
      </c>
      <c r="B88" s="655" t="s">
        <v>590</v>
      </c>
      <c r="C88" s="656" t="s">
        <v>397</v>
      </c>
      <c r="D88" s="655" t="s">
        <v>512</v>
      </c>
      <c r="E88" s="657" t="s">
        <v>591</v>
      </c>
      <c r="F88" s="658">
        <v>24.14</v>
      </c>
      <c r="G88" s="659">
        <v>66</v>
      </c>
      <c r="H88" s="650">
        <v>34391</v>
      </c>
      <c r="I88" s="651">
        <v>19962</v>
      </c>
      <c r="J88" s="652">
        <f t="shared" si="8"/>
        <v>28703</v>
      </c>
      <c r="K88" s="660">
        <f t="shared" si="7"/>
        <v>20725</v>
      </c>
      <c r="L88" s="651">
        <v>517</v>
      </c>
      <c r="M88" s="647"/>
      <c r="N88" s="647"/>
      <c r="O88" s="647"/>
      <c r="P88" s="647"/>
      <c r="Q88" s="647"/>
    </row>
    <row r="89" spans="1:17" x14ac:dyDescent="0.2">
      <c r="A89" s="655" t="s">
        <v>592</v>
      </c>
      <c r="B89" s="655" t="s">
        <v>593</v>
      </c>
      <c r="C89" s="656" t="s">
        <v>397</v>
      </c>
      <c r="D89" s="655" t="s">
        <v>512</v>
      </c>
      <c r="E89" s="657" t="s">
        <v>594</v>
      </c>
      <c r="F89" s="658">
        <v>25.53</v>
      </c>
      <c r="G89" s="659">
        <v>66</v>
      </c>
      <c r="H89" s="650">
        <v>34391</v>
      </c>
      <c r="I89" s="651">
        <v>19962</v>
      </c>
      <c r="J89" s="652">
        <f t="shared" si="8"/>
        <v>27437</v>
      </c>
      <c r="K89" s="660">
        <f t="shared" si="7"/>
        <v>19794</v>
      </c>
      <c r="L89" s="651">
        <v>517</v>
      </c>
      <c r="M89" s="647"/>
      <c r="N89" s="647"/>
      <c r="O89" s="647"/>
      <c r="P89" s="647"/>
      <c r="Q89" s="647"/>
    </row>
    <row r="90" spans="1:17" x14ac:dyDescent="0.2">
      <c r="A90" s="655" t="s">
        <v>595</v>
      </c>
      <c r="B90" s="655" t="s">
        <v>596</v>
      </c>
      <c r="C90" s="656" t="s">
        <v>397</v>
      </c>
      <c r="D90" s="655" t="s">
        <v>512</v>
      </c>
      <c r="E90" s="657" t="s">
        <v>597</v>
      </c>
      <c r="F90" s="658">
        <v>27.36</v>
      </c>
      <c r="G90" s="659">
        <v>66</v>
      </c>
      <c r="H90" s="650">
        <v>34391</v>
      </c>
      <c r="I90" s="651">
        <v>19962</v>
      </c>
      <c r="J90" s="652">
        <f t="shared" si="8"/>
        <v>25967</v>
      </c>
      <c r="K90" s="660">
        <f t="shared" si="7"/>
        <v>18713</v>
      </c>
      <c r="L90" s="651">
        <v>517</v>
      </c>
      <c r="M90" s="647"/>
      <c r="N90" s="647"/>
      <c r="O90" s="647"/>
      <c r="P90" s="647"/>
      <c r="Q90" s="647"/>
    </row>
    <row r="91" spans="1:17" x14ac:dyDescent="0.2">
      <c r="A91" s="655" t="s">
        <v>598</v>
      </c>
      <c r="B91" s="655" t="s">
        <v>599</v>
      </c>
      <c r="C91" s="656" t="s">
        <v>397</v>
      </c>
      <c r="D91" s="655" t="s">
        <v>512</v>
      </c>
      <c r="E91" s="657" t="s">
        <v>600</v>
      </c>
      <c r="F91" s="658">
        <v>18.239999999999998</v>
      </c>
      <c r="G91" s="659">
        <v>66</v>
      </c>
      <c r="H91" s="650">
        <v>34391</v>
      </c>
      <c r="I91" s="651">
        <v>19962</v>
      </c>
      <c r="J91" s="652">
        <f t="shared" si="8"/>
        <v>36224</v>
      </c>
      <c r="K91" s="660">
        <f t="shared" si="7"/>
        <v>26255</v>
      </c>
      <c r="L91" s="651">
        <v>517</v>
      </c>
      <c r="M91" s="647"/>
      <c r="N91" s="647"/>
      <c r="O91" s="647"/>
      <c r="P91" s="647"/>
      <c r="Q91" s="647"/>
    </row>
    <row r="92" spans="1:17" x14ac:dyDescent="0.2">
      <c r="A92" s="655" t="s">
        <v>601</v>
      </c>
      <c r="B92" s="655" t="s">
        <v>602</v>
      </c>
      <c r="C92" s="656" t="s">
        <v>397</v>
      </c>
      <c r="D92" s="655" t="s">
        <v>512</v>
      </c>
      <c r="E92" s="657" t="s">
        <v>603</v>
      </c>
      <c r="F92" s="658">
        <v>26.07</v>
      </c>
      <c r="G92" s="659">
        <v>66</v>
      </c>
      <c r="H92" s="650">
        <v>34391</v>
      </c>
      <c r="I92" s="651">
        <v>19962</v>
      </c>
      <c r="J92" s="652">
        <f t="shared" si="8"/>
        <v>26982</v>
      </c>
      <c r="K92" s="660">
        <f t="shared" si="7"/>
        <v>19460</v>
      </c>
      <c r="L92" s="651">
        <v>517</v>
      </c>
      <c r="M92" s="647"/>
      <c r="N92" s="647"/>
      <c r="O92" s="647"/>
      <c r="P92" s="647"/>
      <c r="Q92" s="647"/>
    </row>
    <row r="93" spans="1:17" x14ac:dyDescent="0.2">
      <c r="A93" s="655" t="s">
        <v>604</v>
      </c>
      <c r="B93" s="655" t="s">
        <v>605</v>
      </c>
      <c r="C93" s="656" t="s">
        <v>397</v>
      </c>
      <c r="D93" s="655" t="s">
        <v>606</v>
      </c>
      <c r="E93" s="657" t="s">
        <v>607</v>
      </c>
      <c r="F93" s="658">
        <v>18.62</v>
      </c>
      <c r="G93" s="659">
        <v>66</v>
      </c>
      <c r="H93" s="650">
        <v>34391</v>
      </c>
      <c r="I93" s="651">
        <v>19962</v>
      </c>
      <c r="J93" s="652">
        <f t="shared" si="8"/>
        <v>35596</v>
      </c>
      <c r="K93" s="660">
        <f t="shared" si="7"/>
        <v>25793</v>
      </c>
      <c r="L93" s="651">
        <v>517</v>
      </c>
      <c r="M93" s="647"/>
      <c r="N93" s="647"/>
      <c r="O93" s="647"/>
      <c r="P93" s="647"/>
      <c r="Q93" s="647"/>
    </row>
    <row r="94" spans="1:17" x14ac:dyDescent="0.2">
      <c r="A94" s="655" t="s">
        <v>608</v>
      </c>
      <c r="B94" s="655" t="s">
        <v>609</v>
      </c>
      <c r="C94" s="656" t="s">
        <v>397</v>
      </c>
      <c r="D94" s="655" t="s">
        <v>606</v>
      </c>
      <c r="E94" s="657" t="s">
        <v>610</v>
      </c>
      <c r="F94" s="658">
        <v>17.13</v>
      </c>
      <c r="G94" s="649">
        <v>66</v>
      </c>
      <c r="H94" s="650">
        <v>34391</v>
      </c>
      <c r="I94" s="651">
        <v>19962</v>
      </c>
      <c r="J94" s="652">
        <f t="shared" si="8"/>
        <v>38218</v>
      </c>
      <c r="K94" s="660">
        <f t="shared" si="7"/>
        <v>27721</v>
      </c>
      <c r="L94" s="651">
        <v>517</v>
      </c>
      <c r="M94" s="647"/>
      <c r="N94" s="647"/>
      <c r="O94" s="647"/>
      <c r="P94" s="647"/>
      <c r="Q94" s="647"/>
    </row>
    <row r="95" spans="1:17" x14ac:dyDescent="0.2">
      <c r="A95" s="655" t="s">
        <v>611</v>
      </c>
      <c r="B95" s="655" t="s">
        <v>612</v>
      </c>
      <c r="C95" s="656" t="s">
        <v>397</v>
      </c>
      <c r="D95" s="655" t="s">
        <v>606</v>
      </c>
      <c r="E95" s="657" t="s">
        <v>613</v>
      </c>
      <c r="F95" s="658">
        <v>15.64</v>
      </c>
      <c r="G95" s="659">
        <v>66</v>
      </c>
      <c r="H95" s="650">
        <v>34391</v>
      </c>
      <c r="I95" s="651">
        <v>19962</v>
      </c>
      <c r="J95" s="652">
        <f t="shared" si="8"/>
        <v>41339</v>
      </c>
      <c r="K95" s="660">
        <f t="shared" si="7"/>
        <v>30016</v>
      </c>
      <c r="L95" s="651">
        <v>517</v>
      </c>
      <c r="M95" s="647"/>
      <c r="N95" s="647"/>
      <c r="O95" s="647"/>
      <c r="P95" s="647"/>
      <c r="Q95" s="647"/>
    </row>
    <row r="96" spans="1:17" x14ac:dyDescent="0.2">
      <c r="A96" s="655" t="s">
        <v>614</v>
      </c>
      <c r="B96" s="655" t="s">
        <v>615</v>
      </c>
      <c r="C96" s="656" t="s">
        <v>397</v>
      </c>
      <c r="D96" s="655" t="s">
        <v>606</v>
      </c>
      <c r="E96" s="657" t="s">
        <v>616</v>
      </c>
      <c r="F96" s="658">
        <v>21.59</v>
      </c>
      <c r="G96" s="649">
        <v>66</v>
      </c>
      <c r="H96" s="650">
        <v>34391</v>
      </c>
      <c r="I96" s="651">
        <v>19962</v>
      </c>
      <c r="J96" s="652">
        <f t="shared" si="8"/>
        <v>31449</v>
      </c>
      <c r="K96" s="660">
        <f t="shared" si="7"/>
        <v>22744</v>
      </c>
      <c r="L96" s="651">
        <v>517</v>
      </c>
      <c r="M96" s="647"/>
      <c r="N96" s="647"/>
      <c r="O96" s="647"/>
      <c r="P96" s="647"/>
      <c r="Q96" s="647"/>
    </row>
    <row r="97" spans="1:17" x14ac:dyDescent="0.2">
      <c r="A97" s="655" t="s">
        <v>617</v>
      </c>
      <c r="B97" s="655" t="s">
        <v>615</v>
      </c>
      <c r="C97" s="656" t="s">
        <v>466</v>
      </c>
      <c r="D97" s="655" t="s">
        <v>606</v>
      </c>
      <c r="E97" s="657" t="s">
        <v>618</v>
      </c>
      <c r="F97" s="658">
        <v>13.69</v>
      </c>
      <c r="G97" s="659">
        <v>66</v>
      </c>
      <c r="H97" s="650">
        <v>34391</v>
      </c>
      <c r="I97" s="651">
        <v>19962</v>
      </c>
      <c r="J97" s="652">
        <f t="shared" si="8"/>
        <v>46451</v>
      </c>
      <c r="K97" s="660">
        <f t="shared" si="7"/>
        <v>33775</v>
      </c>
      <c r="L97" s="651">
        <v>517</v>
      </c>
      <c r="M97" s="647"/>
      <c r="N97" s="647"/>
      <c r="O97" s="647"/>
      <c r="P97" s="647"/>
      <c r="Q97" s="647"/>
    </row>
    <row r="98" spans="1:17" x14ac:dyDescent="0.2">
      <c r="A98" s="655" t="s">
        <v>619</v>
      </c>
      <c r="B98" s="655" t="s">
        <v>620</v>
      </c>
      <c r="C98" s="656" t="s">
        <v>397</v>
      </c>
      <c r="D98" s="655" t="s">
        <v>606</v>
      </c>
      <c r="E98" s="657" t="s">
        <v>621</v>
      </c>
      <c r="F98" s="658">
        <v>13.4</v>
      </c>
      <c r="G98" s="659">
        <v>66</v>
      </c>
      <c r="H98" s="650">
        <v>34391</v>
      </c>
      <c r="I98" s="651">
        <v>19962</v>
      </c>
      <c r="J98" s="652">
        <f t="shared" si="8"/>
        <v>47338</v>
      </c>
      <c r="K98" s="660">
        <f t="shared" si="7"/>
        <v>34427</v>
      </c>
      <c r="L98" s="651">
        <v>517</v>
      </c>
      <c r="M98" s="647"/>
      <c r="N98" s="647"/>
      <c r="O98" s="647"/>
      <c r="P98" s="647"/>
      <c r="Q98" s="647"/>
    </row>
    <row r="99" spans="1:17" x14ac:dyDescent="0.2">
      <c r="A99" s="655" t="s">
        <v>622</v>
      </c>
      <c r="B99" s="655" t="s">
        <v>623</v>
      </c>
      <c r="C99" s="656" t="s">
        <v>397</v>
      </c>
      <c r="D99" s="655" t="s">
        <v>606</v>
      </c>
      <c r="E99" s="657" t="s">
        <v>624</v>
      </c>
      <c r="F99" s="658">
        <v>17.600000000000001</v>
      </c>
      <c r="G99" s="659">
        <v>66</v>
      </c>
      <c r="H99" s="650">
        <v>34391</v>
      </c>
      <c r="I99" s="651">
        <v>19962</v>
      </c>
      <c r="J99" s="652">
        <f t="shared" si="8"/>
        <v>37343</v>
      </c>
      <c r="K99" s="660">
        <f t="shared" si="7"/>
        <v>27078</v>
      </c>
      <c r="L99" s="651">
        <v>517</v>
      </c>
      <c r="M99" s="647"/>
      <c r="N99" s="647"/>
      <c r="O99" s="647"/>
      <c r="P99" s="647"/>
      <c r="Q99" s="647"/>
    </row>
    <row r="100" spans="1:17" x14ac:dyDescent="0.2">
      <c r="A100" s="655" t="s">
        <v>625</v>
      </c>
      <c r="B100" s="655" t="s">
        <v>626</v>
      </c>
      <c r="C100" s="656" t="s">
        <v>397</v>
      </c>
      <c r="D100" s="655" t="s">
        <v>606</v>
      </c>
      <c r="E100" s="657" t="s">
        <v>627</v>
      </c>
      <c r="F100" s="658">
        <v>17.87</v>
      </c>
      <c r="G100" s="659">
        <v>66</v>
      </c>
      <c r="H100" s="650">
        <v>34391</v>
      </c>
      <c r="I100" s="651">
        <v>19962</v>
      </c>
      <c r="J100" s="652">
        <f t="shared" si="8"/>
        <v>36861</v>
      </c>
      <c r="K100" s="660">
        <f t="shared" si="7"/>
        <v>26724</v>
      </c>
      <c r="L100" s="651">
        <v>517</v>
      </c>
      <c r="M100" s="647"/>
      <c r="N100" s="647"/>
      <c r="O100" s="647"/>
      <c r="P100" s="647"/>
      <c r="Q100" s="647"/>
    </row>
    <row r="101" spans="1:17" x14ac:dyDescent="0.2">
      <c r="A101" s="655" t="s">
        <v>628</v>
      </c>
      <c r="B101" s="655" t="s">
        <v>626</v>
      </c>
      <c r="C101" s="656" t="s">
        <v>466</v>
      </c>
      <c r="D101" s="655" t="s">
        <v>606</v>
      </c>
      <c r="E101" s="657" t="s">
        <v>629</v>
      </c>
      <c r="F101" s="658">
        <v>14.89</v>
      </c>
      <c r="G101" s="649">
        <v>66</v>
      </c>
      <c r="H101" s="650">
        <v>34391</v>
      </c>
      <c r="I101" s="651">
        <v>19962</v>
      </c>
      <c r="J101" s="652">
        <f t="shared" si="8"/>
        <v>43147</v>
      </c>
      <c r="K101" s="660">
        <f t="shared" si="7"/>
        <v>31346</v>
      </c>
      <c r="L101" s="651">
        <v>517</v>
      </c>
      <c r="M101" s="647"/>
      <c r="N101" s="647"/>
      <c r="O101" s="647"/>
      <c r="P101" s="647"/>
      <c r="Q101" s="647"/>
    </row>
    <row r="102" spans="1:17" x14ac:dyDescent="0.2">
      <c r="A102" s="655" t="s">
        <v>630</v>
      </c>
      <c r="B102" s="655" t="s">
        <v>631</v>
      </c>
      <c r="C102" s="656" t="s">
        <v>397</v>
      </c>
      <c r="D102" s="655" t="s">
        <v>606</v>
      </c>
      <c r="E102" s="657" t="s">
        <v>632</v>
      </c>
      <c r="F102" s="658">
        <v>14.89</v>
      </c>
      <c r="G102" s="649">
        <v>66</v>
      </c>
      <c r="H102" s="650">
        <v>34391</v>
      </c>
      <c r="I102" s="651">
        <v>19962</v>
      </c>
      <c r="J102" s="652">
        <f t="shared" si="8"/>
        <v>43147</v>
      </c>
      <c r="K102" s="660">
        <f t="shared" si="7"/>
        <v>31346</v>
      </c>
      <c r="L102" s="651">
        <v>517</v>
      </c>
      <c r="M102" s="647"/>
      <c r="N102" s="647"/>
      <c r="O102" s="647"/>
      <c r="P102" s="647"/>
      <c r="Q102" s="647"/>
    </row>
    <row r="103" spans="1:17" x14ac:dyDescent="0.2">
      <c r="A103" s="681" t="s">
        <v>633</v>
      </c>
      <c r="B103" s="681" t="s">
        <v>631</v>
      </c>
      <c r="C103" s="682" t="s">
        <v>466</v>
      </c>
      <c r="D103" s="655" t="s">
        <v>606</v>
      </c>
      <c r="E103" s="683" t="s">
        <v>634</v>
      </c>
      <c r="F103" s="684">
        <v>14.89</v>
      </c>
      <c r="G103" s="649">
        <v>66</v>
      </c>
      <c r="H103" s="650">
        <v>34391</v>
      </c>
      <c r="I103" s="651">
        <v>19962</v>
      </c>
      <c r="J103" s="652">
        <f t="shared" si="8"/>
        <v>43147</v>
      </c>
      <c r="K103" s="686">
        <f t="shared" si="7"/>
        <v>31346</v>
      </c>
      <c r="L103" s="651">
        <v>517</v>
      </c>
      <c r="M103" s="647"/>
      <c r="N103" s="647"/>
      <c r="O103" s="647"/>
      <c r="P103" s="647"/>
      <c r="Q103" s="647"/>
    </row>
    <row r="104" spans="1:17" ht="13.5" thickBot="1" x14ac:dyDescent="0.25">
      <c r="A104" s="668" t="s">
        <v>635</v>
      </c>
      <c r="B104" s="668" t="s">
        <v>631</v>
      </c>
      <c r="C104" s="669" t="s">
        <v>417</v>
      </c>
      <c r="D104" s="668" t="s">
        <v>606</v>
      </c>
      <c r="E104" s="670" t="s">
        <v>636</v>
      </c>
      <c r="F104" s="661">
        <v>11.91</v>
      </c>
      <c r="G104" s="662">
        <v>66</v>
      </c>
      <c r="H104" s="663">
        <v>34391</v>
      </c>
      <c r="I104" s="664">
        <v>19962</v>
      </c>
      <c r="J104" s="665">
        <f t="shared" si="8"/>
        <v>52578</v>
      </c>
      <c r="K104" s="666">
        <f t="shared" si="7"/>
        <v>38280</v>
      </c>
      <c r="L104" s="664">
        <v>517</v>
      </c>
      <c r="M104" s="647"/>
      <c r="N104" s="647"/>
      <c r="O104" s="647"/>
      <c r="P104" s="647"/>
      <c r="Q104" s="647"/>
    </row>
    <row r="105" spans="1:17" x14ac:dyDescent="0.2">
      <c r="A105" s="641" t="s">
        <v>637</v>
      </c>
      <c r="B105" s="641" t="s">
        <v>638</v>
      </c>
      <c r="C105" s="642" t="s">
        <v>639</v>
      </c>
      <c r="D105" s="641" t="s">
        <v>640</v>
      </c>
      <c r="E105" s="643" t="s">
        <v>641</v>
      </c>
      <c r="F105" s="635">
        <v>9.16</v>
      </c>
      <c r="G105" s="636">
        <v>66</v>
      </c>
      <c r="H105" s="637">
        <v>34272</v>
      </c>
      <c r="I105" s="638">
        <v>19962</v>
      </c>
      <c r="J105" s="639">
        <f>ROUND(12*1.36*(1/F105*H105+1/G105*I105)+L105,0)</f>
        <v>66539</v>
      </c>
      <c r="K105" s="640">
        <f t="shared" si="7"/>
        <v>48527</v>
      </c>
      <c r="L105" s="638">
        <v>542</v>
      </c>
      <c r="M105" s="647"/>
      <c r="N105" s="647"/>
      <c r="O105" s="647"/>
      <c r="P105" s="647"/>
      <c r="Q105" s="647"/>
    </row>
    <row r="106" spans="1:17" x14ac:dyDescent="0.2">
      <c r="A106" s="655" t="s">
        <v>642</v>
      </c>
      <c r="B106" s="655" t="s">
        <v>612</v>
      </c>
      <c r="C106" s="656" t="s">
        <v>643</v>
      </c>
      <c r="D106" s="632" t="s">
        <v>640</v>
      </c>
      <c r="E106" s="657" t="s">
        <v>644</v>
      </c>
      <c r="F106" s="658">
        <v>9.16</v>
      </c>
      <c r="G106" s="659">
        <v>66</v>
      </c>
      <c r="H106" s="650">
        <v>34272</v>
      </c>
      <c r="I106" s="651">
        <v>19962</v>
      </c>
      <c r="J106" s="652">
        <f t="shared" ref="J106:J110" si="9">ROUND(12*1.36*(1/F106*H106+1/G106*I106)+L106,0)</f>
        <v>66539</v>
      </c>
      <c r="K106" s="660">
        <f t="shared" si="7"/>
        <v>48527</v>
      </c>
      <c r="L106" s="654">
        <v>542</v>
      </c>
      <c r="M106" s="647"/>
      <c r="N106" s="647"/>
      <c r="O106" s="647"/>
      <c r="P106" s="647"/>
      <c r="Q106" s="647"/>
    </row>
    <row r="107" spans="1:17" x14ac:dyDescent="0.2">
      <c r="A107" s="655" t="s">
        <v>645</v>
      </c>
      <c r="B107" s="655" t="s">
        <v>646</v>
      </c>
      <c r="C107" s="656" t="s">
        <v>639</v>
      </c>
      <c r="D107" s="632" t="s">
        <v>640</v>
      </c>
      <c r="E107" s="657" t="s">
        <v>647</v>
      </c>
      <c r="F107" s="658">
        <v>8.74</v>
      </c>
      <c r="G107" s="659">
        <v>66</v>
      </c>
      <c r="H107" s="650">
        <v>34272</v>
      </c>
      <c r="I107" s="651">
        <v>19962</v>
      </c>
      <c r="J107" s="652">
        <f t="shared" si="9"/>
        <v>69473</v>
      </c>
      <c r="K107" s="660">
        <f t="shared" si="7"/>
        <v>50685</v>
      </c>
      <c r="L107" s="651">
        <v>542</v>
      </c>
      <c r="M107" s="647"/>
      <c r="N107" s="647"/>
      <c r="O107" s="647"/>
      <c r="P107" s="647"/>
      <c r="Q107" s="647"/>
    </row>
    <row r="108" spans="1:17" x14ac:dyDescent="0.2">
      <c r="A108" s="655" t="s">
        <v>648</v>
      </c>
      <c r="B108" s="655" t="s">
        <v>649</v>
      </c>
      <c r="C108" s="656" t="s">
        <v>639</v>
      </c>
      <c r="D108" s="632" t="s">
        <v>640</v>
      </c>
      <c r="E108" s="657" t="s">
        <v>650</v>
      </c>
      <c r="F108" s="658">
        <v>9.57</v>
      </c>
      <c r="G108" s="659">
        <v>66</v>
      </c>
      <c r="H108" s="650">
        <v>34272</v>
      </c>
      <c r="I108" s="651">
        <v>19962</v>
      </c>
      <c r="J108" s="652">
        <f t="shared" si="9"/>
        <v>63923</v>
      </c>
      <c r="K108" s="660">
        <f t="shared" si="7"/>
        <v>46604</v>
      </c>
      <c r="L108" s="651">
        <v>542</v>
      </c>
      <c r="M108" s="647"/>
      <c r="N108" s="647"/>
      <c r="O108" s="647"/>
      <c r="P108" s="647"/>
      <c r="Q108" s="647"/>
    </row>
    <row r="109" spans="1:17" x14ac:dyDescent="0.2">
      <c r="A109" s="655" t="s">
        <v>651</v>
      </c>
      <c r="B109" s="655" t="s">
        <v>652</v>
      </c>
      <c r="C109" s="656" t="s">
        <v>639</v>
      </c>
      <c r="D109" s="632" t="s">
        <v>640</v>
      </c>
      <c r="E109" s="657" t="s">
        <v>653</v>
      </c>
      <c r="F109" s="658">
        <v>11.24</v>
      </c>
      <c r="G109" s="649">
        <v>66</v>
      </c>
      <c r="H109" s="650">
        <v>34272</v>
      </c>
      <c r="I109" s="651">
        <v>19962</v>
      </c>
      <c r="J109" s="652">
        <f t="shared" si="9"/>
        <v>55240</v>
      </c>
      <c r="K109" s="660">
        <f t="shared" ref="K109:K145" si="10">ROUND(12*(1/F109*H109+1/G109*I109),0)</f>
        <v>40219</v>
      </c>
      <c r="L109" s="654">
        <v>542</v>
      </c>
      <c r="M109" s="647"/>
      <c r="N109" s="647"/>
      <c r="O109" s="647"/>
      <c r="P109" s="647"/>
      <c r="Q109" s="647"/>
    </row>
    <row r="110" spans="1:17" ht="13.5" thickBot="1" x14ac:dyDescent="0.25">
      <c r="A110" s="668" t="s">
        <v>654</v>
      </c>
      <c r="B110" s="668" t="s">
        <v>620</v>
      </c>
      <c r="C110" s="669" t="s">
        <v>639</v>
      </c>
      <c r="D110" s="668" t="s">
        <v>640</v>
      </c>
      <c r="E110" s="670" t="s">
        <v>655</v>
      </c>
      <c r="F110" s="661">
        <v>10.82</v>
      </c>
      <c r="G110" s="662">
        <v>66</v>
      </c>
      <c r="H110" s="663">
        <v>34272</v>
      </c>
      <c r="I110" s="664">
        <v>19962</v>
      </c>
      <c r="J110" s="665">
        <f t="shared" si="9"/>
        <v>57171</v>
      </c>
      <c r="K110" s="666">
        <f t="shared" si="10"/>
        <v>41639</v>
      </c>
      <c r="L110" s="664">
        <v>542</v>
      </c>
      <c r="M110" s="647"/>
      <c r="N110" s="647"/>
      <c r="O110" s="647"/>
      <c r="P110" s="647"/>
      <c r="Q110" s="647"/>
    </row>
    <row r="111" spans="1:17" x14ac:dyDescent="0.2">
      <c r="A111" s="641" t="s">
        <v>656</v>
      </c>
      <c r="B111" s="641" t="s">
        <v>657</v>
      </c>
      <c r="C111" s="642" t="s">
        <v>397</v>
      </c>
      <c r="D111" s="641" t="s">
        <v>658</v>
      </c>
      <c r="E111" s="643" t="s">
        <v>659</v>
      </c>
      <c r="F111" s="635">
        <v>7.25</v>
      </c>
      <c r="G111" s="636">
        <v>42</v>
      </c>
      <c r="H111" s="637">
        <v>34272</v>
      </c>
      <c r="I111" s="638">
        <v>19962</v>
      </c>
      <c r="J111" s="639">
        <f>ROUND(12*1.36*(1/F111*H111+1/G111*I111)+L111,0)</f>
        <v>85617</v>
      </c>
      <c r="K111" s="640">
        <f t="shared" si="10"/>
        <v>62429</v>
      </c>
      <c r="L111" s="638">
        <v>713</v>
      </c>
      <c r="M111" s="647"/>
      <c r="N111" s="647"/>
      <c r="O111" s="647"/>
      <c r="P111" s="647"/>
      <c r="Q111" s="647"/>
    </row>
    <row r="112" spans="1:17" x14ac:dyDescent="0.2">
      <c r="A112" s="632" t="s">
        <v>660</v>
      </c>
      <c r="B112" s="632" t="s">
        <v>661</v>
      </c>
      <c r="C112" s="633" t="s">
        <v>397</v>
      </c>
      <c r="D112" s="632" t="s">
        <v>658</v>
      </c>
      <c r="E112" s="634" t="s">
        <v>662</v>
      </c>
      <c r="F112" s="648">
        <v>10.84</v>
      </c>
      <c r="G112" s="649">
        <v>42</v>
      </c>
      <c r="H112" s="650">
        <v>34272</v>
      </c>
      <c r="I112" s="651">
        <v>19962</v>
      </c>
      <c r="J112" s="652">
        <f t="shared" ref="J112:J145" si="11">ROUND(12*1.36*(1/F112*H112+1/G112*I112)+L112,0)</f>
        <v>60067</v>
      </c>
      <c r="K112" s="660">
        <f t="shared" si="10"/>
        <v>43643</v>
      </c>
      <c r="L112" s="651">
        <v>713</v>
      </c>
      <c r="M112" s="647"/>
      <c r="N112" s="647"/>
      <c r="O112" s="647"/>
      <c r="P112" s="647"/>
      <c r="Q112" s="647"/>
    </row>
    <row r="113" spans="1:17" x14ac:dyDescent="0.2">
      <c r="A113" s="655" t="s">
        <v>663</v>
      </c>
      <c r="B113" s="655" t="s">
        <v>664</v>
      </c>
      <c r="C113" s="656" t="s">
        <v>397</v>
      </c>
      <c r="D113" s="655" t="s">
        <v>658</v>
      </c>
      <c r="E113" s="657" t="s">
        <v>665</v>
      </c>
      <c r="F113" s="658">
        <v>8.91</v>
      </c>
      <c r="G113" s="659">
        <v>42</v>
      </c>
      <c r="H113" s="650">
        <v>34272</v>
      </c>
      <c r="I113" s="651">
        <v>19962</v>
      </c>
      <c r="J113" s="652">
        <f t="shared" si="11"/>
        <v>71244</v>
      </c>
      <c r="K113" s="660">
        <f t="shared" si="10"/>
        <v>51861</v>
      </c>
      <c r="L113" s="654">
        <v>713</v>
      </c>
      <c r="M113" s="647"/>
      <c r="N113" s="647"/>
      <c r="O113" s="647"/>
      <c r="P113" s="647"/>
      <c r="Q113" s="647"/>
    </row>
    <row r="114" spans="1:17" x14ac:dyDescent="0.2">
      <c r="A114" s="655" t="s">
        <v>666</v>
      </c>
      <c r="B114" s="655" t="s">
        <v>667</v>
      </c>
      <c r="C114" s="656" t="s">
        <v>397</v>
      </c>
      <c r="D114" s="655" t="s">
        <v>658</v>
      </c>
      <c r="E114" s="657" t="s">
        <v>668</v>
      </c>
      <c r="F114" s="658">
        <v>9.44</v>
      </c>
      <c r="G114" s="659">
        <v>42</v>
      </c>
      <c r="H114" s="650">
        <v>34272</v>
      </c>
      <c r="I114" s="651">
        <v>19962</v>
      </c>
      <c r="J114" s="652">
        <f t="shared" si="11"/>
        <v>67720</v>
      </c>
      <c r="K114" s="660">
        <f t="shared" si="10"/>
        <v>49270</v>
      </c>
      <c r="L114" s="651">
        <v>713</v>
      </c>
      <c r="M114" s="647"/>
      <c r="N114" s="647"/>
      <c r="O114" s="647"/>
      <c r="P114" s="647"/>
      <c r="Q114" s="647"/>
    </row>
    <row r="115" spans="1:17" x14ac:dyDescent="0.2">
      <c r="A115" s="655" t="s">
        <v>669</v>
      </c>
      <c r="B115" s="655" t="s">
        <v>670</v>
      </c>
      <c r="C115" s="656" t="s">
        <v>397</v>
      </c>
      <c r="D115" s="655" t="s">
        <v>658</v>
      </c>
      <c r="E115" s="657" t="s">
        <v>671</v>
      </c>
      <c r="F115" s="658">
        <v>8.91</v>
      </c>
      <c r="G115" s="659">
        <v>42</v>
      </c>
      <c r="H115" s="650">
        <v>34272</v>
      </c>
      <c r="I115" s="651">
        <v>19962</v>
      </c>
      <c r="J115" s="652">
        <f t="shared" si="11"/>
        <v>71244</v>
      </c>
      <c r="K115" s="660">
        <f t="shared" si="10"/>
        <v>51861</v>
      </c>
      <c r="L115" s="651">
        <v>713</v>
      </c>
      <c r="M115" s="647"/>
      <c r="N115" s="647"/>
      <c r="O115" s="647"/>
      <c r="P115" s="647"/>
      <c r="Q115" s="647"/>
    </row>
    <row r="116" spans="1:17" x14ac:dyDescent="0.2">
      <c r="A116" s="655" t="s">
        <v>672</v>
      </c>
      <c r="B116" s="655" t="s">
        <v>673</v>
      </c>
      <c r="C116" s="656" t="s">
        <v>397</v>
      </c>
      <c r="D116" s="655" t="s">
        <v>658</v>
      </c>
      <c r="E116" s="657" t="s">
        <v>674</v>
      </c>
      <c r="F116" s="658">
        <v>7.74</v>
      </c>
      <c r="G116" s="659">
        <v>42</v>
      </c>
      <c r="H116" s="650">
        <v>34272</v>
      </c>
      <c r="I116" s="651">
        <v>19962</v>
      </c>
      <c r="J116" s="652">
        <f t="shared" si="11"/>
        <v>80733</v>
      </c>
      <c r="K116" s="660">
        <f t="shared" si="10"/>
        <v>58838</v>
      </c>
      <c r="L116" s="654">
        <v>713</v>
      </c>
      <c r="M116" s="647"/>
      <c r="N116" s="647"/>
      <c r="O116" s="647"/>
      <c r="P116" s="647"/>
      <c r="Q116" s="647"/>
    </row>
    <row r="117" spans="1:17" x14ac:dyDescent="0.2">
      <c r="A117" s="655" t="s">
        <v>675</v>
      </c>
      <c r="B117" s="655" t="s">
        <v>676</v>
      </c>
      <c r="C117" s="656" t="s">
        <v>397</v>
      </c>
      <c r="D117" s="655" t="s">
        <v>658</v>
      </c>
      <c r="E117" s="657" t="s">
        <v>677</v>
      </c>
      <c r="F117" s="658">
        <v>6.97</v>
      </c>
      <c r="G117" s="659">
        <v>42</v>
      </c>
      <c r="H117" s="650">
        <v>34272</v>
      </c>
      <c r="I117" s="651">
        <v>19962</v>
      </c>
      <c r="J117" s="652">
        <f t="shared" si="11"/>
        <v>88716</v>
      </c>
      <c r="K117" s="660">
        <f t="shared" si="10"/>
        <v>64708</v>
      </c>
      <c r="L117" s="651">
        <v>713</v>
      </c>
      <c r="M117" s="647"/>
      <c r="N117" s="647"/>
      <c r="O117" s="647"/>
      <c r="P117" s="647"/>
      <c r="Q117" s="647"/>
    </row>
    <row r="118" spans="1:17" x14ac:dyDescent="0.2">
      <c r="A118" s="655" t="s">
        <v>678</v>
      </c>
      <c r="B118" s="655" t="s">
        <v>679</v>
      </c>
      <c r="C118" s="656" t="s">
        <v>397</v>
      </c>
      <c r="D118" s="655" t="s">
        <v>658</v>
      </c>
      <c r="E118" s="657" t="s">
        <v>680</v>
      </c>
      <c r="F118" s="658">
        <v>10.07</v>
      </c>
      <c r="G118" s="659">
        <v>42</v>
      </c>
      <c r="H118" s="650">
        <v>34272</v>
      </c>
      <c r="I118" s="651">
        <v>19962</v>
      </c>
      <c r="J118" s="652">
        <f t="shared" si="11"/>
        <v>64013</v>
      </c>
      <c r="K118" s="660">
        <f t="shared" si="10"/>
        <v>46544</v>
      </c>
      <c r="L118" s="651">
        <v>713</v>
      </c>
      <c r="M118" s="647"/>
      <c r="N118" s="647"/>
      <c r="O118" s="647"/>
      <c r="P118" s="647"/>
      <c r="Q118" s="647"/>
    </row>
    <row r="119" spans="1:17" x14ac:dyDescent="0.2">
      <c r="A119" s="655" t="s">
        <v>681</v>
      </c>
      <c r="B119" s="655" t="s">
        <v>682</v>
      </c>
      <c r="C119" s="656" t="s">
        <v>397</v>
      </c>
      <c r="D119" s="655" t="s">
        <v>658</v>
      </c>
      <c r="E119" s="657" t="s">
        <v>683</v>
      </c>
      <c r="F119" s="658">
        <v>9.68</v>
      </c>
      <c r="G119" s="659">
        <v>42</v>
      </c>
      <c r="H119" s="650">
        <v>34272</v>
      </c>
      <c r="I119" s="651">
        <v>19962</v>
      </c>
      <c r="J119" s="652">
        <f t="shared" si="11"/>
        <v>66251</v>
      </c>
      <c r="K119" s="660">
        <f t="shared" si="10"/>
        <v>48189</v>
      </c>
      <c r="L119" s="651">
        <v>713</v>
      </c>
      <c r="M119" s="647"/>
      <c r="N119" s="647"/>
      <c r="O119" s="647"/>
      <c r="P119" s="647"/>
      <c r="Q119" s="647"/>
    </row>
    <row r="120" spans="1:17" x14ac:dyDescent="0.2">
      <c r="A120" s="655" t="s">
        <v>684</v>
      </c>
      <c r="B120" s="655" t="s">
        <v>685</v>
      </c>
      <c r="C120" s="656" t="s">
        <v>397</v>
      </c>
      <c r="D120" s="655" t="s">
        <v>658</v>
      </c>
      <c r="E120" s="657" t="s">
        <v>686</v>
      </c>
      <c r="F120" s="658">
        <v>11.16</v>
      </c>
      <c r="G120" s="659">
        <v>42</v>
      </c>
      <c r="H120" s="650">
        <v>34272</v>
      </c>
      <c r="I120" s="651">
        <v>19962</v>
      </c>
      <c r="J120" s="652">
        <f t="shared" si="11"/>
        <v>58588</v>
      </c>
      <c r="K120" s="660">
        <f t="shared" si="10"/>
        <v>42555</v>
      </c>
      <c r="L120" s="654">
        <v>713</v>
      </c>
      <c r="M120" s="647"/>
      <c r="N120" s="647"/>
      <c r="O120" s="647"/>
      <c r="P120" s="647"/>
      <c r="Q120" s="647"/>
    </row>
    <row r="121" spans="1:17" x14ac:dyDescent="0.2">
      <c r="A121" s="655" t="s">
        <v>687</v>
      </c>
      <c r="B121" s="655" t="s">
        <v>688</v>
      </c>
      <c r="C121" s="656" t="s">
        <v>397</v>
      </c>
      <c r="D121" s="655" t="s">
        <v>658</v>
      </c>
      <c r="E121" s="657" t="s">
        <v>689</v>
      </c>
      <c r="F121" s="658">
        <v>13.31</v>
      </c>
      <c r="G121" s="659">
        <v>42</v>
      </c>
      <c r="H121" s="650">
        <v>34272</v>
      </c>
      <c r="I121" s="651">
        <v>19962</v>
      </c>
      <c r="J121" s="652">
        <f t="shared" si="11"/>
        <v>50492</v>
      </c>
      <c r="K121" s="660">
        <f t="shared" si="10"/>
        <v>36602</v>
      </c>
      <c r="L121" s="651">
        <v>713</v>
      </c>
      <c r="M121" s="647"/>
      <c r="N121" s="647"/>
      <c r="O121" s="647"/>
      <c r="P121" s="647"/>
      <c r="Q121" s="647"/>
    </row>
    <row r="122" spans="1:17" x14ac:dyDescent="0.2">
      <c r="A122" s="655" t="s">
        <v>690</v>
      </c>
      <c r="B122" s="655" t="s">
        <v>691</v>
      </c>
      <c r="C122" s="656" t="s">
        <v>397</v>
      </c>
      <c r="D122" s="655" t="s">
        <v>658</v>
      </c>
      <c r="E122" s="657" t="s">
        <v>692</v>
      </c>
      <c r="F122" s="658">
        <v>6.52</v>
      </c>
      <c r="G122" s="659">
        <v>42</v>
      </c>
      <c r="H122" s="650">
        <v>34272</v>
      </c>
      <c r="I122" s="651">
        <v>19962</v>
      </c>
      <c r="J122" s="652">
        <f t="shared" si="11"/>
        <v>94255</v>
      </c>
      <c r="K122" s="660">
        <f t="shared" si="10"/>
        <v>68781</v>
      </c>
      <c r="L122" s="654">
        <v>713</v>
      </c>
      <c r="M122" s="647"/>
      <c r="N122" s="647"/>
      <c r="O122" s="647"/>
      <c r="P122" s="647"/>
      <c r="Q122" s="647"/>
    </row>
    <row r="123" spans="1:17" x14ac:dyDescent="0.2">
      <c r="A123" s="655" t="s">
        <v>693</v>
      </c>
      <c r="B123" s="655" t="s">
        <v>694</v>
      </c>
      <c r="C123" s="656" t="s">
        <v>397</v>
      </c>
      <c r="D123" s="655" t="s">
        <v>658</v>
      </c>
      <c r="E123" s="657" t="s">
        <v>695</v>
      </c>
      <c r="F123" s="658">
        <v>8.4600000000000009</v>
      </c>
      <c r="G123" s="659">
        <v>42</v>
      </c>
      <c r="H123" s="650">
        <v>34272</v>
      </c>
      <c r="I123" s="651">
        <v>19962</v>
      </c>
      <c r="J123" s="652">
        <f t="shared" si="11"/>
        <v>74583</v>
      </c>
      <c r="K123" s="660">
        <f t="shared" si="10"/>
        <v>54316</v>
      </c>
      <c r="L123" s="651">
        <v>713</v>
      </c>
      <c r="M123" s="647"/>
      <c r="N123" s="647"/>
      <c r="O123" s="647"/>
      <c r="P123" s="647"/>
      <c r="Q123" s="647"/>
    </row>
    <row r="124" spans="1:17" x14ac:dyDescent="0.2">
      <c r="A124" s="655" t="s">
        <v>696</v>
      </c>
      <c r="B124" s="655" t="s">
        <v>697</v>
      </c>
      <c r="C124" s="656" t="s">
        <v>397</v>
      </c>
      <c r="D124" s="655" t="s">
        <v>658</v>
      </c>
      <c r="E124" s="657" t="s">
        <v>698</v>
      </c>
      <c r="F124" s="658">
        <v>9.8699999999999992</v>
      </c>
      <c r="G124" s="659">
        <v>42</v>
      </c>
      <c r="H124" s="650">
        <v>34272</v>
      </c>
      <c r="I124" s="651">
        <v>19962</v>
      </c>
      <c r="J124" s="652">
        <f t="shared" si="11"/>
        <v>65138</v>
      </c>
      <c r="K124" s="660">
        <f t="shared" si="10"/>
        <v>47372</v>
      </c>
      <c r="L124" s="651">
        <v>713</v>
      </c>
      <c r="M124" s="647"/>
      <c r="N124" s="647"/>
      <c r="O124" s="647"/>
      <c r="P124" s="647"/>
      <c r="Q124" s="647"/>
    </row>
    <row r="125" spans="1:17" x14ac:dyDescent="0.2">
      <c r="A125" s="655" t="s">
        <v>699</v>
      </c>
      <c r="B125" s="655" t="s">
        <v>700</v>
      </c>
      <c r="C125" s="656" t="s">
        <v>397</v>
      </c>
      <c r="D125" s="655" t="s">
        <v>658</v>
      </c>
      <c r="E125" s="657" t="s">
        <v>701</v>
      </c>
      <c r="F125" s="658">
        <v>8.7799999999999994</v>
      </c>
      <c r="G125" s="659">
        <v>42</v>
      </c>
      <c r="H125" s="650">
        <v>34272</v>
      </c>
      <c r="I125" s="651">
        <v>19962</v>
      </c>
      <c r="J125" s="652">
        <f t="shared" si="11"/>
        <v>72173</v>
      </c>
      <c r="K125" s="660">
        <f t="shared" si="10"/>
        <v>52544</v>
      </c>
      <c r="L125" s="651">
        <v>713</v>
      </c>
      <c r="M125" s="647"/>
      <c r="N125" s="647"/>
      <c r="O125" s="647"/>
      <c r="P125" s="647"/>
      <c r="Q125" s="647"/>
    </row>
    <row r="126" spans="1:17" x14ac:dyDescent="0.2">
      <c r="A126" s="655" t="s">
        <v>702</v>
      </c>
      <c r="B126" s="655" t="s">
        <v>703</v>
      </c>
      <c r="C126" s="656" t="s">
        <v>397</v>
      </c>
      <c r="D126" s="655" t="s">
        <v>658</v>
      </c>
      <c r="E126" s="657" t="s">
        <v>704</v>
      </c>
      <c r="F126" s="658">
        <v>9.09</v>
      </c>
      <c r="G126" s="659">
        <v>42</v>
      </c>
      <c r="H126" s="650">
        <v>34272</v>
      </c>
      <c r="I126" s="651">
        <v>19962</v>
      </c>
      <c r="J126" s="652">
        <f t="shared" si="11"/>
        <v>70001</v>
      </c>
      <c r="K126" s="660">
        <f t="shared" si="10"/>
        <v>50947</v>
      </c>
      <c r="L126" s="654">
        <v>713</v>
      </c>
      <c r="M126" s="647"/>
      <c r="N126" s="647"/>
      <c r="O126" s="647"/>
      <c r="P126" s="647"/>
      <c r="Q126" s="647"/>
    </row>
    <row r="127" spans="1:17" x14ac:dyDescent="0.2">
      <c r="A127" s="655" t="s">
        <v>705</v>
      </c>
      <c r="B127" s="655" t="s">
        <v>706</v>
      </c>
      <c r="C127" s="656" t="s">
        <v>421</v>
      </c>
      <c r="D127" s="655" t="s">
        <v>658</v>
      </c>
      <c r="E127" s="657" t="s">
        <v>707</v>
      </c>
      <c r="F127" s="658">
        <v>8.85</v>
      </c>
      <c r="G127" s="659">
        <v>42</v>
      </c>
      <c r="H127" s="650">
        <v>34272</v>
      </c>
      <c r="I127" s="651">
        <v>19962</v>
      </c>
      <c r="J127" s="652">
        <f t="shared" si="11"/>
        <v>71670</v>
      </c>
      <c r="K127" s="660">
        <f t="shared" si="10"/>
        <v>52174</v>
      </c>
      <c r="L127" s="651">
        <v>713</v>
      </c>
      <c r="M127" s="647"/>
      <c r="N127" s="647"/>
      <c r="O127" s="647"/>
      <c r="P127" s="647"/>
      <c r="Q127" s="647"/>
    </row>
    <row r="128" spans="1:17" x14ac:dyDescent="0.2">
      <c r="A128" s="655" t="s">
        <v>708</v>
      </c>
      <c r="B128" s="655" t="s">
        <v>709</v>
      </c>
      <c r="C128" s="656" t="s">
        <v>397</v>
      </c>
      <c r="D128" s="655" t="s">
        <v>658</v>
      </c>
      <c r="E128" s="657" t="s">
        <v>710</v>
      </c>
      <c r="F128" s="658">
        <v>10.66</v>
      </c>
      <c r="G128" s="659">
        <v>42</v>
      </c>
      <c r="H128" s="650">
        <v>34272</v>
      </c>
      <c r="I128" s="651">
        <v>19962</v>
      </c>
      <c r="J128" s="652">
        <f t="shared" si="11"/>
        <v>60939</v>
      </c>
      <c r="K128" s="660">
        <f t="shared" si="10"/>
        <v>44284</v>
      </c>
      <c r="L128" s="651">
        <v>713</v>
      </c>
      <c r="M128" s="647"/>
      <c r="N128" s="647"/>
      <c r="O128" s="647"/>
      <c r="P128" s="647"/>
      <c r="Q128" s="647"/>
    </row>
    <row r="129" spans="1:17" x14ac:dyDescent="0.2">
      <c r="A129" s="655" t="s">
        <v>711</v>
      </c>
      <c r="B129" s="655" t="s">
        <v>709</v>
      </c>
      <c r="C129" s="656" t="s">
        <v>466</v>
      </c>
      <c r="D129" s="655" t="s">
        <v>658</v>
      </c>
      <c r="E129" s="657" t="s">
        <v>712</v>
      </c>
      <c r="F129" s="658">
        <v>11.85</v>
      </c>
      <c r="G129" s="659">
        <v>42</v>
      </c>
      <c r="H129" s="650">
        <v>34272</v>
      </c>
      <c r="I129" s="651">
        <v>19962</v>
      </c>
      <c r="J129" s="652">
        <f t="shared" si="11"/>
        <v>55670</v>
      </c>
      <c r="K129" s="660">
        <f t="shared" si="10"/>
        <v>40409</v>
      </c>
      <c r="L129" s="654">
        <v>713</v>
      </c>
      <c r="M129" s="647"/>
      <c r="N129" s="647"/>
      <c r="O129" s="647"/>
      <c r="P129" s="647"/>
      <c r="Q129" s="647"/>
    </row>
    <row r="130" spans="1:17" x14ac:dyDescent="0.2">
      <c r="A130" s="655" t="s">
        <v>713</v>
      </c>
      <c r="B130" s="655" t="s">
        <v>714</v>
      </c>
      <c r="C130" s="656" t="s">
        <v>397</v>
      </c>
      <c r="D130" s="655" t="s">
        <v>658</v>
      </c>
      <c r="E130" s="657" t="s">
        <v>715</v>
      </c>
      <c r="F130" s="658">
        <v>11.16</v>
      </c>
      <c r="G130" s="659">
        <v>42</v>
      </c>
      <c r="H130" s="650">
        <v>34272</v>
      </c>
      <c r="I130" s="651">
        <v>19962</v>
      </c>
      <c r="J130" s="652">
        <f t="shared" si="11"/>
        <v>58588</v>
      </c>
      <c r="K130" s="660">
        <f t="shared" si="10"/>
        <v>42555</v>
      </c>
      <c r="L130" s="651">
        <v>713</v>
      </c>
      <c r="M130" s="647"/>
      <c r="N130" s="647"/>
      <c r="O130" s="647"/>
      <c r="P130" s="647"/>
      <c r="Q130" s="647"/>
    </row>
    <row r="131" spans="1:17" x14ac:dyDescent="0.2">
      <c r="A131" s="655" t="s">
        <v>716</v>
      </c>
      <c r="B131" s="655" t="s">
        <v>714</v>
      </c>
      <c r="C131" s="656" t="s">
        <v>466</v>
      </c>
      <c r="D131" s="655" t="s">
        <v>658</v>
      </c>
      <c r="E131" s="657" t="s">
        <v>717</v>
      </c>
      <c r="F131" s="658">
        <v>10.85</v>
      </c>
      <c r="G131" s="659">
        <v>42</v>
      </c>
      <c r="H131" s="650">
        <v>34272</v>
      </c>
      <c r="I131" s="651">
        <v>19962</v>
      </c>
      <c r="J131" s="652">
        <f t="shared" si="11"/>
        <v>60020</v>
      </c>
      <c r="K131" s="660">
        <f t="shared" si="10"/>
        <v>43608</v>
      </c>
      <c r="L131" s="654">
        <v>713</v>
      </c>
      <c r="M131" s="647"/>
      <c r="N131" s="647"/>
      <c r="O131" s="647"/>
      <c r="P131" s="647"/>
      <c r="Q131" s="647"/>
    </row>
    <row r="132" spans="1:17" x14ac:dyDescent="0.2">
      <c r="A132" s="655" t="s">
        <v>718</v>
      </c>
      <c r="B132" s="655" t="s">
        <v>719</v>
      </c>
      <c r="C132" s="656" t="s">
        <v>397</v>
      </c>
      <c r="D132" s="655" t="s">
        <v>658</v>
      </c>
      <c r="E132" s="657" t="s">
        <v>720</v>
      </c>
      <c r="F132" s="658">
        <v>11.87</v>
      </c>
      <c r="G132" s="659">
        <v>42</v>
      </c>
      <c r="H132" s="650">
        <v>34272</v>
      </c>
      <c r="I132" s="651">
        <v>19962</v>
      </c>
      <c r="J132" s="652">
        <f t="shared" si="11"/>
        <v>55590</v>
      </c>
      <c r="K132" s="660">
        <f t="shared" si="10"/>
        <v>40351</v>
      </c>
      <c r="L132" s="651">
        <v>713</v>
      </c>
      <c r="M132" s="647"/>
      <c r="N132" s="647"/>
      <c r="O132" s="647"/>
      <c r="P132" s="647"/>
      <c r="Q132" s="647"/>
    </row>
    <row r="133" spans="1:17" x14ac:dyDescent="0.2">
      <c r="A133" s="655" t="s">
        <v>721</v>
      </c>
      <c r="B133" s="655" t="s">
        <v>722</v>
      </c>
      <c r="C133" s="656" t="s">
        <v>397</v>
      </c>
      <c r="D133" s="655" t="s">
        <v>658</v>
      </c>
      <c r="E133" s="657" t="s">
        <v>723</v>
      </c>
      <c r="F133" s="658">
        <v>12.02</v>
      </c>
      <c r="G133" s="659">
        <v>42</v>
      </c>
      <c r="H133" s="650">
        <v>34272</v>
      </c>
      <c r="I133" s="651">
        <v>19962</v>
      </c>
      <c r="J133" s="652">
        <f t="shared" si="11"/>
        <v>55002</v>
      </c>
      <c r="K133" s="660">
        <f t="shared" si="10"/>
        <v>39918</v>
      </c>
      <c r="L133" s="654">
        <v>713</v>
      </c>
      <c r="M133" s="647"/>
      <c r="N133" s="647"/>
      <c r="O133" s="647"/>
      <c r="P133" s="647"/>
      <c r="Q133" s="647"/>
    </row>
    <row r="134" spans="1:17" x14ac:dyDescent="0.2">
      <c r="A134" s="655" t="s">
        <v>724</v>
      </c>
      <c r="B134" s="655" t="s">
        <v>725</v>
      </c>
      <c r="C134" s="656" t="s">
        <v>397</v>
      </c>
      <c r="D134" s="655" t="s">
        <v>658</v>
      </c>
      <c r="E134" s="657" t="s">
        <v>726</v>
      </c>
      <c r="F134" s="658">
        <v>12.45</v>
      </c>
      <c r="G134" s="659">
        <v>42</v>
      </c>
      <c r="H134" s="650">
        <v>34272</v>
      </c>
      <c r="I134" s="651">
        <v>19962</v>
      </c>
      <c r="J134" s="652">
        <f t="shared" si="11"/>
        <v>53395</v>
      </c>
      <c r="K134" s="660">
        <f t="shared" si="10"/>
        <v>38737</v>
      </c>
      <c r="L134" s="654">
        <v>713</v>
      </c>
      <c r="M134" s="647"/>
      <c r="N134" s="647"/>
      <c r="O134" s="647"/>
      <c r="P134" s="647"/>
      <c r="Q134" s="647"/>
    </row>
    <row r="135" spans="1:17" x14ac:dyDescent="0.2">
      <c r="A135" s="655" t="s">
        <v>727</v>
      </c>
      <c r="B135" s="655" t="s">
        <v>728</v>
      </c>
      <c r="C135" s="656" t="s">
        <v>397</v>
      </c>
      <c r="D135" s="655" t="s">
        <v>658</v>
      </c>
      <c r="E135" s="657" t="s">
        <v>729</v>
      </c>
      <c r="F135" s="658">
        <v>12.88</v>
      </c>
      <c r="G135" s="659">
        <v>42</v>
      </c>
      <c r="H135" s="650">
        <v>34272</v>
      </c>
      <c r="I135" s="651">
        <v>19962</v>
      </c>
      <c r="J135" s="652">
        <f t="shared" si="11"/>
        <v>51895</v>
      </c>
      <c r="K135" s="660">
        <f t="shared" si="10"/>
        <v>37634</v>
      </c>
      <c r="L135" s="654">
        <v>713</v>
      </c>
      <c r="M135" s="647"/>
      <c r="N135" s="647"/>
      <c r="O135" s="647"/>
      <c r="P135" s="647"/>
      <c r="Q135" s="647"/>
    </row>
    <row r="136" spans="1:17" x14ac:dyDescent="0.2">
      <c r="A136" s="655" t="s">
        <v>730</v>
      </c>
      <c r="B136" s="655" t="s">
        <v>731</v>
      </c>
      <c r="C136" s="656" t="s">
        <v>397</v>
      </c>
      <c r="D136" s="655" t="s">
        <v>658</v>
      </c>
      <c r="E136" s="657" t="s">
        <v>732</v>
      </c>
      <c r="F136" s="658">
        <v>10.27</v>
      </c>
      <c r="G136" s="659">
        <v>51</v>
      </c>
      <c r="H136" s="650">
        <v>34272</v>
      </c>
      <c r="I136" s="651">
        <v>19962</v>
      </c>
      <c r="J136" s="652">
        <f t="shared" si="11"/>
        <v>61562</v>
      </c>
      <c r="K136" s="660">
        <f t="shared" si="10"/>
        <v>44742</v>
      </c>
      <c r="L136" s="651">
        <v>713</v>
      </c>
      <c r="M136" s="647"/>
      <c r="N136" s="647"/>
      <c r="O136" s="647"/>
      <c r="P136" s="647"/>
      <c r="Q136" s="647"/>
    </row>
    <row r="137" spans="1:17" x14ac:dyDescent="0.2">
      <c r="A137" s="655" t="s">
        <v>733</v>
      </c>
      <c r="B137" s="655" t="s">
        <v>731</v>
      </c>
      <c r="C137" s="656" t="s">
        <v>466</v>
      </c>
      <c r="D137" s="655" t="s">
        <v>658</v>
      </c>
      <c r="E137" s="657" t="s">
        <v>734</v>
      </c>
      <c r="F137" s="658">
        <v>11.06</v>
      </c>
      <c r="G137" s="659">
        <v>51</v>
      </c>
      <c r="H137" s="650">
        <v>34272</v>
      </c>
      <c r="I137" s="651">
        <v>19962</v>
      </c>
      <c r="J137" s="652">
        <f t="shared" si="11"/>
        <v>57672</v>
      </c>
      <c r="K137" s="660">
        <f t="shared" si="10"/>
        <v>41882</v>
      </c>
      <c r="L137" s="651">
        <v>713</v>
      </c>
      <c r="M137" s="647"/>
      <c r="N137" s="647"/>
      <c r="O137" s="647"/>
      <c r="P137" s="647"/>
      <c r="Q137" s="647"/>
    </row>
    <row r="138" spans="1:17" x14ac:dyDescent="0.2">
      <c r="A138" s="655" t="s">
        <v>735</v>
      </c>
      <c r="B138" s="655" t="s">
        <v>731</v>
      </c>
      <c r="C138" s="656" t="s">
        <v>421</v>
      </c>
      <c r="D138" s="655" t="s">
        <v>658</v>
      </c>
      <c r="E138" s="657" t="s">
        <v>736</v>
      </c>
      <c r="F138" s="658">
        <v>11.85</v>
      </c>
      <c r="G138" s="659">
        <v>51</v>
      </c>
      <c r="H138" s="650">
        <v>34272</v>
      </c>
      <c r="I138" s="651">
        <v>19962</v>
      </c>
      <c r="J138" s="652">
        <f t="shared" si="11"/>
        <v>54301</v>
      </c>
      <c r="K138" s="660">
        <f t="shared" si="10"/>
        <v>39403</v>
      </c>
      <c r="L138" s="654">
        <v>713</v>
      </c>
      <c r="M138" s="647"/>
      <c r="N138" s="647"/>
      <c r="O138" s="647"/>
      <c r="P138" s="647"/>
      <c r="Q138" s="647"/>
    </row>
    <row r="139" spans="1:17" x14ac:dyDescent="0.2">
      <c r="A139" s="655" t="s">
        <v>737</v>
      </c>
      <c r="B139" s="655" t="s">
        <v>731</v>
      </c>
      <c r="C139" s="656" t="s">
        <v>417</v>
      </c>
      <c r="D139" s="655" t="s">
        <v>658</v>
      </c>
      <c r="E139" s="657" t="s">
        <v>738</v>
      </c>
      <c r="F139" s="658">
        <v>11.45</v>
      </c>
      <c r="G139" s="659">
        <v>51</v>
      </c>
      <c r="H139" s="650">
        <v>34272</v>
      </c>
      <c r="I139" s="651">
        <v>19962</v>
      </c>
      <c r="J139" s="652">
        <f t="shared" si="11"/>
        <v>55950</v>
      </c>
      <c r="K139" s="660">
        <f t="shared" si="10"/>
        <v>40615</v>
      </c>
      <c r="L139" s="651">
        <v>713</v>
      </c>
      <c r="M139" s="647"/>
      <c r="N139" s="647"/>
      <c r="O139" s="647"/>
      <c r="P139" s="647"/>
      <c r="Q139" s="647"/>
    </row>
    <row r="140" spans="1:17" x14ac:dyDescent="0.2">
      <c r="A140" s="655" t="s">
        <v>739</v>
      </c>
      <c r="B140" s="655" t="s">
        <v>731</v>
      </c>
      <c r="C140" s="656" t="s">
        <v>740</v>
      </c>
      <c r="D140" s="655" t="s">
        <v>658</v>
      </c>
      <c r="E140" s="657" t="s">
        <v>741</v>
      </c>
      <c r="F140" s="658">
        <v>9.48</v>
      </c>
      <c r="G140" s="659">
        <v>51</v>
      </c>
      <c r="H140" s="650">
        <v>34272</v>
      </c>
      <c r="I140" s="651">
        <v>19962</v>
      </c>
      <c r="J140" s="652">
        <f t="shared" si="11"/>
        <v>66101</v>
      </c>
      <c r="K140" s="660">
        <f t="shared" si="10"/>
        <v>48079</v>
      </c>
      <c r="L140" s="651">
        <v>713</v>
      </c>
      <c r="M140" s="647"/>
      <c r="N140" s="647"/>
      <c r="O140" s="647"/>
      <c r="P140" s="647"/>
      <c r="Q140" s="647"/>
    </row>
    <row r="141" spans="1:17" x14ac:dyDescent="0.2">
      <c r="A141" s="655" t="s">
        <v>742</v>
      </c>
      <c r="B141" s="655" t="s">
        <v>743</v>
      </c>
      <c r="C141" s="656" t="s">
        <v>740</v>
      </c>
      <c r="D141" s="655" t="s">
        <v>658</v>
      </c>
      <c r="E141" s="657" t="s">
        <v>744</v>
      </c>
      <c r="F141" s="658">
        <v>7.96</v>
      </c>
      <c r="G141" s="659">
        <v>32</v>
      </c>
      <c r="H141" s="650">
        <v>34272</v>
      </c>
      <c r="I141" s="651">
        <v>19962</v>
      </c>
      <c r="J141" s="652">
        <f t="shared" si="11"/>
        <v>81160</v>
      </c>
      <c r="K141" s="660">
        <f t="shared" si="10"/>
        <v>59152</v>
      </c>
      <c r="L141" s="651">
        <v>713</v>
      </c>
      <c r="M141" s="647"/>
      <c r="N141" s="647"/>
      <c r="O141" s="647"/>
      <c r="P141" s="647"/>
      <c r="Q141" s="647"/>
    </row>
    <row r="142" spans="1:17" x14ac:dyDescent="0.2">
      <c r="A142" s="655" t="s">
        <v>745</v>
      </c>
      <c r="B142" s="655" t="s">
        <v>743</v>
      </c>
      <c r="C142" s="656" t="s">
        <v>746</v>
      </c>
      <c r="D142" s="655" t="s">
        <v>658</v>
      </c>
      <c r="E142" s="657" t="s">
        <v>747</v>
      </c>
      <c r="F142" s="658">
        <v>5.14</v>
      </c>
      <c r="G142" s="659">
        <v>22</v>
      </c>
      <c r="H142" s="650">
        <v>34272</v>
      </c>
      <c r="I142" s="651">
        <v>19962</v>
      </c>
      <c r="J142" s="652">
        <f t="shared" si="11"/>
        <v>124338</v>
      </c>
      <c r="K142" s="660">
        <f t="shared" si="10"/>
        <v>90901</v>
      </c>
      <c r="L142" s="651">
        <v>713</v>
      </c>
      <c r="M142" s="647"/>
      <c r="N142" s="647"/>
      <c r="O142" s="647"/>
      <c r="P142" s="647"/>
      <c r="Q142" s="647"/>
    </row>
    <row r="143" spans="1:17" x14ac:dyDescent="0.2">
      <c r="A143" s="655" t="s">
        <v>748</v>
      </c>
      <c r="B143" s="655" t="s">
        <v>743</v>
      </c>
      <c r="C143" s="656" t="s">
        <v>425</v>
      </c>
      <c r="D143" s="655" t="s">
        <v>658</v>
      </c>
      <c r="E143" s="657" t="s">
        <v>749</v>
      </c>
      <c r="F143" s="658">
        <v>8.2200000000000006</v>
      </c>
      <c r="G143" s="659">
        <v>32</v>
      </c>
      <c r="H143" s="650">
        <v>34272</v>
      </c>
      <c r="I143" s="651">
        <v>19962</v>
      </c>
      <c r="J143" s="652">
        <f t="shared" si="11"/>
        <v>78937</v>
      </c>
      <c r="K143" s="660">
        <f t="shared" si="10"/>
        <v>57518</v>
      </c>
      <c r="L143" s="654">
        <v>713</v>
      </c>
      <c r="M143" s="647"/>
      <c r="N143" s="647"/>
      <c r="O143" s="647"/>
      <c r="P143" s="647"/>
      <c r="Q143" s="647"/>
    </row>
    <row r="144" spans="1:17" x14ac:dyDescent="0.2">
      <c r="A144" s="655" t="s">
        <v>750</v>
      </c>
      <c r="B144" s="655" t="s">
        <v>743</v>
      </c>
      <c r="C144" s="656" t="s">
        <v>751</v>
      </c>
      <c r="D144" s="655" t="s">
        <v>658</v>
      </c>
      <c r="E144" s="657" t="s">
        <v>752</v>
      </c>
      <c r="F144" s="658">
        <v>4.62</v>
      </c>
      <c r="G144" s="659">
        <v>22</v>
      </c>
      <c r="H144" s="650">
        <v>34272</v>
      </c>
      <c r="I144" s="651">
        <v>19962</v>
      </c>
      <c r="J144" s="652">
        <f t="shared" si="11"/>
        <v>136586</v>
      </c>
      <c r="K144" s="660">
        <f t="shared" si="10"/>
        <v>99907</v>
      </c>
      <c r="L144" s="651">
        <v>713</v>
      </c>
      <c r="M144" s="647"/>
      <c r="N144" s="647"/>
      <c r="O144" s="647"/>
      <c r="P144" s="647"/>
      <c r="Q144" s="647"/>
    </row>
    <row r="145" spans="1:17" ht="13.5" thickBot="1" x14ac:dyDescent="0.25">
      <c r="A145" s="668" t="s">
        <v>753</v>
      </c>
      <c r="B145" s="668" t="s">
        <v>743</v>
      </c>
      <c r="C145" s="669" t="s">
        <v>754</v>
      </c>
      <c r="D145" s="668" t="s">
        <v>658</v>
      </c>
      <c r="E145" s="670" t="s">
        <v>755</v>
      </c>
      <c r="F145" s="661">
        <v>8.2200000000000006</v>
      </c>
      <c r="G145" s="662">
        <v>32</v>
      </c>
      <c r="H145" s="663">
        <v>34272</v>
      </c>
      <c r="I145" s="664">
        <v>19962</v>
      </c>
      <c r="J145" s="665">
        <f t="shared" si="11"/>
        <v>78937</v>
      </c>
      <c r="K145" s="666">
        <f t="shared" si="10"/>
        <v>57518</v>
      </c>
      <c r="L145" s="664">
        <v>713</v>
      </c>
      <c r="M145" s="647"/>
      <c r="N145" s="647"/>
      <c r="O145" s="647"/>
      <c r="P145" s="647"/>
      <c r="Q145" s="647"/>
    </row>
    <row r="146" spans="1:17" ht="13.5" thickBot="1" x14ac:dyDescent="0.25">
      <c r="A146" s="699" t="s">
        <v>756</v>
      </c>
      <c r="B146" s="699"/>
      <c r="C146" s="700"/>
      <c r="D146" s="699"/>
      <c r="E146" s="701"/>
      <c r="F146" s="702"/>
      <c r="G146" s="702"/>
      <c r="H146" s="678"/>
      <c r="I146" s="703"/>
      <c r="J146" s="678"/>
      <c r="K146" s="678"/>
      <c r="L146" s="704"/>
      <c r="M146" s="680"/>
      <c r="N146" s="647"/>
      <c r="O146" s="680"/>
      <c r="P146" s="680"/>
      <c r="Q146" s="680"/>
    </row>
    <row r="147" spans="1:17" x14ac:dyDescent="0.2">
      <c r="A147" s="641" t="s">
        <v>468</v>
      </c>
      <c r="B147" s="641" t="s">
        <v>469</v>
      </c>
      <c r="C147" s="642" t="s">
        <v>397</v>
      </c>
      <c r="D147" s="641" t="s">
        <v>757</v>
      </c>
      <c r="E147" s="643" t="s">
        <v>471</v>
      </c>
      <c r="F147" s="635">
        <v>10.89</v>
      </c>
      <c r="G147" s="636">
        <v>52.3</v>
      </c>
      <c r="H147" s="637">
        <v>33070</v>
      </c>
      <c r="I147" s="638">
        <v>19962</v>
      </c>
      <c r="J147" s="639">
        <f>ROUND(12*1.36*(1/F147*H147+1/G147*I147)+L147,0)</f>
        <v>56051</v>
      </c>
      <c r="K147" s="640">
        <f t="shared" ref="K147:K204" si="12">ROUND(12*(1/F147*H147+1/G147*I147),0)</f>
        <v>41021</v>
      </c>
      <c r="L147" s="638">
        <v>262</v>
      </c>
      <c r="M147" s="647"/>
      <c r="N147" s="647"/>
      <c r="O147" s="647"/>
      <c r="P147" s="647"/>
      <c r="Q147" s="647"/>
    </row>
    <row r="148" spans="1:17" x14ac:dyDescent="0.2">
      <c r="A148" s="655" t="s">
        <v>472</v>
      </c>
      <c r="B148" s="655" t="s">
        <v>473</v>
      </c>
      <c r="C148" s="656" t="s">
        <v>397</v>
      </c>
      <c r="D148" s="655" t="s">
        <v>757</v>
      </c>
      <c r="E148" s="657" t="s">
        <v>474</v>
      </c>
      <c r="F148" s="658">
        <v>9.32</v>
      </c>
      <c r="G148" s="659">
        <v>52.3</v>
      </c>
      <c r="H148" s="650">
        <v>33070</v>
      </c>
      <c r="I148" s="651">
        <v>19962</v>
      </c>
      <c r="J148" s="652">
        <f t="shared" ref="J148:J204" si="13">ROUND(12*1.36*(1/F148*H148+1/G148*I148)+L148,0)</f>
        <v>64399</v>
      </c>
      <c r="K148" s="660">
        <f t="shared" si="12"/>
        <v>47160</v>
      </c>
      <c r="L148" s="651">
        <v>262</v>
      </c>
      <c r="M148" s="647"/>
      <c r="N148" s="647"/>
      <c r="O148" s="647"/>
      <c r="P148" s="647"/>
      <c r="Q148" s="647"/>
    </row>
    <row r="149" spans="1:17" x14ac:dyDescent="0.2">
      <c r="A149" s="655" t="s">
        <v>475</v>
      </c>
      <c r="B149" s="655" t="s">
        <v>476</v>
      </c>
      <c r="C149" s="656" t="s">
        <v>397</v>
      </c>
      <c r="D149" s="655" t="s">
        <v>757</v>
      </c>
      <c r="E149" s="657" t="s">
        <v>477</v>
      </c>
      <c r="F149" s="658">
        <v>8.8699999999999992</v>
      </c>
      <c r="G149" s="659">
        <v>52.3</v>
      </c>
      <c r="H149" s="650">
        <v>33070</v>
      </c>
      <c r="I149" s="651">
        <v>19962</v>
      </c>
      <c r="J149" s="652">
        <f t="shared" si="13"/>
        <v>67337</v>
      </c>
      <c r="K149" s="660">
        <f t="shared" si="12"/>
        <v>49320</v>
      </c>
      <c r="L149" s="651">
        <v>262</v>
      </c>
      <c r="M149" s="647"/>
      <c r="N149" s="647"/>
      <c r="O149" s="647"/>
      <c r="P149" s="647"/>
      <c r="Q149" s="647"/>
    </row>
    <row r="150" spans="1:17" x14ac:dyDescent="0.2">
      <c r="A150" s="655" t="s">
        <v>478</v>
      </c>
      <c r="B150" s="655" t="s">
        <v>479</v>
      </c>
      <c r="C150" s="656" t="s">
        <v>397</v>
      </c>
      <c r="D150" s="655" t="s">
        <v>757</v>
      </c>
      <c r="E150" s="657" t="s">
        <v>480</v>
      </c>
      <c r="F150" s="658">
        <v>8.8699999999999992</v>
      </c>
      <c r="G150" s="659">
        <v>52.3</v>
      </c>
      <c r="H150" s="650">
        <v>33070</v>
      </c>
      <c r="I150" s="651">
        <v>19962</v>
      </c>
      <c r="J150" s="652">
        <f t="shared" si="13"/>
        <v>67337</v>
      </c>
      <c r="K150" s="660">
        <f t="shared" si="12"/>
        <v>49320</v>
      </c>
      <c r="L150" s="651">
        <v>262</v>
      </c>
      <c r="M150" s="647"/>
      <c r="N150" s="647"/>
      <c r="O150" s="647"/>
      <c r="P150" s="647"/>
      <c r="Q150" s="647"/>
    </row>
    <row r="151" spans="1:17" x14ac:dyDescent="0.2">
      <c r="A151" s="655" t="s">
        <v>481</v>
      </c>
      <c r="B151" s="655" t="s">
        <v>482</v>
      </c>
      <c r="C151" s="656" t="s">
        <v>397</v>
      </c>
      <c r="D151" s="655" t="s">
        <v>757</v>
      </c>
      <c r="E151" s="657" t="s">
        <v>483</v>
      </c>
      <c r="F151" s="658">
        <v>9.61</v>
      </c>
      <c r="G151" s="659">
        <v>52.3</v>
      </c>
      <c r="H151" s="650">
        <v>33070</v>
      </c>
      <c r="I151" s="651">
        <v>19962</v>
      </c>
      <c r="J151" s="652">
        <f t="shared" si="13"/>
        <v>62652</v>
      </c>
      <c r="K151" s="660">
        <f t="shared" si="12"/>
        <v>45875</v>
      </c>
      <c r="L151" s="651">
        <v>262</v>
      </c>
      <c r="M151" s="647"/>
      <c r="N151" s="647"/>
      <c r="O151" s="647"/>
      <c r="P151" s="647"/>
      <c r="Q151" s="647"/>
    </row>
    <row r="152" spans="1:17" x14ac:dyDescent="0.2">
      <c r="A152" s="655" t="s">
        <v>484</v>
      </c>
      <c r="B152" s="655" t="s">
        <v>485</v>
      </c>
      <c r="C152" s="656" t="s">
        <v>397</v>
      </c>
      <c r="D152" s="655" t="s">
        <v>757</v>
      </c>
      <c r="E152" s="657" t="s">
        <v>486</v>
      </c>
      <c r="F152" s="658">
        <v>7.69</v>
      </c>
      <c r="G152" s="659">
        <v>52.3</v>
      </c>
      <c r="H152" s="650">
        <v>33070</v>
      </c>
      <c r="I152" s="651">
        <v>19962</v>
      </c>
      <c r="J152" s="652">
        <f t="shared" si="13"/>
        <v>76673</v>
      </c>
      <c r="K152" s="660">
        <f t="shared" si="12"/>
        <v>56185</v>
      </c>
      <c r="L152" s="651">
        <v>262</v>
      </c>
      <c r="M152" s="647"/>
      <c r="N152" s="647"/>
      <c r="O152" s="647"/>
      <c r="P152" s="647"/>
      <c r="Q152" s="647"/>
    </row>
    <row r="153" spans="1:17" x14ac:dyDescent="0.2">
      <c r="A153" s="655" t="s">
        <v>487</v>
      </c>
      <c r="B153" s="655" t="s">
        <v>488</v>
      </c>
      <c r="C153" s="656" t="s">
        <v>397</v>
      </c>
      <c r="D153" s="655" t="s">
        <v>757</v>
      </c>
      <c r="E153" s="657" t="s">
        <v>489</v>
      </c>
      <c r="F153" s="658">
        <v>8.9700000000000006</v>
      </c>
      <c r="G153" s="659">
        <v>52.3</v>
      </c>
      <c r="H153" s="650">
        <v>33070</v>
      </c>
      <c r="I153" s="651">
        <v>19962</v>
      </c>
      <c r="J153" s="652">
        <f t="shared" si="13"/>
        <v>66659</v>
      </c>
      <c r="K153" s="660">
        <f t="shared" si="12"/>
        <v>48821</v>
      </c>
      <c r="L153" s="651">
        <v>262</v>
      </c>
      <c r="M153" s="647"/>
      <c r="N153" s="647"/>
      <c r="O153" s="647"/>
      <c r="P153" s="647"/>
      <c r="Q153" s="647"/>
    </row>
    <row r="154" spans="1:17" x14ac:dyDescent="0.2">
      <c r="A154" s="655" t="s">
        <v>490</v>
      </c>
      <c r="B154" s="655" t="s">
        <v>491</v>
      </c>
      <c r="C154" s="656" t="s">
        <v>397</v>
      </c>
      <c r="D154" s="655" t="s">
        <v>757</v>
      </c>
      <c r="E154" s="657" t="s">
        <v>492</v>
      </c>
      <c r="F154" s="658">
        <v>10.35</v>
      </c>
      <c r="G154" s="659">
        <v>52.3</v>
      </c>
      <c r="H154" s="650">
        <v>33070</v>
      </c>
      <c r="I154" s="651">
        <v>19962</v>
      </c>
      <c r="J154" s="652">
        <f t="shared" si="13"/>
        <v>58636</v>
      </c>
      <c r="K154" s="660">
        <f t="shared" si="12"/>
        <v>42922</v>
      </c>
      <c r="L154" s="651">
        <v>262</v>
      </c>
      <c r="M154" s="647"/>
      <c r="N154" s="647"/>
      <c r="O154" s="647"/>
      <c r="P154" s="647"/>
      <c r="Q154" s="647"/>
    </row>
    <row r="155" spans="1:17" x14ac:dyDescent="0.2">
      <c r="A155" s="655" t="s">
        <v>493</v>
      </c>
      <c r="B155" s="655" t="s">
        <v>491</v>
      </c>
      <c r="C155" s="656" t="s">
        <v>466</v>
      </c>
      <c r="D155" s="655" t="s">
        <v>757</v>
      </c>
      <c r="E155" s="657" t="s">
        <v>494</v>
      </c>
      <c r="F155" s="658">
        <v>10.35</v>
      </c>
      <c r="G155" s="659">
        <v>52.3</v>
      </c>
      <c r="H155" s="650">
        <v>33070</v>
      </c>
      <c r="I155" s="651">
        <v>19962</v>
      </c>
      <c r="J155" s="652">
        <f t="shared" si="13"/>
        <v>58636</v>
      </c>
      <c r="K155" s="660">
        <f t="shared" si="12"/>
        <v>42922</v>
      </c>
      <c r="L155" s="651">
        <v>262</v>
      </c>
      <c r="M155" s="647"/>
      <c r="N155" s="647"/>
      <c r="O155" s="647"/>
      <c r="P155" s="647"/>
      <c r="Q155" s="647"/>
    </row>
    <row r="156" spans="1:17" x14ac:dyDescent="0.2">
      <c r="A156" s="655" t="s">
        <v>495</v>
      </c>
      <c r="B156" s="655" t="s">
        <v>496</v>
      </c>
      <c r="C156" s="656" t="s">
        <v>397</v>
      </c>
      <c r="D156" s="655" t="s">
        <v>757</v>
      </c>
      <c r="E156" s="657" t="s">
        <v>497</v>
      </c>
      <c r="F156" s="658">
        <v>10.35</v>
      </c>
      <c r="G156" s="659">
        <v>52.3</v>
      </c>
      <c r="H156" s="650">
        <v>33070</v>
      </c>
      <c r="I156" s="651">
        <v>19962</v>
      </c>
      <c r="J156" s="652">
        <f t="shared" si="13"/>
        <v>58636</v>
      </c>
      <c r="K156" s="660">
        <f t="shared" si="12"/>
        <v>42922</v>
      </c>
      <c r="L156" s="651">
        <v>262</v>
      </c>
      <c r="M156" s="647"/>
      <c r="N156" s="647"/>
      <c r="O156" s="647"/>
      <c r="P156" s="647"/>
      <c r="Q156" s="647"/>
    </row>
    <row r="157" spans="1:17" x14ac:dyDescent="0.2">
      <c r="A157" s="655" t="s">
        <v>498</v>
      </c>
      <c r="B157" s="655" t="s">
        <v>499</v>
      </c>
      <c r="C157" s="656" t="s">
        <v>397</v>
      </c>
      <c r="D157" s="655" t="s">
        <v>757</v>
      </c>
      <c r="E157" s="657" t="s">
        <v>500</v>
      </c>
      <c r="F157" s="658">
        <v>11.09</v>
      </c>
      <c r="G157" s="659">
        <v>52.3</v>
      </c>
      <c r="H157" s="650">
        <v>33070</v>
      </c>
      <c r="I157" s="651">
        <v>19962</v>
      </c>
      <c r="J157" s="652">
        <f t="shared" si="13"/>
        <v>55157</v>
      </c>
      <c r="K157" s="660">
        <f t="shared" si="12"/>
        <v>40364</v>
      </c>
      <c r="L157" s="651">
        <v>262</v>
      </c>
      <c r="M157" s="647"/>
      <c r="N157" s="647"/>
      <c r="O157" s="647"/>
      <c r="P157" s="647"/>
      <c r="Q157" s="647"/>
    </row>
    <row r="158" spans="1:17" x14ac:dyDescent="0.2">
      <c r="A158" s="655" t="s">
        <v>501</v>
      </c>
      <c r="B158" s="655" t="s">
        <v>502</v>
      </c>
      <c r="C158" s="656" t="s">
        <v>397</v>
      </c>
      <c r="D158" s="655" t="s">
        <v>757</v>
      </c>
      <c r="E158" s="657" t="s">
        <v>503</v>
      </c>
      <c r="F158" s="658">
        <v>8.3000000000000007</v>
      </c>
      <c r="G158" s="659">
        <v>52.3</v>
      </c>
      <c r="H158" s="650">
        <v>33070</v>
      </c>
      <c r="I158" s="651">
        <v>19962</v>
      </c>
      <c r="J158" s="652">
        <f t="shared" si="13"/>
        <v>71515</v>
      </c>
      <c r="K158" s="660">
        <f t="shared" si="12"/>
        <v>52392</v>
      </c>
      <c r="L158" s="651">
        <v>262</v>
      </c>
      <c r="M158" s="647"/>
      <c r="N158" s="647"/>
      <c r="O158" s="647"/>
      <c r="P158" s="647"/>
      <c r="Q158" s="647"/>
    </row>
    <row r="159" spans="1:17" x14ac:dyDescent="0.2">
      <c r="A159" s="655" t="s">
        <v>504</v>
      </c>
      <c r="B159" s="655" t="s">
        <v>505</v>
      </c>
      <c r="C159" s="656" t="s">
        <v>397</v>
      </c>
      <c r="D159" s="655" t="s">
        <v>757</v>
      </c>
      <c r="E159" s="657" t="s">
        <v>506</v>
      </c>
      <c r="F159" s="658">
        <v>21.78</v>
      </c>
      <c r="G159" s="659">
        <v>52.3</v>
      </c>
      <c r="H159" s="650">
        <v>33070</v>
      </c>
      <c r="I159" s="651">
        <v>19962</v>
      </c>
      <c r="J159" s="652">
        <f t="shared" si="13"/>
        <v>31271</v>
      </c>
      <c r="K159" s="660">
        <f t="shared" si="12"/>
        <v>22801</v>
      </c>
      <c r="L159" s="651">
        <v>262</v>
      </c>
      <c r="M159" s="647"/>
      <c r="N159" s="647"/>
      <c r="O159" s="647"/>
      <c r="P159" s="647"/>
      <c r="Q159" s="647"/>
    </row>
    <row r="160" spans="1:17" x14ac:dyDescent="0.2">
      <c r="A160" s="655" t="s">
        <v>507</v>
      </c>
      <c r="B160" s="655" t="s">
        <v>508</v>
      </c>
      <c r="C160" s="656" t="s">
        <v>397</v>
      </c>
      <c r="D160" s="655" t="s">
        <v>757</v>
      </c>
      <c r="E160" s="657" t="s">
        <v>509</v>
      </c>
      <c r="F160" s="658">
        <v>10.35</v>
      </c>
      <c r="G160" s="659">
        <v>52.3</v>
      </c>
      <c r="H160" s="650">
        <v>33070</v>
      </c>
      <c r="I160" s="651">
        <v>19962</v>
      </c>
      <c r="J160" s="652">
        <f t="shared" si="13"/>
        <v>58636</v>
      </c>
      <c r="K160" s="660">
        <f t="shared" si="12"/>
        <v>42922</v>
      </c>
      <c r="L160" s="651">
        <v>262</v>
      </c>
      <c r="M160" s="647"/>
      <c r="N160" s="647"/>
      <c r="O160" s="647"/>
      <c r="P160" s="647"/>
      <c r="Q160" s="647"/>
    </row>
    <row r="161" spans="1:17" x14ac:dyDescent="0.2">
      <c r="A161" s="655" t="s">
        <v>510</v>
      </c>
      <c r="B161" s="655" t="s">
        <v>511</v>
      </c>
      <c r="C161" s="656" t="s">
        <v>397</v>
      </c>
      <c r="D161" s="655" t="s">
        <v>758</v>
      </c>
      <c r="E161" s="657" t="s">
        <v>513</v>
      </c>
      <c r="F161" s="658">
        <v>22.05</v>
      </c>
      <c r="G161" s="659">
        <v>41.6</v>
      </c>
      <c r="H161" s="650">
        <v>33070</v>
      </c>
      <c r="I161" s="651">
        <v>19962</v>
      </c>
      <c r="J161" s="652">
        <f t="shared" si="13"/>
        <v>32558</v>
      </c>
      <c r="K161" s="660">
        <f t="shared" si="12"/>
        <v>23756</v>
      </c>
      <c r="L161" s="651">
        <v>250</v>
      </c>
      <c r="M161" s="647"/>
      <c r="N161" s="647"/>
      <c r="O161" s="647"/>
      <c r="P161" s="647"/>
      <c r="Q161" s="647"/>
    </row>
    <row r="162" spans="1:17" x14ac:dyDescent="0.2">
      <c r="A162" s="655" t="s">
        <v>514</v>
      </c>
      <c r="B162" s="655" t="s">
        <v>515</v>
      </c>
      <c r="C162" s="656" t="s">
        <v>397</v>
      </c>
      <c r="D162" s="655" t="s">
        <v>758</v>
      </c>
      <c r="E162" s="657" t="s">
        <v>516</v>
      </c>
      <c r="F162" s="658">
        <v>22.05</v>
      </c>
      <c r="G162" s="659">
        <v>41.6</v>
      </c>
      <c r="H162" s="650">
        <v>33070</v>
      </c>
      <c r="I162" s="651">
        <v>19962</v>
      </c>
      <c r="J162" s="652">
        <f t="shared" si="13"/>
        <v>32558</v>
      </c>
      <c r="K162" s="660">
        <f t="shared" si="12"/>
        <v>23756</v>
      </c>
      <c r="L162" s="651">
        <v>250</v>
      </c>
      <c r="M162" s="647"/>
      <c r="N162" s="647"/>
      <c r="O162" s="647"/>
      <c r="P162" s="647"/>
      <c r="Q162" s="647"/>
    </row>
    <row r="163" spans="1:17" x14ac:dyDescent="0.2">
      <c r="A163" s="655" t="s">
        <v>517</v>
      </c>
      <c r="B163" s="655" t="s">
        <v>515</v>
      </c>
      <c r="C163" s="656" t="s">
        <v>466</v>
      </c>
      <c r="D163" s="655" t="s">
        <v>758</v>
      </c>
      <c r="E163" s="657" t="s">
        <v>518</v>
      </c>
      <c r="F163" s="658">
        <v>22.05</v>
      </c>
      <c r="G163" s="659">
        <v>41.6</v>
      </c>
      <c r="H163" s="650">
        <v>33070</v>
      </c>
      <c r="I163" s="651">
        <v>19962</v>
      </c>
      <c r="J163" s="652">
        <f t="shared" si="13"/>
        <v>32558</v>
      </c>
      <c r="K163" s="660">
        <f t="shared" si="12"/>
        <v>23756</v>
      </c>
      <c r="L163" s="651">
        <v>250</v>
      </c>
      <c r="M163" s="647"/>
      <c r="N163" s="647"/>
      <c r="O163" s="647"/>
      <c r="P163" s="647"/>
      <c r="Q163" s="647"/>
    </row>
    <row r="164" spans="1:17" x14ac:dyDescent="0.2">
      <c r="A164" s="655" t="s">
        <v>519</v>
      </c>
      <c r="B164" s="655" t="s">
        <v>520</v>
      </c>
      <c r="C164" s="656" t="s">
        <v>397</v>
      </c>
      <c r="D164" s="655" t="s">
        <v>758</v>
      </c>
      <c r="E164" s="657" t="s">
        <v>521</v>
      </c>
      <c r="F164" s="658">
        <v>22.05</v>
      </c>
      <c r="G164" s="659">
        <v>41.6</v>
      </c>
      <c r="H164" s="650">
        <v>33070</v>
      </c>
      <c r="I164" s="651">
        <v>19962</v>
      </c>
      <c r="J164" s="652">
        <f t="shared" si="13"/>
        <v>32558</v>
      </c>
      <c r="K164" s="660">
        <f t="shared" si="12"/>
        <v>23756</v>
      </c>
      <c r="L164" s="651">
        <v>250</v>
      </c>
      <c r="M164" s="647"/>
      <c r="N164" s="647"/>
      <c r="O164" s="647"/>
      <c r="P164" s="647"/>
      <c r="Q164" s="647"/>
    </row>
    <row r="165" spans="1:17" x14ac:dyDescent="0.2">
      <c r="A165" s="655" t="s">
        <v>522</v>
      </c>
      <c r="B165" s="655" t="s">
        <v>523</v>
      </c>
      <c r="C165" s="656" t="s">
        <v>397</v>
      </c>
      <c r="D165" s="655" t="s">
        <v>758</v>
      </c>
      <c r="E165" s="657" t="s">
        <v>524</v>
      </c>
      <c r="F165" s="658">
        <v>20.04</v>
      </c>
      <c r="G165" s="659">
        <v>41.6</v>
      </c>
      <c r="H165" s="650">
        <v>33070</v>
      </c>
      <c r="I165" s="651">
        <v>19962</v>
      </c>
      <c r="J165" s="652">
        <f t="shared" si="13"/>
        <v>35013</v>
      </c>
      <c r="K165" s="660">
        <f t="shared" si="12"/>
        <v>25561</v>
      </c>
      <c r="L165" s="651">
        <v>250</v>
      </c>
      <c r="M165" s="647"/>
      <c r="N165" s="647"/>
      <c r="O165" s="647"/>
      <c r="P165" s="647"/>
      <c r="Q165" s="647"/>
    </row>
    <row r="166" spans="1:17" x14ac:dyDescent="0.2">
      <c r="A166" s="655" t="s">
        <v>525</v>
      </c>
      <c r="B166" s="655" t="s">
        <v>526</v>
      </c>
      <c r="C166" s="656" t="s">
        <v>397</v>
      </c>
      <c r="D166" s="655" t="s">
        <v>758</v>
      </c>
      <c r="E166" s="657" t="s">
        <v>527</v>
      </c>
      <c r="F166" s="658">
        <v>16.899999999999999</v>
      </c>
      <c r="G166" s="659">
        <v>41.6</v>
      </c>
      <c r="H166" s="650">
        <v>33070</v>
      </c>
      <c r="I166" s="651">
        <v>19962</v>
      </c>
      <c r="J166" s="652">
        <f t="shared" si="13"/>
        <v>40016</v>
      </c>
      <c r="K166" s="660">
        <f t="shared" si="12"/>
        <v>29240</v>
      </c>
      <c r="L166" s="651">
        <v>250</v>
      </c>
      <c r="M166" s="647"/>
      <c r="N166" s="647"/>
      <c r="O166" s="647"/>
      <c r="P166" s="647"/>
      <c r="Q166" s="647"/>
    </row>
    <row r="167" spans="1:17" x14ac:dyDescent="0.2">
      <c r="A167" s="655" t="s">
        <v>528</v>
      </c>
      <c r="B167" s="655" t="s">
        <v>529</v>
      </c>
      <c r="C167" s="656" t="s">
        <v>397</v>
      </c>
      <c r="D167" s="655" t="s">
        <v>758</v>
      </c>
      <c r="E167" s="657" t="s">
        <v>530</v>
      </c>
      <c r="F167" s="658">
        <v>19.71</v>
      </c>
      <c r="G167" s="659">
        <v>41.6</v>
      </c>
      <c r="H167" s="650">
        <v>33070</v>
      </c>
      <c r="I167" s="651">
        <v>19962</v>
      </c>
      <c r="J167" s="652">
        <f t="shared" si="13"/>
        <v>35463</v>
      </c>
      <c r="K167" s="660">
        <f t="shared" si="12"/>
        <v>25892</v>
      </c>
      <c r="L167" s="651">
        <v>250</v>
      </c>
      <c r="M167" s="647"/>
      <c r="N167" s="647"/>
      <c r="O167" s="647"/>
      <c r="P167" s="647"/>
      <c r="Q167" s="647"/>
    </row>
    <row r="168" spans="1:17" x14ac:dyDescent="0.2">
      <c r="A168" s="655" t="s">
        <v>531</v>
      </c>
      <c r="B168" s="655" t="s">
        <v>529</v>
      </c>
      <c r="C168" s="656" t="s">
        <v>466</v>
      </c>
      <c r="D168" s="655" t="s">
        <v>758</v>
      </c>
      <c r="E168" s="657" t="s">
        <v>532</v>
      </c>
      <c r="F168" s="658">
        <v>19.059999999999999</v>
      </c>
      <c r="G168" s="659">
        <v>41.6</v>
      </c>
      <c r="H168" s="650">
        <v>33070</v>
      </c>
      <c r="I168" s="651">
        <v>19962</v>
      </c>
      <c r="J168" s="652">
        <f t="shared" si="13"/>
        <v>36397</v>
      </c>
      <c r="K168" s="660">
        <f t="shared" si="12"/>
        <v>26579</v>
      </c>
      <c r="L168" s="651">
        <v>250</v>
      </c>
      <c r="M168" s="647"/>
      <c r="N168" s="647"/>
      <c r="O168" s="647"/>
      <c r="P168" s="647"/>
      <c r="Q168" s="647"/>
    </row>
    <row r="169" spans="1:17" x14ac:dyDescent="0.2">
      <c r="A169" s="655" t="s">
        <v>533</v>
      </c>
      <c r="B169" s="655" t="s">
        <v>534</v>
      </c>
      <c r="C169" s="656" t="s">
        <v>397</v>
      </c>
      <c r="D169" s="655" t="s">
        <v>758</v>
      </c>
      <c r="E169" s="657" t="s">
        <v>535</v>
      </c>
      <c r="F169" s="658">
        <v>19.71</v>
      </c>
      <c r="G169" s="659">
        <v>41.6</v>
      </c>
      <c r="H169" s="650">
        <v>33070</v>
      </c>
      <c r="I169" s="651">
        <v>19962</v>
      </c>
      <c r="J169" s="652">
        <f t="shared" si="13"/>
        <v>35463</v>
      </c>
      <c r="K169" s="660">
        <f t="shared" si="12"/>
        <v>25892</v>
      </c>
      <c r="L169" s="651">
        <v>250</v>
      </c>
      <c r="M169" s="647"/>
      <c r="N169" s="647"/>
      <c r="O169" s="647"/>
      <c r="P169" s="647"/>
      <c r="Q169" s="647"/>
    </row>
    <row r="170" spans="1:17" x14ac:dyDescent="0.2">
      <c r="A170" s="655" t="s">
        <v>536</v>
      </c>
      <c r="B170" s="655" t="s">
        <v>537</v>
      </c>
      <c r="C170" s="656" t="s">
        <v>397</v>
      </c>
      <c r="D170" s="655" t="s">
        <v>758</v>
      </c>
      <c r="E170" s="657" t="s">
        <v>538</v>
      </c>
      <c r="F170" s="658">
        <v>24.05</v>
      </c>
      <c r="G170" s="659">
        <v>41.6</v>
      </c>
      <c r="H170" s="650">
        <v>33070</v>
      </c>
      <c r="I170" s="651">
        <v>19962</v>
      </c>
      <c r="J170" s="652">
        <f t="shared" si="13"/>
        <v>30522</v>
      </c>
      <c r="K170" s="660">
        <f t="shared" si="12"/>
        <v>22259</v>
      </c>
      <c r="L170" s="651">
        <v>250</v>
      </c>
      <c r="M170" s="647"/>
      <c r="N170" s="647"/>
      <c r="O170" s="647"/>
      <c r="P170" s="647"/>
      <c r="Q170" s="647"/>
    </row>
    <row r="171" spans="1:17" x14ac:dyDescent="0.2">
      <c r="A171" s="655" t="s">
        <v>539</v>
      </c>
      <c r="B171" s="655" t="s">
        <v>540</v>
      </c>
      <c r="C171" s="656" t="s">
        <v>397</v>
      </c>
      <c r="D171" s="655" t="s">
        <v>758</v>
      </c>
      <c r="E171" s="657" t="s">
        <v>541</v>
      </c>
      <c r="F171" s="658">
        <v>21.04</v>
      </c>
      <c r="G171" s="659">
        <v>41.6</v>
      </c>
      <c r="H171" s="650">
        <v>33070</v>
      </c>
      <c r="I171" s="651">
        <v>19962</v>
      </c>
      <c r="J171" s="652">
        <f t="shared" si="13"/>
        <v>33733</v>
      </c>
      <c r="K171" s="660">
        <f t="shared" si="12"/>
        <v>24619</v>
      </c>
      <c r="L171" s="651">
        <v>250</v>
      </c>
      <c r="M171" s="647"/>
      <c r="N171" s="647"/>
      <c r="O171" s="647"/>
      <c r="P171" s="647"/>
      <c r="Q171" s="647"/>
    </row>
    <row r="172" spans="1:17" x14ac:dyDescent="0.2">
      <c r="A172" s="655" t="s">
        <v>542</v>
      </c>
      <c r="B172" s="655" t="s">
        <v>543</v>
      </c>
      <c r="C172" s="656" t="s">
        <v>397</v>
      </c>
      <c r="D172" s="655" t="s">
        <v>758</v>
      </c>
      <c r="E172" s="657" t="s">
        <v>544</v>
      </c>
      <c r="F172" s="658">
        <v>15.97</v>
      </c>
      <c r="G172" s="659">
        <v>41.6</v>
      </c>
      <c r="H172" s="650">
        <v>33070</v>
      </c>
      <c r="I172" s="651">
        <v>19962</v>
      </c>
      <c r="J172" s="652">
        <f t="shared" si="13"/>
        <v>41876</v>
      </c>
      <c r="K172" s="660">
        <f t="shared" si="12"/>
        <v>30607</v>
      </c>
      <c r="L172" s="651">
        <v>250</v>
      </c>
      <c r="M172" s="647"/>
      <c r="N172" s="647"/>
      <c r="O172" s="647"/>
      <c r="P172" s="647"/>
      <c r="Q172" s="647"/>
    </row>
    <row r="173" spans="1:17" x14ac:dyDescent="0.2">
      <c r="A173" s="655" t="s">
        <v>545</v>
      </c>
      <c r="B173" s="655" t="s">
        <v>546</v>
      </c>
      <c r="C173" s="656" t="s">
        <v>397</v>
      </c>
      <c r="D173" s="655" t="s">
        <v>758</v>
      </c>
      <c r="E173" s="657" t="s">
        <v>547</v>
      </c>
      <c r="F173" s="658">
        <v>21.04</v>
      </c>
      <c r="G173" s="659">
        <v>41.6</v>
      </c>
      <c r="H173" s="650">
        <v>33070</v>
      </c>
      <c r="I173" s="651">
        <v>19962</v>
      </c>
      <c r="J173" s="652">
        <f t="shared" si="13"/>
        <v>33733</v>
      </c>
      <c r="K173" s="660">
        <f t="shared" si="12"/>
        <v>24619</v>
      </c>
      <c r="L173" s="651">
        <v>250</v>
      </c>
      <c r="M173" s="647"/>
      <c r="N173" s="647"/>
      <c r="O173" s="647"/>
      <c r="P173" s="647"/>
      <c r="Q173" s="647"/>
    </row>
    <row r="174" spans="1:17" x14ac:dyDescent="0.2">
      <c r="A174" s="655" t="s">
        <v>548</v>
      </c>
      <c r="B174" s="655" t="s">
        <v>549</v>
      </c>
      <c r="C174" s="656" t="s">
        <v>397</v>
      </c>
      <c r="D174" s="655" t="s">
        <v>758</v>
      </c>
      <c r="E174" s="657" t="s">
        <v>550</v>
      </c>
      <c r="F174" s="658">
        <v>17.43</v>
      </c>
      <c r="G174" s="659">
        <v>41.6</v>
      </c>
      <c r="H174" s="650">
        <v>33070</v>
      </c>
      <c r="I174" s="651">
        <v>19962</v>
      </c>
      <c r="J174" s="652">
        <f t="shared" si="13"/>
        <v>39045</v>
      </c>
      <c r="K174" s="660">
        <f t="shared" si="12"/>
        <v>28526</v>
      </c>
      <c r="L174" s="651">
        <v>250</v>
      </c>
      <c r="M174" s="647"/>
      <c r="N174" s="647"/>
      <c r="O174" s="647"/>
      <c r="P174" s="647"/>
      <c r="Q174" s="647"/>
    </row>
    <row r="175" spans="1:17" x14ac:dyDescent="0.2">
      <c r="A175" s="655" t="s">
        <v>551</v>
      </c>
      <c r="B175" s="655" t="s">
        <v>552</v>
      </c>
      <c r="C175" s="656" t="s">
        <v>397</v>
      </c>
      <c r="D175" s="655" t="s">
        <v>758</v>
      </c>
      <c r="E175" s="657" t="s">
        <v>553</v>
      </c>
      <c r="F175" s="658">
        <v>16.7</v>
      </c>
      <c r="G175" s="659">
        <v>41.6</v>
      </c>
      <c r="H175" s="650">
        <v>33070</v>
      </c>
      <c r="I175" s="651">
        <v>19962</v>
      </c>
      <c r="J175" s="652">
        <f t="shared" si="13"/>
        <v>40399</v>
      </c>
      <c r="K175" s="660">
        <f t="shared" si="12"/>
        <v>29521</v>
      </c>
      <c r="L175" s="651">
        <v>250</v>
      </c>
      <c r="M175" s="647"/>
      <c r="N175" s="647"/>
      <c r="O175" s="647"/>
      <c r="P175" s="647"/>
      <c r="Q175" s="647"/>
    </row>
    <row r="176" spans="1:17" x14ac:dyDescent="0.2">
      <c r="A176" s="655" t="s">
        <v>554</v>
      </c>
      <c r="B176" s="655" t="s">
        <v>555</v>
      </c>
      <c r="C176" s="656" t="s">
        <v>397</v>
      </c>
      <c r="D176" s="655" t="s">
        <v>758</v>
      </c>
      <c r="E176" s="657" t="s">
        <v>556</v>
      </c>
      <c r="F176" s="658">
        <v>15.97</v>
      </c>
      <c r="G176" s="659">
        <v>41.6</v>
      </c>
      <c r="H176" s="650">
        <v>33070</v>
      </c>
      <c r="I176" s="651">
        <v>19962</v>
      </c>
      <c r="J176" s="652">
        <f t="shared" si="13"/>
        <v>41876</v>
      </c>
      <c r="K176" s="660">
        <f t="shared" si="12"/>
        <v>30607</v>
      </c>
      <c r="L176" s="651">
        <v>250</v>
      </c>
      <c r="M176" s="647"/>
      <c r="N176" s="647"/>
      <c r="O176" s="647"/>
      <c r="P176" s="647"/>
      <c r="Q176" s="647"/>
    </row>
    <row r="177" spans="1:17" x14ac:dyDescent="0.2">
      <c r="A177" s="655" t="s">
        <v>557</v>
      </c>
      <c r="B177" s="655" t="s">
        <v>558</v>
      </c>
      <c r="C177" s="656" t="s">
        <v>397</v>
      </c>
      <c r="D177" s="655" t="s">
        <v>758</v>
      </c>
      <c r="E177" s="657" t="s">
        <v>559</v>
      </c>
      <c r="F177" s="658">
        <v>14.91</v>
      </c>
      <c r="G177" s="659">
        <v>41.6</v>
      </c>
      <c r="H177" s="650">
        <v>33070</v>
      </c>
      <c r="I177" s="651">
        <v>19962</v>
      </c>
      <c r="J177" s="652">
        <f t="shared" si="13"/>
        <v>44279</v>
      </c>
      <c r="K177" s="660">
        <f t="shared" si="12"/>
        <v>32374</v>
      </c>
      <c r="L177" s="651">
        <v>250</v>
      </c>
      <c r="M177" s="647"/>
      <c r="N177" s="647"/>
      <c r="O177" s="647"/>
      <c r="P177" s="647"/>
      <c r="Q177" s="647"/>
    </row>
    <row r="178" spans="1:17" x14ac:dyDescent="0.2">
      <c r="A178" s="655" t="s">
        <v>560</v>
      </c>
      <c r="B178" s="655" t="s">
        <v>561</v>
      </c>
      <c r="C178" s="656" t="s">
        <v>397</v>
      </c>
      <c r="D178" s="655" t="s">
        <v>758</v>
      </c>
      <c r="E178" s="657" t="s">
        <v>562</v>
      </c>
      <c r="F178" s="658">
        <v>14.91</v>
      </c>
      <c r="G178" s="659">
        <v>41.6</v>
      </c>
      <c r="H178" s="650">
        <v>33070</v>
      </c>
      <c r="I178" s="651">
        <v>19962</v>
      </c>
      <c r="J178" s="652">
        <f t="shared" si="13"/>
        <v>44279</v>
      </c>
      <c r="K178" s="660">
        <f t="shared" si="12"/>
        <v>32374</v>
      </c>
      <c r="L178" s="651">
        <v>250</v>
      </c>
      <c r="M178" s="647"/>
      <c r="N178" s="647"/>
      <c r="O178" s="647"/>
      <c r="P178" s="647"/>
      <c r="Q178" s="647"/>
    </row>
    <row r="179" spans="1:17" x14ac:dyDescent="0.2">
      <c r="A179" s="655" t="s">
        <v>563</v>
      </c>
      <c r="B179" s="655" t="s">
        <v>564</v>
      </c>
      <c r="C179" s="656" t="s">
        <v>397</v>
      </c>
      <c r="D179" s="655" t="s">
        <v>758</v>
      </c>
      <c r="E179" s="657" t="s">
        <v>565</v>
      </c>
      <c r="F179" s="658">
        <v>16.11</v>
      </c>
      <c r="G179" s="659">
        <v>41.6</v>
      </c>
      <c r="H179" s="650">
        <v>33070</v>
      </c>
      <c r="I179" s="651">
        <v>19962</v>
      </c>
      <c r="J179" s="652">
        <f t="shared" si="13"/>
        <v>41582</v>
      </c>
      <c r="K179" s="660">
        <f t="shared" si="12"/>
        <v>30391</v>
      </c>
      <c r="L179" s="651">
        <v>250</v>
      </c>
      <c r="M179" s="647"/>
      <c r="N179" s="647"/>
      <c r="O179" s="647"/>
      <c r="P179" s="647"/>
      <c r="Q179" s="647"/>
    </row>
    <row r="180" spans="1:17" x14ac:dyDescent="0.2">
      <c r="A180" s="655" t="s">
        <v>566</v>
      </c>
      <c r="B180" s="655" t="s">
        <v>564</v>
      </c>
      <c r="C180" s="656" t="s">
        <v>466</v>
      </c>
      <c r="D180" s="655" t="s">
        <v>758</v>
      </c>
      <c r="E180" s="657" t="s">
        <v>567</v>
      </c>
      <c r="F180" s="658">
        <v>14.03</v>
      </c>
      <c r="G180" s="659">
        <v>41.6</v>
      </c>
      <c r="H180" s="650">
        <v>33070</v>
      </c>
      <c r="I180" s="651">
        <v>19962</v>
      </c>
      <c r="J180" s="652">
        <f t="shared" si="13"/>
        <v>46549</v>
      </c>
      <c r="K180" s="660">
        <f t="shared" si="12"/>
        <v>34043</v>
      </c>
      <c r="L180" s="651">
        <v>250</v>
      </c>
      <c r="M180" s="647"/>
      <c r="N180" s="647"/>
      <c r="O180" s="647"/>
      <c r="P180" s="647"/>
      <c r="Q180" s="647"/>
    </row>
    <row r="181" spans="1:17" x14ac:dyDescent="0.2">
      <c r="A181" s="655" t="s">
        <v>568</v>
      </c>
      <c r="B181" s="655" t="s">
        <v>569</v>
      </c>
      <c r="C181" s="656" t="s">
        <v>397</v>
      </c>
      <c r="D181" s="655" t="s">
        <v>758</v>
      </c>
      <c r="E181" s="657" t="s">
        <v>570</v>
      </c>
      <c r="F181" s="658">
        <v>28.99</v>
      </c>
      <c r="G181" s="659">
        <v>41.6</v>
      </c>
      <c r="H181" s="650">
        <v>33070</v>
      </c>
      <c r="I181" s="651">
        <v>19962</v>
      </c>
      <c r="J181" s="652">
        <f t="shared" si="13"/>
        <v>26698</v>
      </c>
      <c r="K181" s="660">
        <f t="shared" si="12"/>
        <v>19447</v>
      </c>
      <c r="L181" s="651">
        <v>250</v>
      </c>
      <c r="M181" s="647"/>
      <c r="N181" s="647"/>
      <c r="O181" s="647"/>
      <c r="P181" s="647"/>
      <c r="Q181" s="647"/>
    </row>
    <row r="182" spans="1:17" x14ac:dyDescent="0.2">
      <c r="A182" s="655" t="s">
        <v>571</v>
      </c>
      <c r="B182" s="655" t="s">
        <v>572</v>
      </c>
      <c r="C182" s="656" t="s">
        <v>397</v>
      </c>
      <c r="D182" s="655" t="s">
        <v>758</v>
      </c>
      <c r="E182" s="657" t="s">
        <v>573</v>
      </c>
      <c r="F182" s="658">
        <v>23.19</v>
      </c>
      <c r="G182" s="659">
        <v>41.6</v>
      </c>
      <c r="H182" s="650">
        <v>33070</v>
      </c>
      <c r="I182" s="651">
        <v>19962</v>
      </c>
      <c r="J182" s="652">
        <f t="shared" si="13"/>
        <v>31354</v>
      </c>
      <c r="K182" s="660">
        <f t="shared" si="12"/>
        <v>22871</v>
      </c>
      <c r="L182" s="651">
        <v>250</v>
      </c>
      <c r="M182" s="647"/>
      <c r="N182" s="647"/>
      <c r="O182" s="647"/>
      <c r="P182" s="647"/>
      <c r="Q182" s="647"/>
    </row>
    <row r="183" spans="1:17" x14ac:dyDescent="0.2">
      <c r="A183" s="655" t="s">
        <v>574</v>
      </c>
      <c r="B183" s="655" t="s">
        <v>575</v>
      </c>
      <c r="C183" s="656" t="s">
        <v>397</v>
      </c>
      <c r="D183" s="655" t="s">
        <v>758</v>
      </c>
      <c r="E183" s="657" t="s">
        <v>576</v>
      </c>
      <c r="F183" s="658">
        <v>16.170000000000002</v>
      </c>
      <c r="G183" s="659">
        <v>41.6</v>
      </c>
      <c r="H183" s="650">
        <v>33070</v>
      </c>
      <c r="I183" s="651">
        <v>19962</v>
      </c>
      <c r="J183" s="652">
        <f t="shared" si="13"/>
        <v>41458</v>
      </c>
      <c r="K183" s="660">
        <f t="shared" si="12"/>
        <v>30300</v>
      </c>
      <c r="L183" s="651">
        <v>250</v>
      </c>
      <c r="M183" s="647"/>
      <c r="N183" s="647"/>
      <c r="O183" s="647"/>
      <c r="P183" s="647"/>
      <c r="Q183" s="647"/>
    </row>
    <row r="184" spans="1:17" x14ac:dyDescent="0.2">
      <c r="A184" s="655" t="s">
        <v>577</v>
      </c>
      <c r="B184" s="655" t="s">
        <v>578</v>
      </c>
      <c r="C184" s="656" t="s">
        <v>397</v>
      </c>
      <c r="D184" s="655" t="s">
        <v>758</v>
      </c>
      <c r="E184" s="657" t="s">
        <v>759</v>
      </c>
      <c r="F184" s="658">
        <v>16.46</v>
      </c>
      <c r="G184" s="659">
        <v>41.6</v>
      </c>
      <c r="H184" s="650">
        <v>33070</v>
      </c>
      <c r="I184" s="651">
        <v>19962</v>
      </c>
      <c r="J184" s="652">
        <f t="shared" si="13"/>
        <v>40870</v>
      </c>
      <c r="K184" s="660">
        <f t="shared" si="12"/>
        <v>29868</v>
      </c>
      <c r="L184" s="651">
        <v>250</v>
      </c>
      <c r="M184" s="647"/>
      <c r="N184" s="647"/>
      <c r="O184" s="647"/>
      <c r="P184" s="647"/>
      <c r="Q184" s="647"/>
    </row>
    <row r="185" spans="1:17" x14ac:dyDescent="0.2">
      <c r="A185" s="655" t="s">
        <v>580</v>
      </c>
      <c r="B185" s="655" t="s">
        <v>581</v>
      </c>
      <c r="C185" s="656" t="s">
        <v>397</v>
      </c>
      <c r="D185" s="655" t="s">
        <v>758</v>
      </c>
      <c r="E185" s="657" t="s">
        <v>582</v>
      </c>
      <c r="F185" s="658">
        <v>20.12</v>
      </c>
      <c r="G185" s="659">
        <v>41.6</v>
      </c>
      <c r="H185" s="650">
        <v>33070</v>
      </c>
      <c r="I185" s="651">
        <v>19962</v>
      </c>
      <c r="J185" s="652">
        <f t="shared" si="13"/>
        <v>34905</v>
      </c>
      <c r="K185" s="660">
        <f t="shared" si="12"/>
        <v>25482</v>
      </c>
      <c r="L185" s="651">
        <v>250</v>
      </c>
      <c r="M185" s="647"/>
      <c r="N185" s="647"/>
      <c r="O185" s="647"/>
      <c r="P185" s="647"/>
      <c r="Q185" s="647"/>
    </row>
    <row r="186" spans="1:17" x14ac:dyDescent="0.2">
      <c r="A186" s="655" t="s">
        <v>583</v>
      </c>
      <c r="B186" s="655" t="s">
        <v>584</v>
      </c>
      <c r="C186" s="656" t="s">
        <v>397</v>
      </c>
      <c r="D186" s="655" t="s">
        <v>758</v>
      </c>
      <c r="E186" s="657" t="s">
        <v>585</v>
      </c>
      <c r="F186" s="658">
        <v>16.46</v>
      </c>
      <c r="G186" s="659">
        <v>41.6</v>
      </c>
      <c r="H186" s="650">
        <v>33070</v>
      </c>
      <c r="I186" s="651">
        <v>19962</v>
      </c>
      <c r="J186" s="652">
        <f t="shared" si="13"/>
        <v>40870</v>
      </c>
      <c r="K186" s="660">
        <f t="shared" si="12"/>
        <v>29868</v>
      </c>
      <c r="L186" s="651">
        <v>250</v>
      </c>
      <c r="M186" s="647"/>
      <c r="N186" s="647"/>
      <c r="O186" s="647"/>
      <c r="P186" s="647"/>
      <c r="Q186" s="647"/>
    </row>
    <row r="187" spans="1:17" x14ac:dyDescent="0.2">
      <c r="A187" s="655" t="s">
        <v>586</v>
      </c>
      <c r="B187" s="655" t="s">
        <v>587</v>
      </c>
      <c r="C187" s="656" t="s">
        <v>397</v>
      </c>
      <c r="D187" s="655" t="s">
        <v>758</v>
      </c>
      <c r="E187" s="657" t="s">
        <v>588</v>
      </c>
      <c r="F187" s="658">
        <v>13.23</v>
      </c>
      <c r="G187" s="659">
        <v>41.6</v>
      </c>
      <c r="H187" s="650">
        <v>33070</v>
      </c>
      <c r="I187" s="651">
        <v>19962</v>
      </c>
      <c r="J187" s="652">
        <f t="shared" si="13"/>
        <v>48875</v>
      </c>
      <c r="K187" s="660">
        <f t="shared" si="12"/>
        <v>35754</v>
      </c>
      <c r="L187" s="651">
        <v>250</v>
      </c>
      <c r="M187" s="647"/>
      <c r="N187" s="647"/>
      <c r="O187" s="647"/>
      <c r="P187" s="647"/>
      <c r="Q187" s="647"/>
    </row>
    <row r="188" spans="1:17" x14ac:dyDescent="0.2">
      <c r="A188" s="655" t="s">
        <v>589</v>
      </c>
      <c r="B188" s="655" t="s">
        <v>590</v>
      </c>
      <c r="C188" s="656" t="s">
        <v>397</v>
      </c>
      <c r="D188" s="655" t="s">
        <v>758</v>
      </c>
      <c r="E188" s="657" t="s">
        <v>591</v>
      </c>
      <c r="F188" s="658">
        <v>22.87</v>
      </c>
      <c r="G188" s="659">
        <v>41.6</v>
      </c>
      <c r="H188" s="650">
        <v>33070</v>
      </c>
      <c r="I188" s="651">
        <v>19962</v>
      </c>
      <c r="J188" s="652">
        <f t="shared" si="13"/>
        <v>31680</v>
      </c>
      <c r="K188" s="660">
        <f t="shared" si="12"/>
        <v>23110</v>
      </c>
      <c r="L188" s="651">
        <v>250</v>
      </c>
      <c r="M188" s="647"/>
      <c r="N188" s="647"/>
      <c r="O188" s="647"/>
      <c r="P188" s="647"/>
      <c r="Q188" s="647"/>
    </row>
    <row r="189" spans="1:17" x14ac:dyDescent="0.2">
      <c r="A189" s="655" t="s">
        <v>592</v>
      </c>
      <c r="B189" s="655" t="s">
        <v>593</v>
      </c>
      <c r="C189" s="656" t="s">
        <v>397</v>
      </c>
      <c r="D189" s="655" t="s">
        <v>758</v>
      </c>
      <c r="E189" s="657" t="s">
        <v>594</v>
      </c>
      <c r="F189" s="658">
        <v>25.61</v>
      </c>
      <c r="G189" s="659">
        <v>41.6</v>
      </c>
      <c r="H189" s="650">
        <v>33070</v>
      </c>
      <c r="I189" s="651">
        <v>19962</v>
      </c>
      <c r="J189" s="652">
        <f t="shared" si="13"/>
        <v>29155</v>
      </c>
      <c r="K189" s="660">
        <f t="shared" si="12"/>
        <v>21254</v>
      </c>
      <c r="L189" s="651">
        <v>250</v>
      </c>
      <c r="M189" s="647"/>
      <c r="N189" s="647"/>
      <c r="O189" s="647"/>
      <c r="P189" s="647"/>
      <c r="Q189" s="647"/>
    </row>
    <row r="190" spans="1:17" x14ac:dyDescent="0.2">
      <c r="A190" s="655" t="s">
        <v>595</v>
      </c>
      <c r="B190" s="655" t="s">
        <v>596</v>
      </c>
      <c r="C190" s="656" t="s">
        <v>397</v>
      </c>
      <c r="D190" s="655" t="s">
        <v>758</v>
      </c>
      <c r="E190" s="657" t="s">
        <v>597</v>
      </c>
      <c r="F190" s="658">
        <v>27.44</v>
      </c>
      <c r="G190" s="659">
        <v>41.6</v>
      </c>
      <c r="H190" s="650">
        <v>33070</v>
      </c>
      <c r="I190" s="651">
        <v>19962</v>
      </c>
      <c r="J190" s="652">
        <f t="shared" si="13"/>
        <v>27750</v>
      </c>
      <c r="K190" s="660">
        <f t="shared" si="12"/>
        <v>20220</v>
      </c>
      <c r="L190" s="651">
        <v>250</v>
      </c>
      <c r="M190" s="647"/>
      <c r="N190" s="647"/>
      <c r="O190" s="647"/>
      <c r="P190" s="647"/>
      <c r="Q190" s="647"/>
    </row>
    <row r="191" spans="1:17" x14ac:dyDescent="0.2">
      <c r="A191" s="655" t="s">
        <v>598</v>
      </c>
      <c r="B191" s="655" t="s">
        <v>599</v>
      </c>
      <c r="C191" s="656" t="s">
        <v>397</v>
      </c>
      <c r="D191" s="655" t="s">
        <v>758</v>
      </c>
      <c r="E191" s="657" t="s">
        <v>600</v>
      </c>
      <c r="F191" s="658">
        <v>18.29</v>
      </c>
      <c r="G191" s="659">
        <v>41.6</v>
      </c>
      <c r="H191" s="650">
        <v>33070</v>
      </c>
      <c r="I191" s="651">
        <v>19962</v>
      </c>
      <c r="J191" s="652">
        <f t="shared" si="13"/>
        <v>37589</v>
      </c>
      <c r="K191" s="660">
        <f t="shared" si="12"/>
        <v>27455</v>
      </c>
      <c r="L191" s="651">
        <v>250</v>
      </c>
      <c r="M191" s="647"/>
      <c r="N191" s="647"/>
      <c r="O191" s="647"/>
      <c r="P191" s="647"/>
      <c r="Q191" s="647"/>
    </row>
    <row r="192" spans="1:17" x14ac:dyDescent="0.2">
      <c r="A192" s="655" t="s">
        <v>601</v>
      </c>
      <c r="B192" s="655" t="s">
        <v>602</v>
      </c>
      <c r="C192" s="656" t="s">
        <v>397</v>
      </c>
      <c r="D192" s="655" t="s">
        <v>758</v>
      </c>
      <c r="E192" s="657" t="s">
        <v>603</v>
      </c>
      <c r="F192" s="658">
        <v>27.06</v>
      </c>
      <c r="G192" s="659">
        <v>41.6</v>
      </c>
      <c r="H192" s="650">
        <v>33070</v>
      </c>
      <c r="I192" s="651">
        <v>19962</v>
      </c>
      <c r="J192" s="652">
        <f t="shared" si="13"/>
        <v>28026</v>
      </c>
      <c r="K192" s="660">
        <f t="shared" si="12"/>
        <v>20423</v>
      </c>
      <c r="L192" s="651">
        <v>250</v>
      </c>
      <c r="M192" s="647"/>
      <c r="N192" s="647"/>
      <c r="O192" s="647"/>
      <c r="P192" s="647"/>
      <c r="Q192" s="647"/>
    </row>
    <row r="193" spans="1:17" x14ac:dyDescent="0.2">
      <c r="A193" s="655" t="s">
        <v>604</v>
      </c>
      <c r="B193" s="655" t="s">
        <v>605</v>
      </c>
      <c r="C193" s="656" t="s">
        <v>397</v>
      </c>
      <c r="D193" s="655" t="s">
        <v>760</v>
      </c>
      <c r="E193" s="657" t="s">
        <v>607</v>
      </c>
      <c r="F193" s="658">
        <v>25.4</v>
      </c>
      <c r="G193" s="659">
        <v>41.6</v>
      </c>
      <c r="H193" s="650">
        <v>33070</v>
      </c>
      <c r="I193" s="651">
        <v>19962</v>
      </c>
      <c r="J193" s="652">
        <f t="shared" si="13"/>
        <v>29329</v>
      </c>
      <c r="K193" s="660">
        <f t="shared" si="12"/>
        <v>21382</v>
      </c>
      <c r="L193" s="651">
        <v>250</v>
      </c>
      <c r="M193" s="647"/>
      <c r="N193" s="647"/>
      <c r="O193" s="647"/>
      <c r="P193" s="647"/>
      <c r="Q193" s="647"/>
    </row>
    <row r="194" spans="1:17" x14ac:dyDescent="0.2">
      <c r="A194" s="655" t="s">
        <v>608</v>
      </c>
      <c r="B194" s="655" t="s">
        <v>609</v>
      </c>
      <c r="C194" s="656" t="s">
        <v>397</v>
      </c>
      <c r="D194" s="655" t="s">
        <v>760</v>
      </c>
      <c r="E194" s="657" t="s">
        <v>610</v>
      </c>
      <c r="F194" s="658">
        <v>26.67</v>
      </c>
      <c r="G194" s="659">
        <v>41.6</v>
      </c>
      <c r="H194" s="650">
        <v>33070</v>
      </c>
      <c r="I194" s="651">
        <v>19962</v>
      </c>
      <c r="J194" s="652">
        <f t="shared" si="13"/>
        <v>28318</v>
      </c>
      <c r="K194" s="660">
        <f t="shared" si="12"/>
        <v>20638</v>
      </c>
      <c r="L194" s="651">
        <v>250</v>
      </c>
      <c r="M194" s="647"/>
      <c r="N194" s="647"/>
      <c r="O194" s="647"/>
      <c r="P194" s="647"/>
      <c r="Q194" s="647"/>
    </row>
    <row r="195" spans="1:17" x14ac:dyDescent="0.2">
      <c r="A195" s="655" t="s">
        <v>611</v>
      </c>
      <c r="B195" s="655" t="s">
        <v>612</v>
      </c>
      <c r="C195" s="656" t="s">
        <v>397</v>
      </c>
      <c r="D195" s="655" t="s">
        <v>760</v>
      </c>
      <c r="E195" s="657" t="s">
        <v>613</v>
      </c>
      <c r="F195" s="658">
        <v>26.08</v>
      </c>
      <c r="G195" s="659">
        <v>41.6</v>
      </c>
      <c r="H195" s="650">
        <v>33070</v>
      </c>
      <c r="I195" s="651">
        <v>19962</v>
      </c>
      <c r="J195" s="652">
        <f t="shared" si="13"/>
        <v>28775</v>
      </c>
      <c r="K195" s="660">
        <f t="shared" si="12"/>
        <v>20975</v>
      </c>
      <c r="L195" s="651">
        <v>250</v>
      </c>
      <c r="M195" s="647"/>
      <c r="N195" s="647"/>
      <c r="O195" s="647"/>
      <c r="P195" s="647"/>
      <c r="Q195" s="647"/>
    </row>
    <row r="196" spans="1:17" x14ac:dyDescent="0.2">
      <c r="A196" s="655" t="s">
        <v>614</v>
      </c>
      <c r="B196" s="655" t="s">
        <v>615</v>
      </c>
      <c r="C196" s="656" t="s">
        <v>397</v>
      </c>
      <c r="D196" s="655" t="s">
        <v>760</v>
      </c>
      <c r="E196" s="657" t="s">
        <v>616</v>
      </c>
      <c r="F196" s="658">
        <v>36.409999999999997</v>
      </c>
      <c r="G196" s="659">
        <v>41.6</v>
      </c>
      <c r="H196" s="650">
        <v>33070</v>
      </c>
      <c r="I196" s="651">
        <v>19962</v>
      </c>
      <c r="J196" s="652">
        <f t="shared" si="13"/>
        <v>22904</v>
      </c>
      <c r="K196" s="660">
        <f t="shared" si="12"/>
        <v>16657</v>
      </c>
      <c r="L196" s="651">
        <v>250</v>
      </c>
      <c r="M196" s="647"/>
      <c r="N196" s="647"/>
      <c r="O196" s="647"/>
      <c r="P196" s="647"/>
      <c r="Q196" s="647"/>
    </row>
    <row r="197" spans="1:17" x14ac:dyDescent="0.2">
      <c r="A197" s="655" t="s">
        <v>617</v>
      </c>
      <c r="B197" s="655" t="s">
        <v>615</v>
      </c>
      <c r="C197" s="656" t="s">
        <v>466</v>
      </c>
      <c r="D197" s="655" t="s">
        <v>760</v>
      </c>
      <c r="E197" s="657" t="s">
        <v>618</v>
      </c>
      <c r="F197" s="658">
        <v>24.35</v>
      </c>
      <c r="G197" s="659">
        <v>41.6</v>
      </c>
      <c r="H197" s="650">
        <v>33070</v>
      </c>
      <c r="I197" s="651">
        <v>19962</v>
      </c>
      <c r="J197" s="652">
        <f t="shared" si="13"/>
        <v>30246</v>
      </c>
      <c r="K197" s="660">
        <f t="shared" si="12"/>
        <v>22056</v>
      </c>
      <c r="L197" s="651">
        <v>250</v>
      </c>
      <c r="M197" s="647"/>
      <c r="N197" s="647"/>
      <c r="O197" s="647"/>
      <c r="P197" s="647"/>
      <c r="Q197" s="647"/>
    </row>
    <row r="198" spans="1:17" x14ac:dyDescent="0.2">
      <c r="A198" s="655" t="s">
        <v>619</v>
      </c>
      <c r="B198" s="655" t="s">
        <v>620</v>
      </c>
      <c r="C198" s="656" t="s">
        <v>397</v>
      </c>
      <c r="D198" s="655" t="s">
        <v>760</v>
      </c>
      <c r="E198" s="657" t="s">
        <v>621</v>
      </c>
      <c r="F198" s="658">
        <v>27.86</v>
      </c>
      <c r="G198" s="659">
        <v>41.6</v>
      </c>
      <c r="H198" s="650">
        <v>33070</v>
      </c>
      <c r="I198" s="651">
        <v>19962</v>
      </c>
      <c r="J198" s="652">
        <f t="shared" si="13"/>
        <v>27453</v>
      </c>
      <c r="K198" s="660">
        <f t="shared" si="12"/>
        <v>20002</v>
      </c>
      <c r="L198" s="651">
        <v>250</v>
      </c>
      <c r="M198" s="647"/>
      <c r="N198" s="647"/>
      <c r="O198" s="647"/>
      <c r="P198" s="647"/>
      <c r="Q198" s="647"/>
    </row>
    <row r="199" spans="1:17" x14ac:dyDescent="0.2">
      <c r="A199" s="655" t="s">
        <v>622</v>
      </c>
      <c r="B199" s="655" t="s">
        <v>623</v>
      </c>
      <c r="C199" s="656" t="s">
        <v>397</v>
      </c>
      <c r="D199" s="655" t="s">
        <v>760</v>
      </c>
      <c r="E199" s="657" t="s">
        <v>624</v>
      </c>
      <c r="F199" s="658">
        <v>41.8</v>
      </c>
      <c r="G199" s="659">
        <v>41.6</v>
      </c>
      <c r="H199" s="650">
        <v>33070</v>
      </c>
      <c r="I199" s="651">
        <v>19962</v>
      </c>
      <c r="J199" s="652">
        <f t="shared" si="13"/>
        <v>20993</v>
      </c>
      <c r="K199" s="660">
        <f t="shared" si="12"/>
        <v>15252</v>
      </c>
      <c r="L199" s="651">
        <v>250</v>
      </c>
      <c r="M199" s="647"/>
      <c r="N199" s="647"/>
      <c r="O199" s="647"/>
      <c r="P199" s="647"/>
      <c r="Q199" s="647"/>
    </row>
    <row r="200" spans="1:17" x14ac:dyDescent="0.2">
      <c r="A200" s="655" t="s">
        <v>625</v>
      </c>
      <c r="B200" s="655" t="s">
        <v>626</v>
      </c>
      <c r="C200" s="656" t="s">
        <v>397</v>
      </c>
      <c r="D200" s="655" t="s">
        <v>760</v>
      </c>
      <c r="E200" s="657" t="s">
        <v>627</v>
      </c>
      <c r="F200" s="658">
        <v>37.15</v>
      </c>
      <c r="G200" s="659">
        <v>41.6</v>
      </c>
      <c r="H200" s="650">
        <v>33070</v>
      </c>
      <c r="I200" s="651">
        <v>19962</v>
      </c>
      <c r="J200" s="652">
        <f t="shared" si="13"/>
        <v>22609</v>
      </c>
      <c r="K200" s="660">
        <f t="shared" si="12"/>
        <v>16440</v>
      </c>
      <c r="L200" s="651">
        <v>250</v>
      </c>
      <c r="M200" s="647"/>
      <c r="N200" s="647"/>
      <c r="O200" s="647"/>
      <c r="P200" s="647"/>
      <c r="Q200" s="647"/>
    </row>
    <row r="201" spans="1:17" x14ac:dyDescent="0.2">
      <c r="A201" s="655" t="s">
        <v>628</v>
      </c>
      <c r="B201" s="655" t="s">
        <v>626</v>
      </c>
      <c r="C201" s="656" t="s">
        <v>466</v>
      </c>
      <c r="D201" s="655" t="s">
        <v>760</v>
      </c>
      <c r="E201" s="657" t="s">
        <v>629</v>
      </c>
      <c r="F201" s="658">
        <v>30.96</v>
      </c>
      <c r="G201" s="659">
        <v>41.6</v>
      </c>
      <c r="H201" s="650">
        <v>33070</v>
      </c>
      <c r="I201" s="651">
        <v>19962</v>
      </c>
      <c r="J201" s="652">
        <f t="shared" si="13"/>
        <v>25513</v>
      </c>
      <c r="K201" s="660">
        <f t="shared" si="12"/>
        <v>18576</v>
      </c>
      <c r="L201" s="651">
        <v>250</v>
      </c>
      <c r="M201" s="647"/>
      <c r="N201" s="647"/>
      <c r="O201" s="647"/>
      <c r="P201" s="647"/>
      <c r="Q201" s="647"/>
    </row>
    <row r="202" spans="1:17" x14ac:dyDescent="0.2">
      <c r="A202" s="655" t="s">
        <v>630</v>
      </c>
      <c r="B202" s="655" t="s">
        <v>631</v>
      </c>
      <c r="C202" s="656" t="s">
        <v>397</v>
      </c>
      <c r="D202" s="655" t="s">
        <v>760</v>
      </c>
      <c r="E202" s="657" t="s">
        <v>761</v>
      </c>
      <c r="F202" s="658">
        <v>14.7</v>
      </c>
      <c r="G202" s="659">
        <v>41.6</v>
      </c>
      <c r="H202" s="650">
        <v>33070</v>
      </c>
      <c r="I202" s="651">
        <v>19962</v>
      </c>
      <c r="J202" s="652">
        <f t="shared" si="13"/>
        <v>44796</v>
      </c>
      <c r="K202" s="660">
        <f t="shared" si="12"/>
        <v>32754</v>
      </c>
      <c r="L202" s="651">
        <v>250</v>
      </c>
      <c r="M202" s="647"/>
      <c r="N202" s="647"/>
      <c r="O202" s="647"/>
      <c r="P202" s="647"/>
      <c r="Q202" s="647"/>
    </row>
    <row r="203" spans="1:17" x14ac:dyDescent="0.2">
      <c r="A203" s="681" t="s">
        <v>633</v>
      </c>
      <c r="B203" s="681" t="s">
        <v>631</v>
      </c>
      <c r="C203" s="682" t="s">
        <v>466</v>
      </c>
      <c r="D203" s="655" t="s">
        <v>760</v>
      </c>
      <c r="E203" s="683" t="s">
        <v>634</v>
      </c>
      <c r="F203" s="684">
        <v>14.7</v>
      </c>
      <c r="G203" s="685">
        <v>41.6</v>
      </c>
      <c r="H203" s="650">
        <v>33070</v>
      </c>
      <c r="I203" s="651">
        <v>19962</v>
      </c>
      <c r="J203" s="652">
        <f t="shared" si="13"/>
        <v>44796</v>
      </c>
      <c r="K203" s="660">
        <f t="shared" si="12"/>
        <v>32754</v>
      </c>
      <c r="L203" s="651">
        <v>250</v>
      </c>
      <c r="M203" s="647"/>
      <c r="N203" s="647"/>
      <c r="O203" s="647"/>
      <c r="P203" s="647"/>
      <c r="Q203" s="647"/>
    </row>
    <row r="204" spans="1:17" ht="13.5" thickBot="1" x14ac:dyDescent="0.25">
      <c r="A204" s="668" t="s">
        <v>635</v>
      </c>
      <c r="B204" s="668" t="s">
        <v>631</v>
      </c>
      <c r="C204" s="669" t="s">
        <v>417</v>
      </c>
      <c r="D204" s="668" t="s">
        <v>760</v>
      </c>
      <c r="E204" s="670" t="s">
        <v>636</v>
      </c>
      <c r="F204" s="661">
        <v>11.76</v>
      </c>
      <c r="G204" s="662">
        <v>41.6</v>
      </c>
      <c r="H204" s="663">
        <v>33070</v>
      </c>
      <c r="I204" s="664">
        <v>19962</v>
      </c>
      <c r="J204" s="665">
        <f t="shared" si="13"/>
        <v>53974</v>
      </c>
      <c r="K204" s="666">
        <f t="shared" si="12"/>
        <v>39503</v>
      </c>
      <c r="L204" s="664">
        <v>250</v>
      </c>
      <c r="M204" s="647"/>
      <c r="N204" s="647"/>
      <c r="O204" s="647"/>
      <c r="P204" s="647"/>
      <c r="Q204" s="647"/>
    </row>
  </sheetData>
  <autoFilter ref="A3:L204"/>
  <mergeCells count="1">
    <mergeCell ref="K1:L1"/>
  </mergeCells>
  <pageMargins left="0.59055118110236227" right="0.39370078740157483" top="0.78740157480314965" bottom="0.59055118110236227" header="0.31496062992125984" footer="0.31496062992125984"/>
  <pageSetup paperSize="9" scale="94" fitToHeight="15" orientation="landscape" r:id="rId1"/>
  <headerFooter alignWithMargins="0">
    <oddHeader>&amp;LKrajský úřad Plzeňského kraje&amp;C&amp;"Arial,Tučné"Obory vzdělání středních škol, konzervatoře a vyšších odborných škol&amp;R1. 3. 2018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="130" zoomScaleNormal="130" workbookViewId="0">
      <selection activeCell="A11" sqref="A11"/>
    </sheetView>
  </sheetViews>
  <sheetFormatPr defaultRowHeight="12.75" x14ac:dyDescent="0.2"/>
  <cols>
    <col min="1" max="1" width="9.85546875" style="214" customWidth="1"/>
    <col min="2" max="2" width="73.5703125" style="214" customWidth="1"/>
    <col min="3" max="3" width="7.5703125" style="214" customWidth="1"/>
    <col min="4" max="4" width="7.42578125" style="214" customWidth="1"/>
    <col min="5" max="5" width="13.28515625" style="214" customWidth="1"/>
    <col min="6" max="6" width="12.28515625" style="214" customWidth="1"/>
    <col min="7" max="7" width="4.28515625" style="214" customWidth="1"/>
    <col min="8" max="16384" width="9.140625" style="214"/>
  </cols>
  <sheetData>
    <row r="1" spans="1:6" ht="29.25" customHeight="1" x14ac:dyDescent="0.2">
      <c r="B1" s="215" t="s">
        <v>188</v>
      </c>
    </row>
    <row r="2" spans="1:6" ht="11.25" customHeight="1" thickBot="1" x14ac:dyDescent="0.25">
      <c r="B2" s="215"/>
    </row>
    <row r="3" spans="1:6" ht="16.5" thickBot="1" x14ac:dyDescent="0.25">
      <c r="A3" s="216" t="s">
        <v>189</v>
      </c>
      <c r="B3" s="217"/>
      <c r="C3" s="218"/>
      <c r="D3" s="218"/>
      <c r="E3" s="219"/>
      <c r="F3" s="220" t="s">
        <v>190</v>
      </c>
    </row>
    <row r="4" spans="1:6" ht="15" x14ac:dyDescent="0.2">
      <c r="A4" s="221" t="s">
        <v>191</v>
      </c>
      <c r="B4" s="222"/>
      <c r="C4" s="223"/>
      <c r="D4" s="223"/>
      <c r="E4" s="224"/>
      <c r="F4" s="225"/>
    </row>
    <row r="5" spans="1:6" ht="15" x14ac:dyDescent="0.2">
      <c r="A5" s="226"/>
      <c r="B5" s="227" t="s">
        <v>192</v>
      </c>
      <c r="C5" s="228"/>
      <c r="D5" s="228"/>
      <c r="E5" s="229"/>
      <c r="F5" s="230">
        <v>0.15</v>
      </c>
    </row>
    <row r="6" spans="1:6" ht="15" x14ac:dyDescent="0.2">
      <c r="A6" s="226"/>
      <c r="B6" s="227" t="s">
        <v>193</v>
      </c>
      <c r="C6" s="228"/>
      <c r="D6" s="228"/>
      <c r="E6" s="229"/>
      <c r="F6" s="230">
        <v>0.4</v>
      </c>
    </row>
    <row r="7" spans="1:6" ht="15" x14ac:dyDescent="0.2">
      <c r="A7" s="231"/>
      <c r="B7" s="232" t="s">
        <v>194</v>
      </c>
      <c r="C7" s="233"/>
      <c r="D7" s="233"/>
      <c r="E7" s="234"/>
      <c r="F7" s="235">
        <v>0.05</v>
      </c>
    </row>
    <row r="8" spans="1:6" ht="15" x14ac:dyDescent="0.2">
      <c r="A8" s="236" t="s">
        <v>195</v>
      </c>
      <c r="B8" s="237"/>
      <c r="C8" s="238"/>
      <c r="D8" s="238"/>
      <c r="E8" s="239"/>
      <c r="F8" s="240"/>
    </row>
    <row r="9" spans="1:6" ht="15" x14ac:dyDescent="0.2">
      <c r="A9" s="231"/>
      <c r="B9" s="232" t="s">
        <v>196</v>
      </c>
      <c r="C9" s="233"/>
      <c r="D9" s="233"/>
      <c r="E9" s="234"/>
      <c r="F9" s="241">
        <v>0.5</v>
      </c>
    </row>
    <row r="10" spans="1:6" ht="15" x14ac:dyDescent="0.2">
      <c r="A10" s="236" t="s">
        <v>357</v>
      </c>
      <c r="B10" s="237"/>
      <c r="C10" s="243"/>
      <c r="D10" s="243"/>
      <c r="E10" s="244"/>
      <c r="F10" s="235"/>
    </row>
    <row r="11" spans="1:6" ht="15" x14ac:dyDescent="0.2">
      <c r="A11" s="231"/>
      <c r="B11" s="232" t="s">
        <v>250</v>
      </c>
      <c r="C11" s="243"/>
      <c r="D11" s="243"/>
      <c r="E11" s="244"/>
      <c r="F11" s="235">
        <v>0.05</v>
      </c>
    </row>
    <row r="12" spans="1:6" ht="15" x14ac:dyDescent="0.2">
      <c r="A12" s="236" t="s">
        <v>197</v>
      </c>
      <c r="B12" s="237"/>
      <c r="C12" s="238"/>
      <c r="D12" s="238"/>
      <c r="E12" s="239"/>
      <c r="F12" s="242"/>
    </row>
    <row r="13" spans="1:6" ht="15" x14ac:dyDescent="0.2">
      <c r="A13" s="231"/>
      <c r="B13" s="232" t="s">
        <v>198</v>
      </c>
      <c r="C13" s="233"/>
      <c r="D13" s="233"/>
      <c r="E13" s="234"/>
      <c r="F13" s="241">
        <v>0.25</v>
      </c>
    </row>
    <row r="14" spans="1:6" ht="15" x14ac:dyDescent="0.2">
      <c r="A14" s="236" t="s">
        <v>199</v>
      </c>
      <c r="B14" s="237"/>
      <c r="C14" s="238"/>
      <c r="D14" s="238"/>
      <c r="E14" s="239"/>
      <c r="F14" s="242"/>
    </row>
    <row r="15" spans="1:6" ht="15" x14ac:dyDescent="0.2">
      <c r="A15" s="231"/>
      <c r="B15" s="232" t="s">
        <v>200</v>
      </c>
      <c r="C15" s="233"/>
      <c r="D15" s="233"/>
      <c r="E15" s="234"/>
      <c r="F15" s="241">
        <v>0.25</v>
      </c>
    </row>
    <row r="16" spans="1:6" ht="15" x14ac:dyDescent="0.2">
      <c r="A16" s="236" t="s">
        <v>201</v>
      </c>
      <c r="B16" s="237"/>
      <c r="C16" s="243"/>
      <c r="D16" s="243"/>
      <c r="E16" s="244"/>
      <c r="F16" s="235"/>
    </row>
    <row r="17" spans="1:6" ht="15" x14ac:dyDescent="0.2">
      <c r="A17" s="231"/>
      <c r="B17" s="232" t="s">
        <v>202</v>
      </c>
      <c r="C17" s="243"/>
      <c r="D17" s="243"/>
      <c r="E17" s="244"/>
      <c r="F17" s="235">
        <v>0.05</v>
      </c>
    </row>
    <row r="18" spans="1:6" ht="15" x14ac:dyDescent="0.2">
      <c r="A18" s="236" t="s">
        <v>203</v>
      </c>
      <c r="B18" s="237"/>
      <c r="C18" s="238"/>
      <c r="D18" s="238"/>
      <c r="E18" s="239"/>
      <c r="F18" s="242"/>
    </row>
    <row r="19" spans="1:6" ht="15" x14ac:dyDescent="0.2">
      <c r="A19" s="226"/>
      <c r="B19" s="245" t="s">
        <v>204</v>
      </c>
      <c r="C19" s="246"/>
      <c r="D19" s="246"/>
      <c r="E19" s="229"/>
      <c r="F19" s="230">
        <v>0.67</v>
      </c>
    </row>
    <row r="20" spans="1:6" ht="15" x14ac:dyDescent="0.2">
      <c r="A20" s="231"/>
      <c r="B20" s="232" t="s">
        <v>205</v>
      </c>
      <c r="C20" s="233"/>
      <c r="D20" s="233"/>
      <c r="E20" s="234"/>
      <c r="F20" s="241">
        <v>0.33</v>
      </c>
    </row>
    <row r="21" spans="1:6" ht="15" x14ac:dyDescent="0.2">
      <c r="A21" s="236" t="s">
        <v>206</v>
      </c>
      <c r="B21" s="237"/>
      <c r="C21" s="238"/>
      <c r="D21" s="238"/>
      <c r="E21" s="239"/>
      <c r="F21" s="242"/>
    </row>
    <row r="22" spans="1:6" ht="15.75" thickBot="1" x14ac:dyDescent="0.25">
      <c r="A22" s="247"/>
      <c r="B22" s="248" t="s">
        <v>355</v>
      </c>
      <c r="C22" s="249"/>
      <c r="D22" s="249"/>
      <c r="E22" s="250"/>
      <c r="F22" s="251">
        <v>0.89</v>
      </c>
    </row>
    <row r="23" spans="1:6" ht="15" x14ac:dyDescent="0.2">
      <c r="A23" s="252"/>
      <c r="B23" s="253"/>
      <c r="C23" s="243"/>
      <c r="D23" s="243"/>
      <c r="E23" s="254"/>
      <c r="F23" s="255"/>
    </row>
    <row r="24" spans="1:6" ht="4.5" customHeight="1" x14ac:dyDescent="0.2">
      <c r="A24" s="252"/>
      <c r="B24" s="253"/>
      <c r="C24" s="243"/>
      <c r="D24" s="243"/>
      <c r="E24" s="254"/>
      <c r="F24" s="255"/>
    </row>
    <row r="25" spans="1:6" ht="15.75" thickBot="1" x14ac:dyDescent="0.25">
      <c r="A25" s="256" t="s">
        <v>207</v>
      </c>
      <c r="B25" s="257"/>
      <c r="C25" s="243"/>
      <c r="D25" s="243"/>
      <c r="E25" s="254"/>
      <c r="F25" s="255"/>
    </row>
    <row r="26" spans="1:6" ht="15" x14ac:dyDescent="0.2">
      <c r="A26" s="258" t="s">
        <v>208</v>
      </c>
      <c r="B26" s="259"/>
      <c r="C26" s="223"/>
      <c r="D26" s="223"/>
      <c r="E26" s="260"/>
      <c r="F26" s="261"/>
    </row>
    <row r="27" spans="1:6" ht="15" x14ac:dyDescent="0.2">
      <c r="A27" s="262" t="s">
        <v>209</v>
      </c>
      <c r="B27" s="263"/>
      <c r="C27" s="238"/>
      <c r="D27" s="238"/>
      <c r="E27" s="239"/>
      <c r="F27" s="242"/>
    </row>
    <row r="28" spans="1:6" ht="25.5" customHeight="1" x14ac:dyDescent="0.2">
      <c r="A28" s="226"/>
      <c r="B28" s="711" t="s">
        <v>210</v>
      </c>
      <c r="C28" s="712"/>
      <c r="D28" s="712"/>
      <c r="E28" s="713"/>
      <c r="F28" s="264">
        <v>0.65</v>
      </c>
    </row>
    <row r="29" spans="1:6" ht="15" x14ac:dyDescent="0.2">
      <c r="A29" s="231"/>
      <c r="B29" s="711" t="s">
        <v>211</v>
      </c>
      <c r="C29" s="712"/>
      <c r="D29" s="712"/>
      <c r="E29" s="713"/>
      <c r="F29" s="264">
        <v>1.25</v>
      </c>
    </row>
    <row r="30" spans="1:6" ht="15" x14ac:dyDescent="0.2">
      <c r="A30" s="262" t="s">
        <v>212</v>
      </c>
      <c r="B30" s="263"/>
      <c r="C30" s="238"/>
      <c r="D30" s="238"/>
      <c r="E30" s="239"/>
      <c r="F30" s="242"/>
    </row>
    <row r="31" spans="1:6" ht="25.5" customHeight="1" x14ac:dyDescent="0.2">
      <c r="A31" s="226"/>
      <c r="B31" s="714" t="s">
        <v>213</v>
      </c>
      <c r="C31" s="714"/>
      <c r="D31" s="714"/>
      <c r="E31" s="715"/>
      <c r="F31" s="230">
        <v>0.1</v>
      </c>
    </row>
    <row r="32" spans="1:6" ht="15" x14ac:dyDescent="0.2">
      <c r="A32" s="231"/>
      <c r="B32" s="232" t="s">
        <v>214</v>
      </c>
      <c r="C32" s="233"/>
      <c r="D32" s="233"/>
      <c r="E32" s="234"/>
      <c r="F32" s="241">
        <v>0.5</v>
      </c>
    </row>
    <row r="33" spans="1:6" ht="15" x14ac:dyDescent="0.2">
      <c r="A33" s="265" t="s">
        <v>215</v>
      </c>
      <c r="B33" s="266"/>
      <c r="C33" s="267"/>
      <c r="D33" s="267"/>
      <c r="E33" s="268"/>
      <c r="F33" s="269">
        <v>0.1</v>
      </c>
    </row>
    <row r="34" spans="1:6" ht="15" x14ac:dyDescent="0.2">
      <c r="A34" s="262" t="s">
        <v>216</v>
      </c>
      <c r="B34" s="263"/>
      <c r="C34" s="238"/>
      <c r="D34" s="238"/>
      <c r="E34" s="239"/>
      <c r="F34" s="242">
        <v>0.3</v>
      </c>
    </row>
    <row r="35" spans="1:6" ht="15" x14ac:dyDescent="0.2">
      <c r="A35" s="262" t="s">
        <v>217</v>
      </c>
      <c r="B35" s="237"/>
      <c r="C35" s="238"/>
      <c r="D35" s="238"/>
      <c r="E35" s="239"/>
      <c r="F35" s="242"/>
    </row>
    <row r="36" spans="1:6" ht="15" x14ac:dyDescent="0.2">
      <c r="A36" s="231"/>
      <c r="B36" s="232" t="s">
        <v>218</v>
      </c>
      <c r="C36" s="233"/>
      <c r="D36" s="233"/>
      <c r="E36" s="234"/>
      <c r="F36" s="241">
        <v>0.3</v>
      </c>
    </row>
    <row r="37" spans="1:6" ht="15" x14ac:dyDescent="0.2">
      <c r="A37" s="265" t="s">
        <v>219</v>
      </c>
      <c r="B37" s="270"/>
      <c r="C37" s="267"/>
      <c r="D37" s="267"/>
      <c r="E37" s="268"/>
      <c r="F37" s="269">
        <v>0.3</v>
      </c>
    </row>
    <row r="38" spans="1:6" ht="15" x14ac:dyDescent="0.2">
      <c r="A38" s="262" t="s">
        <v>220</v>
      </c>
      <c r="B38" s="271"/>
      <c r="C38" s="238"/>
      <c r="D38" s="238"/>
      <c r="E38" s="239"/>
      <c r="F38" s="272"/>
    </row>
    <row r="39" spans="1:6" ht="15" x14ac:dyDescent="0.2">
      <c r="A39" s="273"/>
      <c r="B39" s="274" t="s">
        <v>221</v>
      </c>
      <c r="C39" s="275"/>
      <c r="D39" s="275"/>
      <c r="E39" s="276"/>
      <c r="F39" s="264">
        <v>0.35</v>
      </c>
    </row>
    <row r="40" spans="1:6" ht="15" x14ac:dyDescent="0.2">
      <c r="A40" s="273"/>
      <c r="B40" s="274" t="s">
        <v>222</v>
      </c>
      <c r="C40" s="275"/>
      <c r="D40" s="275"/>
      <c r="E40" s="276"/>
      <c r="F40" s="264">
        <v>0.6</v>
      </c>
    </row>
    <row r="41" spans="1:6" ht="15" x14ac:dyDescent="0.2">
      <c r="A41" s="273"/>
      <c r="B41" s="274" t="s">
        <v>223</v>
      </c>
      <c r="C41" s="275"/>
      <c r="D41" s="275"/>
      <c r="E41" s="276"/>
      <c r="F41" s="264">
        <v>0.75</v>
      </c>
    </row>
    <row r="42" spans="1:6" ht="15" x14ac:dyDescent="0.2">
      <c r="A42" s="273"/>
      <c r="B42" s="274" t="s">
        <v>224</v>
      </c>
      <c r="C42" s="275"/>
      <c r="D42" s="275"/>
      <c r="E42" s="276"/>
      <c r="F42" s="264">
        <v>0.78</v>
      </c>
    </row>
    <row r="43" spans="1:6" ht="15" x14ac:dyDescent="0.2">
      <c r="A43" s="226"/>
      <c r="B43" s="277" t="s">
        <v>225</v>
      </c>
      <c r="C43" s="275"/>
      <c r="D43" s="275"/>
      <c r="E43" s="276"/>
      <c r="F43" s="264">
        <v>1.3</v>
      </c>
    </row>
    <row r="44" spans="1:6" ht="15.75" thickBot="1" x14ac:dyDescent="0.25">
      <c r="A44" s="247"/>
      <c r="B44" s="278" t="s">
        <v>226</v>
      </c>
      <c r="C44" s="249"/>
      <c r="D44" s="249"/>
      <c r="E44" s="279"/>
      <c r="F44" s="280">
        <v>2.2999999999999998</v>
      </c>
    </row>
    <row r="45" spans="1:6" ht="14.25" x14ac:dyDescent="0.2">
      <c r="B45" s="281"/>
      <c r="C45" s="281"/>
      <c r="D45" s="281"/>
      <c r="E45" s="281"/>
      <c r="F45" s="282"/>
    </row>
    <row r="46" spans="1:6" ht="15.75" thickBot="1" x14ac:dyDescent="0.25">
      <c r="A46" s="256" t="s">
        <v>356</v>
      </c>
      <c r="B46" s="281"/>
      <c r="C46" s="281"/>
      <c r="D46" s="281"/>
      <c r="E46" s="281"/>
      <c r="F46" s="281"/>
    </row>
    <row r="47" spans="1:6" ht="14.25" x14ac:dyDescent="0.2">
      <c r="A47" s="283" t="s">
        <v>227</v>
      </c>
      <c r="B47" s="284" t="s">
        <v>228</v>
      </c>
      <c r="C47" s="284"/>
      <c r="D47" s="284"/>
      <c r="E47" s="284"/>
      <c r="F47" s="285"/>
    </row>
    <row r="48" spans="1:6" ht="14.25" x14ac:dyDescent="0.2">
      <c r="A48" s="286"/>
      <c r="B48" s="287" t="s">
        <v>229</v>
      </c>
      <c r="C48" s="287"/>
      <c r="D48" s="287"/>
      <c r="E48" s="287"/>
      <c r="F48" s="288"/>
    </row>
    <row r="49" spans="1:6" ht="14.25" x14ac:dyDescent="0.2">
      <c r="A49" s="289" t="s">
        <v>230</v>
      </c>
      <c r="B49" s="290" t="s">
        <v>231</v>
      </c>
      <c r="C49" s="290"/>
      <c r="D49" s="290"/>
      <c r="E49" s="290"/>
      <c r="F49" s="291"/>
    </row>
    <row r="50" spans="1:6" ht="15" x14ac:dyDescent="0.25">
      <c r="A50" s="292"/>
      <c r="B50" s="227" t="s">
        <v>232</v>
      </c>
      <c r="C50" s="293">
        <v>4.79</v>
      </c>
      <c r="D50" s="294"/>
      <c r="E50" s="295"/>
      <c r="F50" s="296"/>
    </row>
    <row r="51" spans="1:6" ht="15" x14ac:dyDescent="0.25">
      <c r="A51" s="292"/>
      <c r="B51" s="297" t="s">
        <v>233</v>
      </c>
      <c r="C51" s="298">
        <v>4.57</v>
      </c>
      <c r="D51" s="294"/>
      <c r="E51" s="295"/>
      <c r="F51" s="296"/>
    </row>
    <row r="52" spans="1:6" ht="15" x14ac:dyDescent="0.25">
      <c r="A52" s="292"/>
      <c r="B52" s="297" t="s">
        <v>234</v>
      </c>
      <c r="C52" s="298">
        <v>4.6900000000000004</v>
      </c>
      <c r="D52" s="294"/>
      <c r="E52" s="295"/>
      <c r="F52" s="296"/>
    </row>
    <row r="53" spans="1:6" ht="15" x14ac:dyDescent="0.25">
      <c r="A53" s="292"/>
      <c r="B53" s="297" t="s">
        <v>235</v>
      </c>
      <c r="C53" s="298">
        <v>4.53</v>
      </c>
      <c r="D53" s="294"/>
      <c r="E53" s="295"/>
      <c r="F53" s="296"/>
    </row>
    <row r="54" spans="1:6" ht="15" x14ac:dyDescent="0.25">
      <c r="A54" s="292"/>
      <c r="B54" s="297" t="s">
        <v>236</v>
      </c>
      <c r="C54" s="298">
        <v>5.29</v>
      </c>
      <c r="D54" s="294"/>
      <c r="E54" s="295"/>
      <c r="F54" s="296"/>
    </row>
    <row r="55" spans="1:6" ht="15" x14ac:dyDescent="0.25">
      <c r="A55" s="292"/>
      <c r="B55" s="297" t="s">
        <v>237</v>
      </c>
      <c r="C55" s="298">
        <v>4.68</v>
      </c>
      <c r="D55" s="294"/>
      <c r="E55" s="295"/>
      <c r="F55" s="296"/>
    </row>
    <row r="56" spans="1:6" ht="15" x14ac:dyDescent="0.25">
      <c r="A56" s="292"/>
      <c r="B56" s="253" t="s">
        <v>238</v>
      </c>
      <c r="C56" s="299">
        <v>4.09</v>
      </c>
      <c r="D56" s="294"/>
      <c r="E56" s="295"/>
      <c r="F56" s="296"/>
    </row>
    <row r="57" spans="1:6" ht="15" x14ac:dyDescent="0.25">
      <c r="A57" s="292"/>
      <c r="B57" s="297" t="s">
        <v>239</v>
      </c>
      <c r="C57" s="298">
        <v>5.12</v>
      </c>
      <c r="D57" s="294"/>
      <c r="E57" s="295"/>
      <c r="F57" s="296"/>
    </row>
    <row r="58" spans="1:6" s="559" customFormat="1" ht="15" x14ac:dyDescent="0.25">
      <c r="A58" s="553"/>
      <c r="B58" s="554" t="s">
        <v>240</v>
      </c>
      <c r="C58" s="555">
        <v>5.65</v>
      </c>
      <c r="D58" s="556"/>
      <c r="E58" s="557"/>
      <c r="F58" s="558"/>
    </row>
    <row r="59" spans="1:6" ht="14.25" x14ac:dyDescent="0.2">
      <c r="A59" s="292" t="s">
        <v>241</v>
      </c>
      <c r="B59" s="281" t="s">
        <v>242</v>
      </c>
      <c r="C59" s="281"/>
      <c r="D59" s="281"/>
      <c r="E59" s="281"/>
      <c r="F59" s="300"/>
    </row>
    <row r="60" spans="1:6" ht="14.25" x14ac:dyDescent="0.2">
      <c r="A60" s="292"/>
      <c r="B60" s="301" t="s">
        <v>243</v>
      </c>
      <c r="C60" s="302"/>
      <c r="D60" s="302"/>
      <c r="E60" s="303"/>
      <c r="F60" s="304" t="s">
        <v>244</v>
      </c>
    </row>
    <row r="61" spans="1:6" ht="15" x14ac:dyDescent="0.25">
      <c r="A61" s="292"/>
      <c r="B61" s="301" t="s">
        <v>245</v>
      </c>
      <c r="C61" s="302"/>
      <c r="D61" s="302"/>
      <c r="E61" s="305"/>
      <c r="F61" s="306">
        <v>0.98</v>
      </c>
    </row>
    <row r="62" spans="1:6" ht="15" x14ac:dyDescent="0.25">
      <c r="A62" s="292"/>
      <c r="B62" s="301" t="s">
        <v>246</v>
      </c>
      <c r="C62" s="302"/>
      <c r="D62" s="302"/>
      <c r="E62" s="305"/>
      <c r="F62" s="306">
        <v>1.02</v>
      </c>
    </row>
    <row r="63" spans="1:6" ht="15" x14ac:dyDescent="0.25">
      <c r="A63" s="292"/>
      <c r="B63" s="301" t="s">
        <v>247</v>
      </c>
      <c r="C63" s="302"/>
      <c r="D63" s="302"/>
      <c r="E63" s="305"/>
      <c r="F63" s="306">
        <v>0.96</v>
      </c>
    </row>
    <row r="64" spans="1:6" ht="15" x14ac:dyDescent="0.25">
      <c r="A64" s="292"/>
      <c r="B64" s="301" t="s">
        <v>248</v>
      </c>
      <c r="C64" s="302"/>
      <c r="D64" s="302"/>
      <c r="E64" s="305"/>
      <c r="F64" s="306">
        <v>1.04</v>
      </c>
    </row>
    <row r="65" spans="1:6" ht="15" x14ac:dyDescent="0.25">
      <c r="A65" s="292"/>
      <c r="B65" s="301" t="s">
        <v>249</v>
      </c>
      <c r="C65" s="302"/>
      <c r="D65" s="302"/>
      <c r="E65" s="305"/>
      <c r="F65" s="306">
        <v>0.94</v>
      </c>
    </row>
    <row r="66" spans="1:6" ht="15.75" thickBot="1" x14ac:dyDescent="0.3">
      <c r="A66" s="307"/>
      <c r="B66" s="308" t="s">
        <v>248</v>
      </c>
      <c r="C66" s="309"/>
      <c r="D66" s="309"/>
      <c r="E66" s="310"/>
      <c r="F66" s="311">
        <v>1.06</v>
      </c>
    </row>
  </sheetData>
  <mergeCells count="3">
    <mergeCell ref="B28:E28"/>
    <mergeCell ref="B29:E29"/>
    <mergeCell ref="B31:E31"/>
  </mergeCells>
  <printOptions horizontalCentered="1"/>
  <pageMargins left="0.59055118110236227" right="0.59055118110236227" top="0.98425196850393704" bottom="0.59055118110236227" header="0.51181102362204722" footer="0.31496062992125984"/>
  <pageSetup paperSize="9" scale="88" fitToHeight="2" orientation="landscape" r:id="rId1"/>
  <headerFooter alignWithMargins="0">
    <oddHeader>&amp;LKrajský úřad Plzeňského kraje&amp;R1. 3. 2018</oddHeader>
    <oddFooter>Stránka &amp;P z &amp;N</oddFooter>
  </headerFooter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I16" sqref="I16"/>
    </sheetView>
  </sheetViews>
  <sheetFormatPr defaultRowHeight="15.75" x14ac:dyDescent="0.25"/>
  <cols>
    <col min="1" max="1" width="27.7109375" style="321" customWidth="1"/>
    <col min="2" max="2" width="10.140625" style="313" bestFit="1" customWidth="1"/>
    <col min="3" max="5" width="9.28515625" style="313" bestFit="1" customWidth="1"/>
    <col min="6" max="16384" width="9.140625" style="313"/>
  </cols>
  <sheetData>
    <row r="1" spans="1:6" x14ac:dyDescent="0.25">
      <c r="A1" s="320" t="s">
        <v>267</v>
      </c>
      <c r="B1" s="322"/>
      <c r="C1" s="322"/>
      <c r="D1" s="322"/>
      <c r="E1" s="322"/>
      <c r="F1" s="312"/>
    </row>
    <row r="2" spans="1:6" s="321" customFormat="1" ht="15.75" customHeight="1" x14ac:dyDescent="0.25">
      <c r="A2" s="716" t="s">
        <v>251</v>
      </c>
      <c r="B2" s="717" t="s">
        <v>252</v>
      </c>
      <c r="C2" s="717" t="s">
        <v>4</v>
      </c>
      <c r="D2" s="717"/>
      <c r="E2" s="717"/>
      <c r="F2" s="314"/>
    </row>
    <row r="3" spans="1:6" s="321" customFormat="1" ht="15.75" customHeight="1" x14ac:dyDescent="0.25">
      <c r="A3" s="716"/>
      <c r="B3" s="717"/>
      <c r="C3" s="718" t="s">
        <v>13</v>
      </c>
      <c r="D3" s="718" t="s">
        <v>253</v>
      </c>
      <c r="E3" s="718" t="s">
        <v>254</v>
      </c>
    </row>
    <row r="4" spans="1:6" s="321" customFormat="1" x14ac:dyDescent="0.25">
      <c r="A4" s="716"/>
      <c r="B4" s="717"/>
      <c r="C4" s="718"/>
      <c r="D4" s="718"/>
      <c r="E4" s="718"/>
    </row>
    <row r="5" spans="1:6" x14ac:dyDescent="0.25">
      <c r="A5" s="323" t="s">
        <v>255</v>
      </c>
      <c r="B5" s="318">
        <v>36031</v>
      </c>
      <c r="C5" s="318">
        <v>25824</v>
      </c>
      <c r="D5" s="318">
        <v>9297</v>
      </c>
      <c r="E5" s="318">
        <v>910</v>
      </c>
    </row>
    <row r="6" spans="1:6" x14ac:dyDescent="0.25">
      <c r="A6" s="323" t="s">
        <v>256</v>
      </c>
      <c r="B6" s="318">
        <v>66249</v>
      </c>
      <c r="C6" s="318">
        <v>47471</v>
      </c>
      <c r="D6" s="318">
        <v>17090</v>
      </c>
      <c r="E6" s="318">
        <v>1688</v>
      </c>
    </row>
    <row r="7" spans="1:6" x14ac:dyDescent="0.25">
      <c r="A7" s="323" t="s">
        <v>257</v>
      </c>
      <c r="B7" s="318">
        <v>49866</v>
      </c>
      <c r="C7" s="318">
        <v>35677</v>
      </c>
      <c r="D7" s="318">
        <v>12844</v>
      </c>
      <c r="E7" s="318">
        <v>1345</v>
      </c>
    </row>
    <row r="8" spans="1:6" x14ac:dyDescent="0.25">
      <c r="A8" s="323" t="s">
        <v>258</v>
      </c>
      <c r="B8" s="318">
        <v>66249</v>
      </c>
      <c r="C8" s="318">
        <v>47471</v>
      </c>
      <c r="D8" s="318">
        <v>17090</v>
      </c>
      <c r="E8" s="318">
        <v>1688</v>
      </c>
    </row>
    <row r="9" spans="1:6" x14ac:dyDescent="0.25">
      <c r="A9" s="323" t="s">
        <v>259</v>
      </c>
      <c r="B9" s="318">
        <v>49866</v>
      </c>
      <c r="C9" s="318">
        <v>35677</v>
      </c>
      <c r="D9" s="318">
        <v>12844</v>
      </c>
      <c r="E9" s="318">
        <v>1345</v>
      </c>
    </row>
    <row r="10" spans="1:6" x14ac:dyDescent="0.25">
      <c r="A10" s="323" t="s">
        <v>260</v>
      </c>
      <c r="B10" s="318">
        <v>66249</v>
      </c>
      <c r="C10" s="318">
        <v>47471</v>
      </c>
      <c r="D10" s="318">
        <v>17090</v>
      </c>
      <c r="E10" s="318">
        <v>1688</v>
      </c>
    </row>
    <row r="11" spans="1:6" x14ac:dyDescent="0.25">
      <c r="A11" s="323" t="s">
        <v>261</v>
      </c>
      <c r="B11" s="318">
        <v>32440</v>
      </c>
      <c r="C11" s="318">
        <v>23194</v>
      </c>
      <c r="D11" s="318">
        <v>8350</v>
      </c>
      <c r="E11" s="318">
        <v>896</v>
      </c>
    </row>
    <row r="12" spans="1:6" x14ac:dyDescent="0.25">
      <c r="A12" s="323" t="s">
        <v>262</v>
      </c>
      <c r="B12" s="318">
        <v>49866</v>
      </c>
      <c r="C12" s="318">
        <v>35677</v>
      </c>
      <c r="D12" s="318">
        <v>12844</v>
      </c>
      <c r="E12" s="318">
        <v>1345</v>
      </c>
    </row>
    <row r="13" spans="1:6" x14ac:dyDescent="0.25">
      <c r="A13" s="323" t="s">
        <v>263</v>
      </c>
      <c r="B13" s="318">
        <v>66249</v>
      </c>
      <c r="C13" s="318">
        <v>47471</v>
      </c>
      <c r="D13" s="318">
        <v>17090</v>
      </c>
      <c r="E13" s="318">
        <v>1688</v>
      </c>
    </row>
    <row r="14" spans="1:6" x14ac:dyDescent="0.25">
      <c r="A14" s="323" t="s">
        <v>264</v>
      </c>
      <c r="B14" s="318">
        <v>2699</v>
      </c>
      <c r="C14" s="318">
        <v>1977</v>
      </c>
      <c r="D14" s="318">
        <v>712</v>
      </c>
      <c r="E14" s="318">
        <v>10</v>
      </c>
    </row>
    <row r="15" spans="1:6" x14ac:dyDescent="0.25">
      <c r="A15" s="323" t="s">
        <v>265</v>
      </c>
      <c r="B15" s="318">
        <v>66249</v>
      </c>
      <c r="C15" s="318">
        <v>47471</v>
      </c>
      <c r="D15" s="318">
        <v>17090</v>
      </c>
      <c r="E15" s="318">
        <v>1688</v>
      </c>
    </row>
    <row r="16" spans="1:6" x14ac:dyDescent="0.25">
      <c r="A16" s="323" t="s">
        <v>266</v>
      </c>
      <c r="B16" s="318">
        <v>66249</v>
      </c>
      <c r="C16" s="318">
        <v>47471</v>
      </c>
      <c r="D16" s="318">
        <v>17090</v>
      </c>
      <c r="E16" s="318">
        <v>1688</v>
      </c>
    </row>
    <row r="17" spans="1:5" x14ac:dyDescent="0.25">
      <c r="A17" s="324"/>
      <c r="B17" s="319"/>
      <c r="C17" s="319"/>
      <c r="D17" s="319"/>
      <c r="E17" s="319"/>
    </row>
    <row r="19" spans="1:5" x14ac:dyDescent="0.25">
      <c r="A19" s="325"/>
      <c r="B19" s="316"/>
      <c r="C19" s="316"/>
      <c r="E19" s="317"/>
    </row>
    <row r="20" spans="1:5" x14ac:dyDescent="0.25">
      <c r="A20" s="325"/>
      <c r="B20" s="315"/>
      <c r="C20" s="315"/>
    </row>
    <row r="21" spans="1:5" x14ac:dyDescent="0.25">
      <c r="A21" s="326"/>
      <c r="B21" s="315"/>
      <c r="C21" s="315"/>
    </row>
    <row r="22" spans="1:5" x14ac:dyDescent="0.25">
      <c r="A22" s="326"/>
      <c r="B22" s="315"/>
      <c r="C22" s="315"/>
    </row>
    <row r="23" spans="1:5" x14ac:dyDescent="0.25">
      <c r="A23" s="326"/>
      <c r="B23" s="315"/>
      <c r="C23" s="315"/>
    </row>
  </sheetData>
  <mergeCells count="6">
    <mergeCell ref="A2:A4"/>
    <mergeCell ref="B2:B4"/>
    <mergeCell ref="C2:E2"/>
    <mergeCell ref="C3:C4"/>
    <mergeCell ref="D3:D4"/>
    <mergeCell ref="E3:E4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&amp;LKrajský úřad Plzeňského kraje&amp;R1. 3.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7"/>
  <sheetViews>
    <sheetView workbookViewId="0">
      <pane ySplit="15" topLeftCell="A16" activePane="bottomLeft" state="frozenSplit"/>
      <selection activeCell="J36" sqref="J36"/>
      <selection pane="bottomLeft" activeCell="F16" sqref="F16"/>
    </sheetView>
  </sheetViews>
  <sheetFormatPr defaultRowHeight="12.75" x14ac:dyDescent="0.2"/>
  <cols>
    <col min="1" max="1" width="10" style="327" customWidth="1"/>
    <col min="2" max="2" width="9.5703125" style="327" customWidth="1"/>
    <col min="3" max="3" width="10.85546875" style="327" customWidth="1"/>
    <col min="4" max="5" width="14.140625" style="327" customWidth="1"/>
    <col min="6" max="6" width="13" style="327" customWidth="1"/>
    <col min="7" max="7" width="10.5703125" style="327" customWidth="1"/>
    <col min="8" max="8" width="8.28515625" style="327" bestFit="1" customWidth="1"/>
    <col min="9" max="9" width="16.140625" style="327" customWidth="1"/>
    <col min="10" max="10" width="15.85546875" style="327" customWidth="1"/>
    <col min="11" max="16384" width="9.140625" style="327"/>
  </cols>
  <sheetData>
    <row r="1" spans="1:11" x14ac:dyDescent="0.2">
      <c r="H1" s="327" t="s">
        <v>268</v>
      </c>
    </row>
    <row r="2" spans="1:11" ht="4.5" customHeight="1" x14ac:dyDescent="0.2"/>
    <row r="3" spans="1:11" ht="20.25" x14ac:dyDescent="0.3">
      <c r="A3" s="328" t="s">
        <v>278</v>
      </c>
      <c r="C3" s="329"/>
      <c r="D3" s="329"/>
      <c r="E3" s="329"/>
      <c r="F3" s="330"/>
      <c r="G3" s="330"/>
      <c r="H3" s="331"/>
      <c r="I3" s="331"/>
    </row>
    <row r="4" spans="1:11" ht="15.75" x14ac:dyDescent="0.25">
      <c r="A4" s="332" t="s">
        <v>269</v>
      </c>
      <c r="B4" s="333"/>
      <c r="C4" s="333"/>
      <c r="D4" s="333"/>
      <c r="E4" s="333"/>
      <c r="F4" s="333"/>
      <c r="G4" s="333"/>
      <c r="I4" s="332"/>
    </row>
    <row r="5" spans="1:11" ht="3.75" customHeight="1" x14ac:dyDescent="0.25">
      <c r="A5" s="334"/>
      <c r="B5" s="333"/>
      <c r="C5" s="333"/>
      <c r="D5" s="333"/>
      <c r="E5" s="333"/>
      <c r="F5" s="333"/>
      <c r="G5" s="333"/>
      <c r="I5" s="331"/>
    </row>
    <row r="6" spans="1:11" ht="15.75" x14ac:dyDescent="0.25">
      <c r="A6" s="334"/>
      <c r="B6" s="335"/>
      <c r="C6" s="336" t="s">
        <v>8</v>
      </c>
      <c r="E6" s="337" t="s">
        <v>9</v>
      </c>
      <c r="G6" s="337"/>
      <c r="I6" s="331"/>
    </row>
    <row r="7" spans="1:11" ht="15.75" x14ac:dyDescent="0.25">
      <c r="A7" s="338" t="s">
        <v>270</v>
      </c>
      <c r="B7" s="335"/>
      <c r="C7" s="339">
        <v>7.65</v>
      </c>
      <c r="D7" s="340"/>
      <c r="E7" s="341">
        <v>35</v>
      </c>
      <c r="G7" s="342"/>
      <c r="I7" s="331"/>
      <c r="J7" s="381"/>
      <c r="K7" s="381"/>
    </row>
    <row r="8" spans="1:11" ht="15" x14ac:dyDescent="0.2">
      <c r="A8" s="343" t="s">
        <v>271</v>
      </c>
      <c r="B8" s="344"/>
      <c r="C8" s="339" t="s">
        <v>279</v>
      </c>
      <c r="D8" s="340"/>
      <c r="E8" s="341" t="s">
        <v>272</v>
      </c>
      <c r="G8" s="342"/>
      <c r="I8" s="331"/>
      <c r="J8" s="381"/>
      <c r="K8" s="381"/>
    </row>
    <row r="9" spans="1:11" ht="15" x14ac:dyDescent="0.2">
      <c r="A9" s="343" t="s">
        <v>281</v>
      </c>
      <c r="B9" s="344"/>
      <c r="C9" s="339" t="s">
        <v>280</v>
      </c>
      <c r="D9" s="340"/>
      <c r="E9" s="341" t="s">
        <v>272</v>
      </c>
      <c r="G9" s="342"/>
      <c r="I9" s="331"/>
      <c r="J9" s="381"/>
      <c r="K9" s="381"/>
    </row>
    <row r="10" spans="1:11" ht="15" x14ac:dyDescent="0.2">
      <c r="A10" s="343" t="s">
        <v>282</v>
      </c>
      <c r="B10" s="344"/>
      <c r="C10" s="339" t="s">
        <v>38</v>
      </c>
      <c r="D10" s="340"/>
      <c r="E10" s="341" t="s">
        <v>272</v>
      </c>
      <c r="G10" s="342"/>
      <c r="I10" s="331"/>
      <c r="J10" s="381"/>
      <c r="K10" s="381"/>
    </row>
    <row r="11" spans="1:11" ht="15" x14ac:dyDescent="0.2">
      <c r="A11" s="343" t="s">
        <v>273</v>
      </c>
      <c r="B11" s="344"/>
      <c r="C11" s="339" t="s">
        <v>41</v>
      </c>
      <c r="D11" s="340"/>
      <c r="E11" s="341" t="s">
        <v>272</v>
      </c>
      <c r="G11" s="342"/>
      <c r="I11" s="331"/>
      <c r="J11" s="381"/>
      <c r="K11" s="381"/>
    </row>
    <row r="12" spans="1:11" ht="15" x14ac:dyDescent="0.2">
      <c r="A12" s="345" t="s">
        <v>274</v>
      </c>
      <c r="B12" s="346"/>
      <c r="C12" s="339" t="s">
        <v>44</v>
      </c>
      <c r="D12" s="340"/>
      <c r="E12" s="347">
        <v>41.1</v>
      </c>
      <c r="G12" s="348"/>
      <c r="I12" s="331"/>
      <c r="J12" s="381"/>
      <c r="K12" s="381"/>
    </row>
    <row r="13" spans="1:11" ht="6" customHeight="1" thickBot="1" x14ac:dyDescent="0.25">
      <c r="A13" s="719"/>
      <c r="B13" s="719"/>
      <c r="C13" s="349"/>
      <c r="D13" s="350"/>
      <c r="E13" s="351"/>
      <c r="F13" s="351"/>
      <c r="G13" s="351"/>
      <c r="I13" s="331"/>
    </row>
    <row r="14" spans="1:11" ht="15.75" x14ac:dyDescent="0.2">
      <c r="A14" s="352"/>
      <c r="B14" s="353" t="s">
        <v>1</v>
      </c>
      <c r="C14" s="354"/>
      <c r="D14" s="353" t="s">
        <v>2</v>
      </c>
      <c r="E14" s="354"/>
      <c r="F14" s="355" t="s">
        <v>3</v>
      </c>
      <c r="G14" s="720" t="s">
        <v>4</v>
      </c>
      <c r="H14" s="721"/>
    </row>
    <row r="15" spans="1:11" ht="45.75" thickBot="1" x14ac:dyDescent="0.25">
      <c r="A15" s="356" t="s">
        <v>275</v>
      </c>
      <c r="B15" s="357" t="s">
        <v>8</v>
      </c>
      <c r="C15" s="358" t="s">
        <v>9</v>
      </c>
      <c r="D15" s="359" t="s">
        <v>10</v>
      </c>
      <c r="E15" s="360" t="s">
        <v>276</v>
      </c>
      <c r="F15" s="359" t="s">
        <v>3</v>
      </c>
      <c r="G15" s="361" t="s">
        <v>13</v>
      </c>
      <c r="H15" s="360" t="s">
        <v>14</v>
      </c>
    </row>
    <row r="16" spans="1:11" x14ac:dyDescent="0.2">
      <c r="A16" s="362" t="s">
        <v>277</v>
      </c>
      <c r="B16" s="363">
        <v>7.65</v>
      </c>
      <c r="C16" s="364">
        <v>35</v>
      </c>
      <c r="D16" s="365">
        <v>29068</v>
      </c>
      <c r="E16" s="366">
        <v>16585</v>
      </c>
      <c r="F16" s="365">
        <f>ROUND(12*1.36*(1/B16*D16+1/C16*E16)+H16,0)</f>
        <v>70107</v>
      </c>
      <c r="G16" s="367">
        <f t="shared" ref="G16:G79" si="0">ROUND(12*(1/B16*D16+1/C16*E16),0)</f>
        <v>51283</v>
      </c>
      <c r="H16" s="368">
        <v>362</v>
      </c>
    </row>
    <row r="17" spans="1:8" x14ac:dyDescent="0.2">
      <c r="A17" s="369">
        <v>13</v>
      </c>
      <c r="B17" s="370">
        <f>ROUND(2.4*POWER(A17,0.5)-1,2)</f>
        <v>7.65</v>
      </c>
      <c r="C17" s="371">
        <f>ROUND(-0.0005*POWER(A17,2)+0.1103*A17+35,2)</f>
        <v>36.35</v>
      </c>
      <c r="D17" s="372">
        <v>29068</v>
      </c>
      <c r="E17" s="382">
        <v>16585</v>
      </c>
      <c r="F17" s="372">
        <f t="shared" ref="F17:F80" si="1">ROUND(12*1.36*(1/B17*D17+1/C17*E17)+H17,0)</f>
        <v>69820</v>
      </c>
      <c r="G17" s="373">
        <f t="shared" si="0"/>
        <v>51072</v>
      </c>
      <c r="H17" s="374">
        <v>362</v>
      </c>
    </row>
    <row r="18" spans="1:8" x14ac:dyDescent="0.2">
      <c r="A18" s="369">
        <v>14</v>
      </c>
      <c r="B18" s="370">
        <f t="shared" ref="B18:B22" si="2">ROUND(2.4*POWER(A18,0.5)-1,2)</f>
        <v>7.98</v>
      </c>
      <c r="C18" s="371">
        <f t="shared" ref="C18:C81" si="3">ROUND(-0.0005*POWER(A18,2)+0.1103*A18+35,2)</f>
        <v>36.450000000000003</v>
      </c>
      <c r="D18" s="372">
        <v>29068</v>
      </c>
      <c r="E18" s="382">
        <v>16585</v>
      </c>
      <c r="F18" s="372">
        <f t="shared" si="1"/>
        <v>67235</v>
      </c>
      <c r="G18" s="373">
        <f t="shared" si="0"/>
        <v>49171</v>
      </c>
      <c r="H18" s="374">
        <v>362</v>
      </c>
    </row>
    <row r="19" spans="1:8" x14ac:dyDescent="0.2">
      <c r="A19" s="369">
        <v>15</v>
      </c>
      <c r="B19" s="370">
        <f t="shared" si="2"/>
        <v>8.3000000000000007</v>
      </c>
      <c r="C19" s="371">
        <f t="shared" si="3"/>
        <v>36.54</v>
      </c>
      <c r="D19" s="372">
        <v>29068</v>
      </c>
      <c r="E19" s="382">
        <v>16585</v>
      </c>
      <c r="F19" s="372">
        <f t="shared" si="1"/>
        <v>64925</v>
      </c>
      <c r="G19" s="373">
        <f t="shared" si="0"/>
        <v>47473</v>
      </c>
      <c r="H19" s="374">
        <v>362</v>
      </c>
    </row>
    <row r="20" spans="1:8" x14ac:dyDescent="0.2">
      <c r="A20" s="369">
        <v>16</v>
      </c>
      <c r="B20" s="370">
        <f t="shared" si="2"/>
        <v>8.6</v>
      </c>
      <c r="C20" s="371">
        <f t="shared" si="3"/>
        <v>36.64</v>
      </c>
      <c r="D20" s="372">
        <v>29068</v>
      </c>
      <c r="E20" s="382">
        <v>16585</v>
      </c>
      <c r="F20" s="372">
        <f t="shared" si="1"/>
        <v>62911</v>
      </c>
      <c r="G20" s="373">
        <f t="shared" si="0"/>
        <v>45992</v>
      </c>
      <c r="H20" s="374">
        <v>362</v>
      </c>
    </row>
    <row r="21" spans="1:8" x14ac:dyDescent="0.2">
      <c r="A21" s="369">
        <v>17</v>
      </c>
      <c r="B21" s="370">
        <f t="shared" si="2"/>
        <v>8.9</v>
      </c>
      <c r="C21" s="371">
        <f t="shared" si="3"/>
        <v>36.729999999999997</v>
      </c>
      <c r="D21" s="372">
        <v>29068</v>
      </c>
      <c r="E21" s="382">
        <v>16585</v>
      </c>
      <c r="F21" s="372">
        <f t="shared" si="1"/>
        <v>61033</v>
      </c>
      <c r="G21" s="373">
        <f t="shared" si="0"/>
        <v>44611</v>
      </c>
      <c r="H21" s="374">
        <v>362</v>
      </c>
    </row>
    <row r="22" spans="1:8" x14ac:dyDescent="0.2">
      <c r="A22" s="369">
        <v>18</v>
      </c>
      <c r="B22" s="370">
        <f t="shared" si="2"/>
        <v>9.18</v>
      </c>
      <c r="C22" s="371">
        <f t="shared" si="3"/>
        <v>36.82</v>
      </c>
      <c r="D22" s="372">
        <v>29068</v>
      </c>
      <c r="E22" s="382">
        <v>16585</v>
      </c>
      <c r="F22" s="372">
        <f t="shared" si="1"/>
        <v>59390</v>
      </c>
      <c r="G22" s="373">
        <f t="shared" si="0"/>
        <v>43403</v>
      </c>
      <c r="H22" s="374">
        <v>362</v>
      </c>
    </row>
    <row r="23" spans="1:8" x14ac:dyDescent="0.2">
      <c r="A23" s="369">
        <v>19</v>
      </c>
      <c r="B23" s="370">
        <f>ROUND(3.89*POWER(A23,0.355)-1.5,2)</f>
        <v>9.56</v>
      </c>
      <c r="C23" s="371">
        <f t="shared" si="3"/>
        <v>36.92</v>
      </c>
      <c r="D23" s="372">
        <v>29068</v>
      </c>
      <c r="E23" s="382">
        <v>16585</v>
      </c>
      <c r="F23" s="372">
        <f t="shared" si="1"/>
        <v>57316</v>
      </c>
      <c r="G23" s="373">
        <f t="shared" si="0"/>
        <v>41878</v>
      </c>
      <c r="H23" s="374">
        <v>362</v>
      </c>
    </row>
    <row r="24" spans="1:8" x14ac:dyDescent="0.2">
      <c r="A24" s="369">
        <v>20</v>
      </c>
      <c r="B24" s="370">
        <f t="shared" ref="B24:B33" si="4">ROUND(3.89*POWER(A24,0.355)-1.5,2)</f>
        <v>9.77</v>
      </c>
      <c r="C24" s="371">
        <f t="shared" si="3"/>
        <v>37.01</v>
      </c>
      <c r="D24" s="372">
        <v>29068</v>
      </c>
      <c r="E24" s="382">
        <v>16585</v>
      </c>
      <c r="F24" s="372">
        <f t="shared" si="1"/>
        <v>56231</v>
      </c>
      <c r="G24" s="373">
        <f t="shared" si="0"/>
        <v>41080</v>
      </c>
      <c r="H24" s="374">
        <v>362</v>
      </c>
    </row>
    <row r="25" spans="1:8" x14ac:dyDescent="0.2">
      <c r="A25" s="369">
        <v>21</v>
      </c>
      <c r="B25" s="370">
        <f t="shared" si="4"/>
        <v>9.9600000000000009</v>
      </c>
      <c r="C25" s="371">
        <f t="shared" si="3"/>
        <v>37.1</v>
      </c>
      <c r="D25" s="372">
        <v>29068</v>
      </c>
      <c r="E25" s="382">
        <v>16585</v>
      </c>
      <c r="F25" s="372">
        <f t="shared" si="1"/>
        <v>55287</v>
      </c>
      <c r="G25" s="373">
        <f t="shared" si="0"/>
        <v>40386</v>
      </c>
      <c r="H25" s="374">
        <v>362</v>
      </c>
    </row>
    <row r="26" spans="1:8" x14ac:dyDescent="0.2">
      <c r="A26" s="369">
        <v>22</v>
      </c>
      <c r="B26" s="370">
        <f t="shared" si="4"/>
        <v>10.15</v>
      </c>
      <c r="C26" s="371">
        <f t="shared" si="3"/>
        <v>37.18</v>
      </c>
      <c r="D26" s="372">
        <v>29068</v>
      </c>
      <c r="E26" s="382">
        <v>16585</v>
      </c>
      <c r="F26" s="372">
        <f t="shared" si="1"/>
        <v>54380</v>
      </c>
      <c r="G26" s="373">
        <f t="shared" si="0"/>
        <v>39719</v>
      </c>
      <c r="H26" s="374">
        <v>362</v>
      </c>
    </row>
    <row r="27" spans="1:8" x14ac:dyDescent="0.2">
      <c r="A27" s="369">
        <v>23</v>
      </c>
      <c r="B27" s="370">
        <f t="shared" si="4"/>
        <v>10.34</v>
      </c>
      <c r="C27" s="371">
        <f t="shared" si="3"/>
        <v>37.270000000000003</v>
      </c>
      <c r="D27" s="372">
        <v>29068</v>
      </c>
      <c r="E27" s="382">
        <v>16585</v>
      </c>
      <c r="F27" s="372">
        <f t="shared" si="1"/>
        <v>53503</v>
      </c>
      <c r="G27" s="373">
        <f t="shared" si="0"/>
        <v>39075</v>
      </c>
      <c r="H27" s="374">
        <v>362</v>
      </c>
    </row>
    <row r="28" spans="1:8" x14ac:dyDescent="0.2">
      <c r="A28" s="369">
        <v>24</v>
      </c>
      <c r="B28" s="370">
        <f t="shared" si="4"/>
        <v>10.52</v>
      </c>
      <c r="C28" s="371">
        <f t="shared" si="3"/>
        <v>37.36</v>
      </c>
      <c r="D28" s="372">
        <v>29068</v>
      </c>
      <c r="E28" s="382">
        <v>16585</v>
      </c>
      <c r="F28" s="372">
        <f t="shared" si="1"/>
        <v>52701</v>
      </c>
      <c r="G28" s="373">
        <f t="shared" si="0"/>
        <v>38485</v>
      </c>
      <c r="H28" s="374">
        <v>362</v>
      </c>
    </row>
    <row r="29" spans="1:8" x14ac:dyDescent="0.2">
      <c r="A29" s="369">
        <v>25</v>
      </c>
      <c r="B29" s="370">
        <f t="shared" si="4"/>
        <v>10.7</v>
      </c>
      <c r="C29" s="371">
        <f t="shared" si="3"/>
        <v>37.450000000000003</v>
      </c>
      <c r="D29" s="372">
        <v>29068</v>
      </c>
      <c r="E29" s="382">
        <v>16585</v>
      </c>
      <c r="F29" s="372">
        <f t="shared" si="1"/>
        <v>51925</v>
      </c>
      <c r="G29" s="373">
        <f t="shared" si="0"/>
        <v>37914</v>
      </c>
      <c r="H29" s="374">
        <v>362</v>
      </c>
    </row>
    <row r="30" spans="1:8" x14ac:dyDescent="0.2">
      <c r="A30" s="369">
        <v>26</v>
      </c>
      <c r="B30" s="370">
        <f t="shared" si="4"/>
        <v>10.87</v>
      </c>
      <c r="C30" s="371">
        <f t="shared" si="3"/>
        <v>37.53</v>
      </c>
      <c r="D30" s="372">
        <v>29068</v>
      </c>
      <c r="E30" s="382">
        <v>16585</v>
      </c>
      <c r="F30" s="372">
        <f t="shared" si="1"/>
        <v>51216</v>
      </c>
      <c r="G30" s="373">
        <f t="shared" si="0"/>
        <v>37393</v>
      </c>
      <c r="H30" s="374">
        <v>362</v>
      </c>
    </row>
    <row r="31" spans="1:8" x14ac:dyDescent="0.2">
      <c r="A31" s="369">
        <v>27</v>
      </c>
      <c r="B31" s="370">
        <f t="shared" si="4"/>
        <v>11.03</v>
      </c>
      <c r="C31" s="371">
        <f t="shared" si="3"/>
        <v>37.61</v>
      </c>
      <c r="D31" s="372">
        <v>29068</v>
      </c>
      <c r="E31" s="382">
        <v>16585</v>
      </c>
      <c r="F31" s="372">
        <f t="shared" si="1"/>
        <v>50568</v>
      </c>
      <c r="G31" s="373">
        <f t="shared" si="0"/>
        <v>36916</v>
      </c>
      <c r="H31" s="374">
        <v>362</v>
      </c>
    </row>
    <row r="32" spans="1:8" x14ac:dyDescent="0.2">
      <c r="A32" s="369">
        <v>28</v>
      </c>
      <c r="B32" s="370">
        <f t="shared" si="4"/>
        <v>11.2</v>
      </c>
      <c r="C32" s="371">
        <f t="shared" si="3"/>
        <v>37.700000000000003</v>
      </c>
      <c r="D32" s="372">
        <v>29068</v>
      </c>
      <c r="E32" s="382">
        <v>16585</v>
      </c>
      <c r="F32" s="372">
        <f t="shared" si="1"/>
        <v>49898</v>
      </c>
      <c r="G32" s="373">
        <f t="shared" si="0"/>
        <v>36423</v>
      </c>
      <c r="H32" s="374">
        <v>362</v>
      </c>
    </row>
    <row r="33" spans="1:8" x14ac:dyDescent="0.2">
      <c r="A33" s="369">
        <v>29</v>
      </c>
      <c r="B33" s="370">
        <f t="shared" si="4"/>
        <v>11.36</v>
      </c>
      <c r="C33" s="371">
        <f t="shared" si="3"/>
        <v>37.78</v>
      </c>
      <c r="D33" s="372">
        <v>29068</v>
      </c>
      <c r="E33" s="382">
        <v>16585</v>
      </c>
      <c r="F33" s="372">
        <f t="shared" si="1"/>
        <v>49286</v>
      </c>
      <c r="G33" s="373">
        <f t="shared" si="0"/>
        <v>35974</v>
      </c>
      <c r="H33" s="374">
        <v>362</v>
      </c>
    </row>
    <row r="34" spans="1:8" x14ac:dyDescent="0.2">
      <c r="A34" s="369">
        <v>30</v>
      </c>
      <c r="B34" s="370">
        <f>ROUND(LN(A34)+8,2)</f>
        <v>11.4</v>
      </c>
      <c r="C34" s="371">
        <f t="shared" si="3"/>
        <v>37.86</v>
      </c>
      <c r="D34" s="372">
        <v>29068</v>
      </c>
      <c r="E34" s="382">
        <v>16585</v>
      </c>
      <c r="F34" s="372">
        <f t="shared" si="1"/>
        <v>49124</v>
      </c>
      <c r="G34" s="373">
        <f t="shared" si="0"/>
        <v>35855</v>
      </c>
      <c r="H34" s="374">
        <v>362</v>
      </c>
    </row>
    <row r="35" spans="1:8" x14ac:dyDescent="0.2">
      <c r="A35" s="369">
        <v>31</v>
      </c>
      <c r="B35" s="370">
        <f t="shared" ref="B35:B60" si="5">ROUND(LN(A35)+8,2)</f>
        <v>11.43</v>
      </c>
      <c r="C35" s="371">
        <f t="shared" si="3"/>
        <v>37.94</v>
      </c>
      <c r="D35" s="372">
        <v>29068</v>
      </c>
      <c r="E35" s="382">
        <v>16585</v>
      </c>
      <c r="F35" s="372">
        <f t="shared" si="1"/>
        <v>49000</v>
      </c>
      <c r="G35" s="373">
        <f t="shared" si="0"/>
        <v>35763</v>
      </c>
      <c r="H35" s="374">
        <v>362</v>
      </c>
    </row>
    <row r="36" spans="1:8" x14ac:dyDescent="0.2">
      <c r="A36" s="369">
        <v>32</v>
      </c>
      <c r="B36" s="370">
        <f t="shared" si="5"/>
        <v>11.47</v>
      </c>
      <c r="C36" s="371">
        <f t="shared" si="3"/>
        <v>38.020000000000003</v>
      </c>
      <c r="D36" s="372">
        <v>29068</v>
      </c>
      <c r="E36" s="382">
        <v>16585</v>
      </c>
      <c r="F36" s="372">
        <f t="shared" si="1"/>
        <v>48840</v>
      </c>
      <c r="G36" s="373">
        <f t="shared" si="0"/>
        <v>35646</v>
      </c>
      <c r="H36" s="374">
        <v>362</v>
      </c>
    </row>
    <row r="37" spans="1:8" x14ac:dyDescent="0.2">
      <c r="A37" s="369">
        <v>33</v>
      </c>
      <c r="B37" s="370">
        <f t="shared" si="5"/>
        <v>11.5</v>
      </c>
      <c r="C37" s="371">
        <f t="shared" si="3"/>
        <v>38.1</v>
      </c>
      <c r="D37" s="372">
        <v>29068</v>
      </c>
      <c r="E37" s="382">
        <v>16585</v>
      </c>
      <c r="F37" s="372">
        <f t="shared" si="1"/>
        <v>48717</v>
      </c>
      <c r="G37" s="373">
        <f t="shared" si="0"/>
        <v>35555</v>
      </c>
      <c r="H37" s="374">
        <v>362</v>
      </c>
    </row>
    <row r="38" spans="1:8" x14ac:dyDescent="0.2">
      <c r="A38" s="369">
        <v>34</v>
      </c>
      <c r="B38" s="370">
        <f t="shared" si="5"/>
        <v>11.53</v>
      </c>
      <c r="C38" s="371">
        <f t="shared" si="3"/>
        <v>38.17</v>
      </c>
      <c r="D38" s="372">
        <v>29068</v>
      </c>
      <c r="E38" s="382">
        <v>16585</v>
      </c>
      <c r="F38" s="372">
        <f t="shared" si="1"/>
        <v>48597</v>
      </c>
      <c r="G38" s="373">
        <f t="shared" si="0"/>
        <v>35467</v>
      </c>
      <c r="H38" s="374">
        <v>362</v>
      </c>
    </row>
    <row r="39" spans="1:8" x14ac:dyDescent="0.2">
      <c r="A39" s="369">
        <v>35</v>
      </c>
      <c r="B39" s="370">
        <f t="shared" si="5"/>
        <v>11.56</v>
      </c>
      <c r="C39" s="371">
        <f t="shared" si="3"/>
        <v>38.25</v>
      </c>
      <c r="D39" s="372">
        <v>29068</v>
      </c>
      <c r="E39" s="382">
        <v>16585</v>
      </c>
      <c r="F39" s="372">
        <f t="shared" si="1"/>
        <v>48475</v>
      </c>
      <c r="G39" s="373">
        <f t="shared" si="0"/>
        <v>35378</v>
      </c>
      <c r="H39" s="374">
        <v>362</v>
      </c>
    </row>
    <row r="40" spans="1:8" x14ac:dyDescent="0.2">
      <c r="A40" s="369">
        <v>36</v>
      </c>
      <c r="B40" s="370">
        <f t="shared" si="5"/>
        <v>11.58</v>
      </c>
      <c r="C40" s="371">
        <f t="shared" si="3"/>
        <v>38.32</v>
      </c>
      <c r="D40" s="372">
        <v>29068</v>
      </c>
      <c r="E40" s="382">
        <v>16585</v>
      </c>
      <c r="F40" s="372">
        <f t="shared" si="1"/>
        <v>48392</v>
      </c>
      <c r="G40" s="373">
        <f t="shared" si="0"/>
        <v>35316</v>
      </c>
      <c r="H40" s="374">
        <v>362</v>
      </c>
    </row>
    <row r="41" spans="1:8" x14ac:dyDescent="0.2">
      <c r="A41" s="369">
        <v>37</v>
      </c>
      <c r="B41" s="370">
        <f t="shared" si="5"/>
        <v>11.61</v>
      </c>
      <c r="C41" s="371">
        <f t="shared" si="3"/>
        <v>38.4</v>
      </c>
      <c r="D41" s="372">
        <v>29068</v>
      </c>
      <c r="E41" s="382">
        <v>16585</v>
      </c>
      <c r="F41" s="372">
        <f t="shared" si="1"/>
        <v>48271</v>
      </c>
      <c r="G41" s="373">
        <f t="shared" si="0"/>
        <v>35227</v>
      </c>
      <c r="H41" s="374">
        <v>362</v>
      </c>
    </row>
    <row r="42" spans="1:8" x14ac:dyDescent="0.2">
      <c r="A42" s="369">
        <v>38</v>
      </c>
      <c r="B42" s="370">
        <f t="shared" si="5"/>
        <v>11.64</v>
      </c>
      <c r="C42" s="371">
        <f t="shared" si="3"/>
        <v>38.47</v>
      </c>
      <c r="D42" s="372">
        <v>29068</v>
      </c>
      <c r="E42" s="382">
        <v>16585</v>
      </c>
      <c r="F42" s="372">
        <f t="shared" si="1"/>
        <v>48153</v>
      </c>
      <c r="G42" s="373">
        <f t="shared" si="0"/>
        <v>35140</v>
      </c>
      <c r="H42" s="374">
        <v>362</v>
      </c>
    </row>
    <row r="43" spans="1:8" x14ac:dyDescent="0.2">
      <c r="A43" s="369">
        <v>39</v>
      </c>
      <c r="B43" s="370">
        <f t="shared" si="5"/>
        <v>11.66</v>
      </c>
      <c r="C43" s="371">
        <f t="shared" si="3"/>
        <v>38.54</v>
      </c>
      <c r="D43" s="372">
        <v>29068</v>
      </c>
      <c r="E43" s="382">
        <v>16585</v>
      </c>
      <c r="F43" s="372">
        <f t="shared" si="1"/>
        <v>48070</v>
      </c>
      <c r="G43" s="373">
        <f t="shared" si="0"/>
        <v>35080</v>
      </c>
      <c r="H43" s="374">
        <v>362</v>
      </c>
    </row>
    <row r="44" spans="1:8" x14ac:dyDescent="0.2">
      <c r="A44" s="369">
        <v>40</v>
      </c>
      <c r="B44" s="370">
        <f t="shared" si="5"/>
        <v>11.69</v>
      </c>
      <c r="C44" s="371">
        <f t="shared" si="3"/>
        <v>38.61</v>
      </c>
      <c r="D44" s="372">
        <v>29068</v>
      </c>
      <c r="E44" s="382">
        <v>16585</v>
      </c>
      <c r="F44" s="372">
        <f t="shared" si="1"/>
        <v>47953</v>
      </c>
      <c r="G44" s="373">
        <f t="shared" si="0"/>
        <v>34993</v>
      </c>
      <c r="H44" s="374">
        <v>362</v>
      </c>
    </row>
    <row r="45" spans="1:8" x14ac:dyDescent="0.2">
      <c r="A45" s="369">
        <v>41</v>
      </c>
      <c r="B45" s="370">
        <f t="shared" si="5"/>
        <v>11.71</v>
      </c>
      <c r="C45" s="371">
        <f t="shared" si="3"/>
        <v>38.68</v>
      </c>
      <c r="D45" s="372">
        <v>29068</v>
      </c>
      <c r="E45" s="382">
        <v>16585</v>
      </c>
      <c r="F45" s="372">
        <f t="shared" si="1"/>
        <v>47871</v>
      </c>
      <c r="G45" s="373">
        <f t="shared" si="0"/>
        <v>34933</v>
      </c>
      <c r="H45" s="374">
        <v>362</v>
      </c>
    </row>
    <row r="46" spans="1:8" x14ac:dyDescent="0.2">
      <c r="A46" s="369">
        <v>42</v>
      </c>
      <c r="B46" s="370">
        <f t="shared" si="5"/>
        <v>11.74</v>
      </c>
      <c r="C46" s="371">
        <f t="shared" si="3"/>
        <v>38.75</v>
      </c>
      <c r="D46" s="372">
        <v>29068</v>
      </c>
      <c r="E46" s="382">
        <v>16585</v>
      </c>
      <c r="F46" s="372">
        <f t="shared" si="1"/>
        <v>47755</v>
      </c>
      <c r="G46" s="373">
        <f t="shared" si="0"/>
        <v>34848</v>
      </c>
      <c r="H46" s="374">
        <v>362</v>
      </c>
    </row>
    <row r="47" spans="1:8" x14ac:dyDescent="0.2">
      <c r="A47" s="369">
        <v>43</v>
      </c>
      <c r="B47" s="370">
        <f t="shared" si="5"/>
        <v>11.76</v>
      </c>
      <c r="C47" s="371">
        <f t="shared" si="3"/>
        <v>38.82</v>
      </c>
      <c r="D47" s="372">
        <v>29068</v>
      </c>
      <c r="E47" s="382">
        <v>16585</v>
      </c>
      <c r="F47" s="372">
        <f t="shared" si="1"/>
        <v>47674</v>
      </c>
      <c r="G47" s="373">
        <f t="shared" si="0"/>
        <v>34788</v>
      </c>
      <c r="H47" s="374">
        <v>362</v>
      </c>
    </row>
    <row r="48" spans="1:8" x14ac:dyDescent="0.2">
      <c r="A48" s="369">
        <v>44</v>
      </c>
      <c r="B48" s="370">
        <f t="shared" si="5"/>
        <v>11.78</v>
      </c>
      <c r="C48" s="371">
        <f t="shared" si="3"/>
        <v>38.89</v>
      </c>
      <c r="D48" s="372">
        <v>29068</v>
      </c>
      <c r="E48" s="382">
        <v>16585</v>
      </c>
      <c r="F48" s="372">
        <f t="shared" si="1"/>
        <v>47593</v>
      </c>
      <c r="G48" s="373">
        <f t="shared" si="0"/>
        <v>34728</v>
      </c>
      <c r="H48" s="374">
        <v>362</v>
      </c>
    </row>
    <row r="49" spans="1:8" x14ac:dyDescent="0.2">
      <c r="A49" s="369">
        <v>45</v>
      </c>
      <c r="B49" s="370">
        <f t="shared" si="5"/>
        <v>11.81</v>
      </c>
      <c r="C49" s="371">
        <f t="shared" si="3"/>
        <v>38.950000000000003</v>
      </c>
      <c r="D49" s="372">
        <v>29068</v>
      </c>
      <c r="E49" s="382">
        <v>16585</v>
      </c>
      <c r="F49" s="372">
        <f t="shared" si="1"/>
        <v>47480</v>
      </c>
      <c r="G49" s="373">
        <f t="shared" si="0"/>
        <v>34645</v>
      </c>
      <c r="H49" s="374">
        <v>362</v>
      </c>
    </row>
    <row r="50" spans="1:8" x14ac:dyDescent="0.2">
      <c r="A50" s="369">
        <v>46</v>
      </c>
      <c r="B50" s="370">
        <f t="shared" si="5"/>
        <v>11.83</v>
      </c>
      <c r="C50" s="371">
        <f t="shared" si="3"/>
        <v>39.020000000000003</v>
      </c>
      <c r="D50" s="372">
        <v>29068</v>
      </c>
      <c r="E50" s="382">
        <v>16585</v>
      </c>
      <c r="F50" s="372">
        <f t="shared" si="1"/>
        <v>47399</v>
      </c>
      <c r="G50" s="373">
        <f t="shared" si="0"/>
        <v>34586</v>
      </c>
      <c r="H50" s="374">
        <v>362</v>
      </c>
    </row>
    <row r="51" spans="1:8" x14ac:dyDescent="0.2">
      <c r="A51" s="369">
        <v>47</v>
      </c>
      <c r="B51" s="370">
        <f t="shared" si="5"/>
        <v>11.85</v>
      </c>
      <c r="C51" s="371">
        <f t="shared" si="3"/>
        <v>39.08</v>
      </c>
      <c r="D51" s="372">
        <v>29068</v>
      </c>
      <c r="E51" s="382">
        <v>16585</v>
      </c>
      <c r="F51" s="372">
        <f t="shared" si="1"/>
        <v>47321</v>
      </c>
      <c r="G51" s="373">
        <f t="shared" si="0"/>
        <v>34529</v>
      </c>
      <c r="H51" s="374">
        <v>362</v>
      </c>
    </row>
    <row r="52" spans="1:8" x14ac:dyDescent="0.2">
      <c r="A52" s="369">
        <v>48</v>
      </c>
      <c r="B52" s="370">
        <f t="shared" si="5"/>
        <v>11.87</v>
      </c>
      <c r="C52" s="371">
        <f t="shared" si="3"/>
        <v>39.14</v>
      </c>
      <c r="D52" s="372">
        <v>29068</v>
      </c>
      <c r="E52" s="382">
        <v>16585</v>
      </c>
      <c r="F52" s="372">
        <f t="shared" si="1"/>
        <v>47243</v>
      </c>
      <c r="G52" s="373">
        <f t="shared" si="0"/>
        <v>34471</v>
      </c>
      <c r="H52" s="374">
        <v>362</v>
      </c>
    </row>
    <row r="53" spans="1:8" x14ac:dyDescent="0.2">
      <c r="A53" s="369">
        <v>49</v>
      </c>
      <c r="B53" s="370">
        <f t="shared" si="5"/>
        <v>11.89</v>
      </c>
      <c r="C53" s="371">
        <f t="shared" si="3"/>
        <v>39.200000000000003</v>
      </c>
      <c r="D53" s="372">
        <v>29068</v>
      </c>
      <c r="E53" s="382">
        <v>16585</v>
      </c>
      <c r="F53" s="372">
        <f t="shared" si="1"/>
        <v>47165</v>
      </c>
      <c r="G53" s="373">
        <f t="shared" si="0"/>
        <v>34414</v>
      </c>
      <c r="H53" s="374">
        <v>362</v>
      </c>
    </row>
    <row r="54" spans="1:8" x14ac:dyDescent="0.2">
      <c r="A54" s="369">
        <v>50</v>
      </c>
      <c r="B54" s="370">
        <f t="shared" si="5"/>
        <v>11.91</v>
      </c>
      <c r="C54" s="371">
        <f t="shared" si="3"/>
        <v>39.270000000000003</v>
      </c>
      <c r="D54" s="372">
        <v>29068</v>
      </c>
      <c r="E54" s="382">
        <v>16585</v>
      </c>
      <c r="F54" s="372">
        <f t="shared" si="1"/>
        <v>47086</v>
      </c>
      <c r="G54" s="373">
        <f t="shared" si="0"/>
        <v>34356</v>
      </c>
      <c r="H54" s="374">
        <v>362</v>
      </c>
    </row>
    <row r="55" spans="1:8" x14ac:dyDescent="0.2">
      <c r="A55" s="369">
        <v>51</v>
      </c>
      <c r="B55" s="370">
        <f t="shared" si="5"/>
        <v>11.93</v>
      </c>
      <c r="C55" s="371">
        <f t="shared" si="3"/>
        <v>39.32</v>
      </c>
      <c r="D55" s="372">
        <v>29068</v>
      </c>
      <c r="E55" s="382">
        <v>16585</v>
      </c>
      <c r="F55" s="372">
        <f t="shared" si="1"/>
        <v>47010</v>
      </c>
      <c r="G55" s="373">
        <f t="shared" si="0"/>
        <v>34300</v>
      </c>
      <c r="H55" s="374">
        <v>362</v>
      </c>
    </row>
    <row r="56" spans="1:8" x14ac:dyDescent="0.2">
      <c r="A56" s="369">
        <v>52</v>
      </c>
      <c r="B56" s="370">
        <f t="shared" si="5"/>
        <v>11.95</v>
      </c>
      <c r="C56" s="371">
        <f t="shared" si="3"/>
        <v>39.380000000000003</v>
      </c>
      <c r="D56" s="372">
        <v>29068</v>
      </c>
      <c r="E56" s="382">
        <v>16585</v>
      </c>
      <c r="F56" s="372">
        <f t="shared" si="1"/>
        <v>46933</v>
      </c>
      <c r="G56" s="373">
        <f t="shared" si="0"/>
        <v>34243</v>
      </c>
      <c r="H56" s="374">
        <v>362</v>
      </c>
    </row>
    <row r="57" spans="1:8" x14ac:dyDescent="0.2">
      <c r="A57" s="369">
        <v>53</v>
      </c>
      <c r="B57" s="370">
        <f t="shared" si="5"/>
        <v>11.97</v>
      </c>
      <c r="C57" s="371">
        <f t="shared" si="3"/>
        <v>39.44</v>
      </c>
      <c r="D57" s="372">
        <v>29068</v>
      </c>
      <c r="E57" s="382">
        <v>16585</v>
      </c>
      <c r="F57" s="372">
        <f t="shared" si="1"/>
        <v>46856</v>
      </c>
      <c r="G57" s="373">
        <f t="shared" si="0"/>
        <v>34187</v>
      </c>
      <c r="H57" s="374">
        <v>362</v>
      </c>
    </row>
    <row r="58" spans="1:8" x14ac:dyDescent="0.2">
      <c r="A58" s="369">
        <v>54</v>
      </c>
      <c r="B58" s="370">
        <f t="shared" si="5"/>
        <v>11.99</v>
      </c>
      <c r="C58" s="371">
        <f t="shared" si="3"/>
        <v>39.5</v>
      </c>
      <c r="D58" s="372">
        <v>29068</v>
      </c>
      <c r="E58" s="382">
        <v>16585</v>
      </c>
      <c r="F58" s="372">
        <f t="shared" si="1"/>
        <v>46780</v>
      </c>
      <c r="G58" s="373">
        <f t="shared" si="0"/>
        <v>34131</v>
      </c>
      <c r="H58" s="374">
        <v>362</v>
      </c>
    </row>
    <row r="59" spans="1:8" x14ac:dyDescent="0.2">
      <c r="A59" s="369">
        <v>55</v>
      </c>
      <c r="B59" s="370">
        <f t="shared" si="5"/>
        <v>12.01</v>
      </c>
      <c r="C59" s="371">
        <f t="shared" si="3"/>
        <v>39.549999999999997</v>
      </c>
      <c r="D59" s="372">
        <v>29068</v>
      </c>
      <c r="E59" s="382">
        <v>16585</v>
      </c>
      <c r="F59" s="372">
        <f t="shared" si="1"/>
        <v>46705</v>
      </c>
      <c r="G59" s="373">
        <f t="shared" si="0"/>
        <v>34076</v>
      </c>
      <c r="H59" s="374">
        <v>362</v>
      </c>
    </row>
    <row r="60" spans="1:8" x14ac:dyDescent="0.2">
      <c r="A60" s="369">
        <v>56</v>
      </c>
      <c r="B60" s="370">
        <f t="shared" si="5"/>
        <v>12.03</v>
      </c>
      <c r="C60" s="371">
        <f t="shared" si="3"/>
        <v>39.61</v>
      </c>
      <c r="D60" s="372">
        <v>29068</v>
      </c>
      <c r="E60" s="382">
        <v>16585</v>
      </c>
      <c r="F60" s="372">
        <f t="shared" si="1"/>
        <v>46629</v>
      </c>
      <c r="G60" s="373">
        <f t="shared" si="0"/>
        <v>34020</v>
      </c>
      <c r="H60" s="374">
        <v>362</v>
      </c>
    </row>
    <row r="61" spans="1:8" x14ac:dyDescent="0.2">
      <c r="A61" s="369">
        <v>57</v>
      </c>
      <c r="B61" s="370">
        <f>ROUND(0.0098*A61+11.5,2)</f>
        <v>12.06</v>
      </c>
      <c r="C61" s="371">
        <f t="shared" si="3"/>
        <v>39.659999999999997</v>
      </c>
      <c r="D61" s="372">
        <v>29068</v>
      </c>
      <c r="E61" s="382">
        <v>16585</v>
      </c>
      <c r="F61" s="372">
        <f t="shared" si="1"/>
        <v>46522</v>
      </c>
      <c r="G61" s="373">
        <f t="shared" si="0"/>
        <v>33942</v>
      </c>
      <c r="H61" s="374">
        <v>362</v>
      </c>
    </row>
    <row r="62" spans="1:8" x14ac:dyDescent="0.2">
      <c r="A62" s="369">
        <v>58</v>
      </c>
      <c r="B62" s="370">
        <f t="shared" ref="B62:B114" si="6">ROUND(0.0098*A62+11.5,2)</f>
        <v>12.07</v>
      </c>
      <c r="C62" s="371">
        <f t="shared" si="3"/>
        <v>39.72</v>
      </c>
      <c r="D62" s="372">
        <v>29068</v>
      </c>
      <c r="E62" s="382">
        <v>16585</v>
      </c>
      <c r="F62" s="372">
        <f t="shared" si="1"/>
        <v>46480</v>
      </c>
      <c r="G62" s="373">
        <f t="shared" si="0"/>
        <v>33910</v>
      </c>
      <c r="H62" s="374">
        <v>362</v>
      </c>
    </row>
    <row r="63" spans="1:8" x14ac:dyDescent="0.2">
      <c r="A63" s="369">
        <v>59</v>
      </c>
      <c r="B63" s="370">
        <f t="shared" si="6"/>
        <v>12.08</v>
      </c>
      <c r="C63" s="371">
        <f t="shared" si="3"/>
        <v>39.770000000000003</v>
      </c>
      <c r="D63" s="372">
        <v>29068</v>
      </c>
      <c r="E63" s="382">
        <v>16585</v>
      </c>
      <c r="F63" s="372">
        <f t="shared" si="1"/>
        <v>46438</v>
      </c>
      <c r="G63" s="373">
        <f t="shared" si="0"/>
        <v>33880</v>
      </c>
      <c r="H63" s="374">
        <v>362</v>
      </c>
    </row>
    <row r="64" spans="1:8" x14ac:dyDescent="0.2">
      <c r="A64" s="369">
        <v>60</v>
      </c>
      <c r="B64" s="370">
        <f t="shared" si="6"/>
        <v>12.09</v>
      </c>
      <c r="C64" s="371">
        <f t="shared" si="3"/>
        <v>39.82</v>
      </c>
      <c r="D64" s="372">
        <v>29068</v>
      </c>
      <c r="E64" s="382">
        <v>16585</v>
      </c>
      <c r="F64" s="372">
        <f t="shared" si="1"/>
        <v>46397</v>
      </c>
      <c r="G64" s="373">
        <f t="shared" si="0"/>
        <v>33850</v>
      </c>
      <c r="H64" s="374">
        <v>362</v>
      </c>
    </row>
    <row r="65" spans="1:8" x14ac:dyDescent="0.2">
      <c r="A65" s="369">
        <v>61</v>
      </c>
      <c r="B65" s="370">
        <f t="shared" si="6"/>
        <v>12.1</v>
      </c>
      <c r="C65" s="371">
        <f t="shared" si="3"/>
        <v>39.869999999999997</v>
      </c>
      <c r="D65" s="372">
        <v>29068</v>
      </c>
      <c r="E65" s="382">
        <v>16585</v>
      </c>
      <c r="F65" s="372">
        <f t="shared" si="1"/>
        <v>46357</v>
      </c>
      <c r="G65" s="373">
        <f t="shared" si="0"/>
        <v>33819</v>
      </c>
      <c r="H65" s="374">
        <v>362</v>
      </c>
    </row>
    <row r="66" spans="1:8" x14ac:dyDescent="0.2">
      <c r="A66" s="369">
        <v>62</v>
      </c>
      <c r="B66" s="370">
        <f t="shared" si="6"/>
        <v>12.11</v>
      </c>
      <c r="C66" s="371">
        <f t="shared" si="3"/>
        <v>39.92</v>
      </c>
      <c r="D66" s="372">
        <v>29068</v>
      </c>
      <c r="E66" s="382">
        <v>16585</v>
      </c>
      <c r="F66" s="372">
        <f t="shared" si="1"/>
        <v>46316</v>
      </c>
      <c r="G66" s="373">
        <f t="shared" si="0"/>
        <v>33789</v>
      </c>
      <c r="H66" s="374">
        <v>362</v>
      </c>
    </row>
    <row r="67" spans="1:8" x14ac:dyDescent="0.2">
      <c r="A67" s="369">
        <v>63</v>
      </c>
      <c r="B67" s="370">
        <f t="shared" si="6"/>
        <v>12.12</v>
      </c>
      <c r="C67" s="371">
        <f t="shared" si="3"/>
        <v>39.96</v>
      </c>
      <c r="D67" s="372">
        <v>29068</v>
      </c>
      <c r="E67" s="382">
        <v>16585</v>
      </c>
      <c r="F67" s="372">
        <f t="shared" si="1"/>
        <v>46277</v>
      </c>
      <c r="G67" s="373">
        <f t="shared" si="0"/>
        <v>33761</v>
      </c>
      <c r="H67" s="374">
        <v>362</v>
      </c>
    </row>
    <row r="68" spans="1:8" x14ac:dyDescent="0.2">
      <c r="A68" s="369">
        <v>64</v>
      </c>
      <c r="B68" s="370">
        <f t="shared" si="6"/>
        <v>12.13</v>
      </c>
      <c r="C68" s="371">
        <f t="shared" si="3"/>
        <v>40.01</v>
      </c>
      <c r="D68" s="372">
        <v>29068</v>
      </c>
      <c r="E68" s="382">
        <v>16585</v>
      </c>
      <c r="F68" s="372">
        <f t="shared" si="1"/>
        <v>46236</v>
      </c>
      <c r="G68" s="373">
        <f t="shared" si="0"/>
        <v>33731</v>
      </c>
      <c r="H68" s="374">
        <v>362</v>
      </c>
    </row>
    <row r="69" spans="1:8" x14ac:dyDescent="0.2">
      <c r="A69" s="369">
        <v>65</v>
      </c>
      <c r="B69" s="370">
        <f t="shared" si="6"/>
        <v>12.14</v>
      </c>
      <c r="C69" s="371">
        <f t="shared" si="3"/>
        <v>40.06</v>
      </c>
      <c r="D69" s="372">
        <v>29068</v>
      </c>
      <c r="E69" s="382">
        <v>16585</v>
      </c>
      <c r="F69" s="372">
        <f t="shared" si="1"/>
        <v>46195</v>
      </c>
      <c r="G69" s="373">
        <f t="shared" si="0"/>
        <v>33701</v>
      </c>
      <c r="H69" s="374">
        <v>362</v>
      </c>
    </row>
    <row r="70" spans="1:8" x14ac:dyDescent="0.2">
      <c r="A70" s="369">
        <v>66</v>
      </c>
      <c r="B70" s="370">
        <f t="shared" si="6"/>
        <v>12.15</v>
      </c>
      <c r="C70" s="371">
        <f t="shared" si="3"/>
        <v>40.1</v>
      </c>
      <c r="D70" s="372">
        <v>29068</v>
      </c>
      <c r="E70" s="382">
        <v>16585</v>
      </c>
      <c r="F70" s="372">
        <f t="shared" si="1"/>
        <v>46156</v>
      </c>
      <c r="G70" s="373">
        <f t="shared" si="0"/>
        <v>33672</v>
      </c>
      <c r="H70" s="374">
        <v>362</v>
      </c>
    </row>
    <row r="71" spans="1:8" x14ac:dyDescent="0.2">
      <c r="A71" s="369">
        <v>67</v>
      </c>
      <c r="B71" s="370">
        <f t="shared" si="6"/>
        <v>12.16</v>
      </c>
      <c r="C71" s="371">
        <f t="shared" si="3"/>
        <v>40.15</v>
      </c>
      <c r="D71" s="372">
        <v>29068</v>
      </c>
      <c r="E71" s="382">
        <v>16585</v>
      </c>
      <c r="F71" s="372">
        <f t="shared" si="1"/>
        <v>46116</v>
      </c>
      <c r="G71" s="373">
        <f t="shared" si="0"/>
        <v>33642</v>
      </c>
      <c r="H71" s="374">
        <v>362</v>
      </c>
    </row>
    <row r="72" spans="1:8" x14ac:dyDescent="0.2">
      <c r="A72" s="369">
        <v>68</v>
      </c>
      <c r="B72" s="370">
        <f t="shared" si="6"/>
        <v>12.17</v>
      </c>
      <c r="C72" s="371">
        <f t="shared" si="3"/>
        <v>40.19</v>
      </c>
      <c r="D72" s="372">
        <v>29068</v>
      </c>
      <c r="E72" s="382">
        <v>16585</v>
      </c>
      <c r="F72" s="372">
        <f t="shared" si="1"/>
        <v>46077</v>
      </c>
      <c r="G72" s="373">
        <f t="shared" si="0"/>
        <v>33614</v>
      </c>
      <c r="H72" s="374">
        <v>362</v>
      </c>
    </row>
    <row r="73" spans="1:8" x14ac:dyDescent="0.2">
      <c r="A73" s="369">
        <v>69</v>
      </c>
      <c r="B73" s="370">
        <f t="shared" si="6"/>
        <v>12.18</v>
      </c>
      <c r="C73" s="371">
        <f t="shared" si="3"/>
        <v>40.229999999999997</v>
      </c>
      <c r="D73" s="372">
        <v>29068</v>
      </c>
      <c r="E73" s="382">
        <v>16585</v>
      </c>
      <c r="F73" s="372">
        <f t="shared" si="1"/>
        <v>46038</v>
      </c>
      <c r="G73" s="373">
        <f t="shared" si="0"/>
        <v>33585</v>
      </c>
      <c r="H73" s="374">
        <v>362</v>
      </c>
    </row>
    <row r="74" spans="1:8" x14ac:dyDescent="0.2">
      <c r="A74" s="369">
        <v>70</v>
      </c>
      <c r="B74" s="370">
        <f t="shared" si="6"/>
        <v>12.19</v>
      </c>
      <c r="C74" s="371">
        <f t="shared" si="3"/>
        <v>40.270000000000003</v>
      </c>
      <c r="D74" s="372">
        <v>29068</v>
      </c>
      <c r="E74" s="382">
        <v>16585</v>
      </c>
      <c r="F74" s="372">
        <f t="shared" si="1"/>
        <v>46000</v>
      </c>
      <c r="G74" s="373">
        <f t="shared" si="0"/>
        <v>33557</v>
      </c>
      <c r="H74" s="374">
        <v>362</v>
      </c>
    </row>
    <row r="75" spans="1:8" x14ac:dyDescent="0.2">
      <c r="A75" s="369">
        <v>71</v>
      </c>
      <c r="B75" s="370">
        <f t="shared" si="6"/>
        <v>12.2</v>
      </c>
      <c r="C75" s="371">
        <f t="shared" si="3"/>
        <v>40.31</v>
      </c>
      <c r="D75" s="372">
        <v>29068</v>
      </c>
      <c r="E75" s="382">
        <v>16585</v>
      </c>
      <c r="F75" s="372">
        <f t="shared" si="1"/>
        <v>45961</v>
      </c>
      <c r="G75" s="373">
        <f t="shared" si="0"/>
        <v>33529</v>
      </c>
      <c r="H75" s="374">
        <v>362</v>
      </c>
    </row>
    <row r="76" spans="1:8" x14ac:dyDescent="0.2">
      <c r="A76" s="369">
        <v>72</v>
      </c>
      <c r="B76" s="370">
        <f t="shared" si="6"/>
        <v>12.21</v>
      </c>
      <c r="C76" s="371">
        <f t="shared" si="3"/>
        <v>40.35</v>
      </c>
      <c r="D76" s="372">
        <v>29068</v>
      </c>
      <c r="E76" s="382">
        <v>16585</v>
      </c>
      <c r="F76" s="372">
        <f t="shared" si="1"/>
        <v>45923</v>
      </c>
      <c r="G76" s="373">
        <f t="shared" si="0"/>
        <v>33500</v>
      </c>
      <c r="H76" s="374">
        <v>362</v>
      </c>
    </row>
    <row r="77" spans="1:8" x14ac:dyDescent="0.2">
      <c r="A77" s="369">
        <v>73</v>
      </c>
      <c r="B77" s="370">
        <f t="shared" si="6"/>
        <v>12.22</v>
      </c>
      <c r="C77" s="371">
        <f t="shared" si="3"/>
        <v>40.39</v>
      </c>
      <c r="D77" s="372">
        <v>29068</v>
      </c>
      <c r="E77" s="382">
        <v>16585</v>
      </c>
      <c r="F77" s="372">
        <f t="shared" si="1"/>
        <v>45884</v>
      </c>
      <c r="G77" s="373">
        <f t="shared" si="0"/>
        <v>33472</v>
      </c>
      <c r="H77" s="374">
        <v>362</v>
      </c>
    </row>
    <row r="78" spans="1:8" x14ac:dyDescent="0.2">
      <c r="A78" s="369">
        <v>74</v>
      </c>
      <c r="B78" s="370">
        <f t="shared" si="6"/>
        <v>12.23</v>
      </c>
      <c r="C78" s="371">
        <f t="shared" si="3"/>
        <v>40.42</v>
      </c>
      <c r="D78" s="372">
        <v>29068</v>
      </c>
      <c r="E78" s="382">
        <v>16585</v>
      </c>
      <c r="F78" s="372">
        <f t="shared" si="1"/>
        <v>45847</v>
      </c>
      <c r="G78" s="373">
        <f t="shared" si="0"/>
        <v>33445</v>
      </c>
      <c r="H78" s="374">
        <v>362</v>
      </c>
    </row>
    <row r="79" spans="1:8" x14ac:dyDescent="0.2">
      <c r="A79" s="369">
        <v>75</v>
      </c>
      <c r="B79" s="370">
        <f t="shared" si="6"/>
        <v>12.24</v>
      </c>
      <c r="C79" s="371">
        <f t="shared" si="3"/>
        <v>40.46</v>
      </c>
      <c r="D79" s="372">
        <v>29068</v>
      </c>
      <c r="E79" s="382">
        <v>16585</v>
      </c>
      <c r="F79" s="372">
        <f t="shared" si="1"/>
        <v>45809</v>
      </c>
      <c r="G79" s="373">
        <f t="shared" si="0"/>
        <v>33417</v>
      </c>
      <c r="H79" s="374">
        <v>362</v>
      </c>
    </row>
    <row r="80" spans="1:8" x14ac:dyDescent="0.2">
      <c r="A80" s="369">
        <v>76</v>
      </c>
      <c r="B80" s="370">
        <f t="shared" si="6"/>
        <v>12.24</v>
      </c>
      <c r="C80" s="371">
        <f t="shared" si="3"/>
        <v>40.49</v>
      </c>
      <c r="D80" s="372">
        <v>29068</v>
      </c>
      <c r="E80" s="382">
        <v>16585</v>
      </c>
      <c r="F80" s="372">
        <f t="shared" si="1"/>
        <v>45804</v>
      </c>
      <c r="G80" s="373">
        <f t="shared" ref="G80:G143" si="7">ROUND(12*(1/B80*D80+1/C80*E80),0)</f>
        <v>33413</v>
      </c>
      <c r="H80" s="374">
        <v>362</v>
      </c>
    </row>
    <row r="81" spans="1:8" x14ac:dyDescent="0.2">
      <c r="A81" s="369">
        <v>77</v>
      </c>
      <c r="B81" s="370">
        <f t="shared" si="6"/>
        <v>12.25</v>
      </c>
      <c r="C81" s="371">
        <f t="shared" si="3"/>
        <v>40.53</v>
      </c>
      <c r="D81" s="372">
        <v>29068</v>
      </c>
      <c r="E81" s="382">
        <v>16585</v>
      </c>
      <c r="F81" s="372">
        <f t="shared" ref="F81:F144" si="8">ROUND(12*1.36*(1/B81*D81+1/C81*E81)+H81,0)</f>
        <v>45766</v>
      </c>
      <c r="G81" s="373">
        <f t="shared" si="7"/>
        <v>33385</v>
      </c>
      <c r="H81" s="374">
        <v>362</v>
      </c>
    </row>
    <row r="82" spans="1:8" x14ac:dyDescent="0.2">
      <c r="A82" s="369">
        <v>78</v>
      </c>
      <c r="B82" s="370">
        <f t="shared" si="6"/>
        <v>12.26</v>
      </c>
      <c r="C82" s="371">
        <f t="shared" ref="C82:C114" si="9">ROUND(-0.0005*POWER(A82,2)+0.1103*A82+35,2)</f>
        <v>40.56</v>
      </c>
      <c r="D82" s="372">
        <v>29068</v>
      </c>
      <c r="E82" s="382">
        <v>16585</v>
      </c>
      <c r="F82" s="372">
        <f t="shared" si="8"/>
        <v>45729</v>
      </c>
      <c r="G82" s="373">
        <f t="shared" si="7"/>
        <v>33358</v>
      </c>
      <c r="H82" s="374">
        <v>362</v>
      </c>
    </row>
    <row r="83" spans="1:8" x14ac:dyDescent="0.2">
      <c r="A83" s="369">
        <v>79</v>
      </c>
      <c r="B83" s="370">
        <f t="shared" si="6"/>
        <v>12.27</v>
      </c>
      <c r="C83" s="371">
        <f t="shared" si="9"/>
        <v>40.590000000000003</v>
      </c>
      <c r="D83" s="372">
        <v>29068</v>
      </c>
      <c r="E83" s="382">
        <v>16585</v>
      </c>
      <c r="F83" s="372">
        <f t="shared" si="8"/>
        <v>45693</v>
      </c>
      <c r="G83" s="373">
        <f t="shared" si="7"/>
        <v>33332</v>
      </c>
      <c r="H83" s="374">
        <v>362</v>
      </c>
    </row>
    <row r="84" spans="1:8" x14ac:dyDescent="0.2">
      <c r="A84" s="369">
        <v>80</v>
      </c>
      <c r="B84" s="370">
        <f t="shared" si="6"/>
        <v>12.28</v>
      </c>
      <c r="C84" s="371">
        <f t="shared" si="9"/>
        <v>40.619999999999997</v>
      </c>
      <c r="D84" s="372">
        <v>29068</v>
      </c>
      <c r="E84" s="382">
        <v>16585</v>
      </c>
      <c r="F84" s="372">
        <f t="shared" si="8"/>
        <v>45656</v>
      </c>
      <c r="G84" s="373">
        <f t="shared" si="7"/>
        <v>33305</v>
      </c>
      <c r="H84" s="374">
        <v>362</v>
      </c>
    </row>
    <row r="85" spans="1:8" x14ac:dyDescent="0.2">
      <c r="A85" s="369">
        <v>81</v>
      </c>
      <c r="B85" s="370">
        <f t="shared" si="6"/>
        <v>12.29</v>
      </c>
      <c r="C85" s="371">
        <f t="shared" si="9"/>
        <v>40.65</v>
      </c>
      <c r="D85" s="372">
        <v>29068</v>
      </c>
      <c r="E85" s="382">
        <v>16585</v>
      </c>
      <c r="F85" s="372">
        <f t="shared" si="8"/>
        <v>45620</v>
      </c>
      <c r="G85" s="373">
        <f t="shared" si="7"/>
        <v>33278</v>
      </c>
      <c r="H85" s="374">
        <v>362</v>
      </c>
    </row>
    <row r="86" spans="1:8" x14ac:dyDescent="0.2">
      <c r="A86" s="369">
        <v>82</v>
      </c>
      <c r="B86" s="370">
        <f t="shared" si="6"/>
        <v>12.3</v>
      </c>
      <c r="C86" s="371">
        <f t="shared" si="9"/>
        <v>40.68</v>
      </c>
      <c r="D86" s="372">
        <v>29068</v>
      </c>
      <c r="E86" s="382">
        <v>16585</v>
      </c>
      <c r="F86" s="372">
        <f t="shared" si="8"/>
        <v>45584</v>
      </c>
      <c r="G86" s="373">
        <f t="shared" si="7"/>
        <v>33251</v>
      </c>
      <c r="H86" s="374">
        <v>362</v>
      </c>
    </row>
    <row r="87" spans="1:8" x14ac:dyDescent="0.2">
      <c r="A87" s="369">
        <v>83</v>
      </c>
      <c r="B87" s="370">
        <f t="shared" si="6"/>
        <v>12.31</v>
      </c>
      <c r="C87" s="371">
        <f t="shared" si="9"/>
        <v>40.71</v>
      </c>
      <c r="D87" s="372">
        <v>29068</v>
      </c>
      <c r="E87" s="382">
        <v>16585</v>
      </c>
      <c r="F87" s="372">
        <f t="shared" si="8"/>
        <v>45548</v>
      </c>
      <c r="G87" s="373">
        <f t="shared" si="7"/>
        <v>33225</v>
      </c>
      <c r="H87" s="374">
        <v>362</v>
      </c>
    </row>
    <row r="88" spans="1:8" x14ac:dyDescent="0.2">
      <c r="A88" s="369">
        <v>84</v>
      </c>
      <c r="B88" s="370">
        <f t="shared" si="6"/>
        <v>12.32</v>
      </c>
      <c r="C88" s="371">
        <f t="shared" si="9"/>
        <v>40.74</v>
      </c>
      <c r="D88" s="372">
        <v>29068</v>
      </c>
      <c r="E88" s="382">
        <v>16585</v>
      </c>
      <c r="F88" s="372">
        <f t="shared" si="8"/>
        <v>45511</v>
      </c>
      <c r="G88" s="373">
        <f t="shared" si="7"/>
        <v>33198</v>
      </c>
      <c r="H88" s="374">
        <v>362</v>
      </c>
    </row>
    <row r="89" spans="1:8" x14ac:dyDescent="0.2">
      <c r="A89" s="369">
        <v>85</v>
      </c>
      <c r="B89" s="370">
        <f t="shared" si="6"/>
        <v>12.33</v>
      </c>
      <c r="C89" s="371">
        <f t="shared" si="9"/>
        <v>40.76</v>
      </c>
      <c r="D89" s="372">
        <v>29068</v>
      </c>
      <c r="E89" s="382">
        <v>16585</v>
      </c>
      <c r="F89" s="372">
        <f t="shared" si="8"/>
        <v>45477</v>
      </c>
      <c r="G89" s="373">
        <f t="shared" si="7"/>
        <v>33173</v>
      </c>
      <c r="H89" s="374">
        <v>362</v>
      </c>
    </row>
    <row r="90" spans="1:8" x14ac:dyDescent="0.2">
      <c r="A90" s="369">
        <v>86</v>
      </c>
      <c r="B90" s="370">
        <f t="shared" si="6"/>
        <v>12.34</v>
      </c>
      <c r="C90" s="371">
        <f t="shared" si="9"/>
        <v>40.79</v>
      </c>
      <c r="D90" s="372">
        <v>29068</v>
      </c>
      <c r="E90" s="382">
        <v>16585</v>
      </c>
      <c r="F90" s="372">
        <f t="shared" si="8"/>
        <v>45441</v>
      </c>
      <c r="G90" s="373">
        <f t="shared" si="7"/>
        <v>33146</v>
      </c>
      <c r="H90" s="374">
        <v>362</v>
      </c>
    </row>
    <row r="91" spans="1:8" x14ac:dyDescent="0.2">
      <c r="A91" s="369">
        <v>87</v>
      </c>
      <c r="B91" s="370">
        <f t="shared" si="6"/>
        <v>12.35</v>
      </c>
      <c r="C91" s="371">
        <f t="shared" si="9"/>
        <v>40.81</v>
      </c>
      <c r="D91" s="372">
        <v>29068</v>
      </c>
      <c r="E91" s="382">
        <v>16585</v>
      </c>
      <c r="F91" s="372">
        <f t="shared" si="8"/>
        <v>45407</v>
      </c>
      <c r="G91" s="373">
        <f t="shared" si="7"/>
        <v>33121</v>
      </c>
      <c r="H91" s="374">
        <v>362</v>
      </c>
    </row>
    <row r="92" spans="1:8" x14ac:dyDescent="0.2">
      <c r="A92" s="369">
        <v>88</v>
      </c>
      <c r="B92" s="370">
        <f t="shared" si="6"/>
        <v>12.36</v>
      </c>
      <c r="C92" s="371">
        <f t="shared" si="9"/>
        <v>40.83</v>
      </c>
      <c r="D92" s="372">
        <v>29068</v>
      </c>
      <c r="E92" s="382">
        <v>16585</v>
      </c>
      <c r="F92" s="372">
        <f t="shared" si="8"/>
        <v>45372</v>
      </c>
      <c r="G92" s="373">
        <f t="shared" si="7"/>
        <v>33096</v>
      </c>
      <c r="H92" s="374">
        <v>362</v>
      </c>
    </row>
    <row r="93" spans="1:8" x14ac:dyDescent="0.2">
      <c r="A93" s="369">
        <v>89</v>
      </c>
      <c r="B93" s="370">
        <f t="shared" si="6"/>
        <v>12.37</v>
      </c>
      <c r="C93" s="371">
        <f t="shared" si="9"/>
        <v>40.86</v>
      </c>
      <c r="D93" s="372">
        <v>29068</v>
      </c>
      <c r="E93" s="382">
        <v>16585</v>
      </c>
      <c r="F93" s="372">
        <f t="shared" si="8"/>
        <v>45336</v>
      </c>
      <c r="G93" s="373">
        <f t="shared" si="7"/>
        <v>33069</v>
      </c>
      <c r="H93" s="374">
        <v>362</v>
      </c>
    </row>
    <row r="94" spans="1:8" x14ac:dyDescent="0.2">
      <c r="A94" s="369">
        <v>90</v>
      </c>
      <c r="B94" s="370">
        <f t="shared" si="6"/>
        <v>12.38</v>
      </c>
      <c r="C94" s="371">
        <f t="shared" si="9"/>
        <v>40.880000000000003</v>
      </c>
      <c r="D94" s="372">
        <v>29068</v>
      </c>
      <c r="E94" s="382">
        <v>16585</v>
      </c>
      <c r="F94" s="372">
        <f t="shared" si="8"/>
        <v>45302</v>
      </c>
      <c r="G94" s="373">
        <f t="shared" si="7"/>
        <v>33044</v>
      </c>
      <c r="H94" s="374">
        <v>362</v>
      </c>
    </row>
    <row r="95" spans="1:8" x14ac:dyDescent="0.2">
      <c r="A95" s="369">
        <v>91</v>
      </c>
      <c r="B95" s="370">
        <f t="shared" si="6"/>
        <v>12.39</v>
      </c>
      <c r="C95" s="371">
        <f t="shared" si="9"/>
        <v>40.9</v>
      </c>
      <c r="D95" s="372">
        <v>29068</v>
      </c>
      <c r="E95" s="382">
        <v>16585</v>
      </c>
      <c r="F95" s="372">
        <f t="shared" si="8"/>
        <v>45268</v>
      </c>
      <c r="G95" s="373">
        <f t="shared" si="7"/>
        <v>33019</v>
      </c>
      <c r="H95" s="374">
        <v>362</v>
      </c>
    </row>
    <row r="96" spans="1:8" x14ac:dyDescent="0.2">
      <c r="A96" s="369">
        <v>92</v>
      </c>
      <c r="B96" s="370">
        <f t="shared" si="6"/>
        <v>12.4</v>
      </c>
      <c r="C96" s="371">
        <f t="shared" si="9"/>
        <v>40.92</v>
      </c>
      <c r="D96" s="372">
        <v>29068</v>
      </c>
      <c r="E96" s="382">
        <v>16585</v>
      </c>
      <c r="F96" s="372">
        <f t="shared" si="8"/>
        <v>45234</v>
      </c>
      <c r="G96" s="373">
        <f t="shared" si="7"/>
        <v>32994</v>
      </c>
      <c r="H96" s="374">
        <v>362</v>
      </c>
    </row>
    <row r="97" spans="1:8" x14ac:dyDescent="0.2">
      <c r="A97" s="369">
        <v>93</v>
      </c>
      <c r="B97" s="370">
        <f t="shared" si="6"/>
        <v>12.41</v>
      </c>
      <c r="C97" s="371">
        <f t="shared" si="9"/>
        <v>40.93</v>
      </c>
      <c r="D97" s="372">
        <v>29068</v>
      </c>
      <c r="E97" s="382">
        <v>16585</v>
      </c>
      <c r="F97" s="372">
        <f t="shared" si="8"/>
        <v>45201</v>
      </c>
      <c r="G97" s="373">
        <f t="shared" si="7"/>
        <v>32970</v>
      </c>
      <c r="H97" s="374">
        <v>362</v>
      </c>
    </row>
    <row r="98" spans="1:8" x14ac:dyDescent="0.2">
      <c r="A98" s="369">
        <v>94</v>
      </c>
      <c r="B98" s="370">
        <f t="shared" si="6"/>
        <v>12.42</v>
      </c>
      <c r="C98" s="371">
        <f t="shared" si="9"/>
        <v>40.950000000000003</v>
      </c>
      <c r="D98" s="372">
        <v>29068</v>
      </c>
      <c r="E98" s="382">
        <v>16585</v>
      </c>
      <c r="F98" s="372">
        <f t="shared" si="8"/>
        <v>45167</v>
      </c>
      <c r="G98" s="373">
        <f t="shared" si="7"/>
        <v>32945</v>
      </c>
      <c r="H98" s="374">
        <v>362</v>
      </c>
    </row>
    <row r="99" spans="1:8" x14ac:dyDescent="0.2">
      <c r="A99" s="369">
        <v>95</v>
      </c>
      <c r="B99" s="370">
        <f t="shared" si="6"/>
        <v>12.43</v>
      </c>
      <c r="C99" s="371">
        <f t="shared" si="9"/>
        <v>40.97</v>
      </c>
      <c r="D99" s="372">
        <v>29068</v>
      </c>
      <c r="E99" s="382">
        <v>16585</v>
      </c>
      <c r="F99" s="372">
        <f t="shared" si="8"/>
        <v>45133</v>
      </c>
      <c r="G99" s="373">
        <f t="shared" si="7"/>
        <v>32920</v>
      </c>
      <c r="H99" s="374">
        <v>362</v>
      </c>
    </row>
    <row r="100" spans="1:8" x14ac:dyDescent="0.2">
      <c r="A100" s="369">
        <v>96</v>
      </c>
      <c r="B100" s="370">
        <f t="shared" si="6"/>
        <v>12.44</v>
      </c>
      <c r="C100" s="371">
        <f t="shared" si="9"/>
        <v>40.98</v>
      </c>
      <c r="D100" s="372">
        <v>29068</v>
      </c>
      <c r="E100" s="382">
        <v>16585</v>
      </c>
      <c r="F100" s="372">
        <f t="shared" si="8"/>
        <v>45101</v>
      </c>
      <c r="G100" s="373">
        <f t="shared" si="7"/>
        <v>32896</v>
      </c>
      <c r="H100" s="374">
        <v>362</v>
      </c>
    </row>
    <row r="101" spans="1:8" x14ac:dyDescent="0.2">
      <c r="A101" s="369">
        <v>97</v>
      </c>
      <c r="B101" s="370">
        <f t="shared" si="6"/>
        <v>12.45</v>
      </c>
      <c r="C101" s="371">
        <f t="shared" si="9"/>
        <v>40.99</v>
      </c>
      <c r="D101" s="372">
        <v>29068</v>
      </c>
      <c r="E101" s="382">
        <v>16585</v>
      </c>
      <c r="F101" s="372">
        <f t="shared" si="8"/>
        <v>45069</v>
      </c>
      <c r="G101" s="373">
        <f t="shared" si="7"/>
        <v>32873</v>
      </c>
      <c r="H101" s="374">
        <v>362</v>
      </c>
    </row>
    <row r="102" spans="1:8" x14ac:dyDescent="0.2">
      <c r="A102" s="369">
        <v>98</v>
      </c>
      <c r="B102" s="370">
        <f t="shared" si="6"/>
        <v>12.46</v>
      </c>
      <c r="C102" s="371">
        <f t="shared" si="9"/>
        <v>41.01</v>
      </c>
      <c r="D102" s="372">
        <v>29068</v>
      </c>
      <c r="E102" s="382">
        <v>16585</v>
      </c>
      <c r="F102" s="372">
        <f t="shared" si="8"/>
        <v>45035</v>
      </c>
      <c r="G102" s="373">
        <f t="shared" si="7"/>
        <v>32848</v>
      </c>
      <c r="H102" s="374">
        <v>362</v>
      </c>
    </row>
    <row r="103" spans="1:8" x14ac:dyDescent="0.2">
      <c r="A103" s="369">
        <v>99</v>
      </c>
      <c r="B103" s="370">
        <f t="shared" si="6"/>
        <v>12.47</v>
      </c>
      <c r="C103" s="371">
        <f t="shared" si="9"/>
        <v>41.02</v>
      </c>
      <c r="D103" s="372">
        <v>29068</v>
      </c>
      <c r="E103" s="382">
        <v>16585</v>
      </c>
      <c r="F103" s="372">
        <f t="shared" si="8"/>
        <v>45003</v>
      </c>
      <c r="G103" s="373">
        <f t="shared" si="7"/>
        <v>32824</v>
      </c>
      <c r="H103" s="374">
        <v>362</v>
      </c>
    </row>
    <row r="104" spans="1:8" x14ac:dyDescent="0.2">
      <c r="A104" s="369">
        <v>100</v>
      </c>
      <c r="B104" s="370">
        <f t="shared" si="6"/>
        <v>12.48</v>
      </c>
      <c r="C104" s="371">
        <f t="shared" si="9"/>
        <v>41.03</v>
      </c>
      <c r="D104" s="372">
        <v>29068</v>
      </c>
      <c r="E104" s="382">
        <v>16585</v>
      </c>
      <c r="F104" s="372">
        <f t="shared" si="8"/>
        <v>44971</v>
      </c>
      <c r="G104" s="373">
        <f t="shared" si="7"/>
        <v>32801</v>
      </c>
      <c r="H104" s="374">
        <v>362</v>
      </c>
    </row>
    <row r="105" spans="1:8" x14ac:dyDescent="0.2">
      <c r="A105" s="369">
        <v>101</v>
      </c>
      <c r="B105" s="370">
        <f t="shared" si="6"/>
        <v>12.49</v>
      </c>
      <c r="C105" s="371">
        <f t="shared" si="9"/>
        <v>41.04</v>
      </c>
      <c r="D105" s="372">
        <v>29068</v>
      </c>
      <c r="E105" s="382">
        <v>16585</v>
      </c>
      <c r="F105" s="372">
        <f t="shared" si="8"/>
        <v>44939</v>
      </c>
      <c r="G105" s="373">
        <f t="shared" si="7"/>
        <v>32777</v>
      </c>
      <c r="H105" s="374">
        <v>362</v>
      </c>
    </row>
    <row r="106" spans="1:8" x14ac:dyDescent="0.2">
      <c r="A106" s="369">
        <v>102</v>
      </c>
      <c r="B106" s="370">
        <f t="shared" si="6"/>
        <v>12.5</v>
      </c>
      <c r="C106" s="371">
        <f t="shared" si="9"/>
        <v>41.05</v>
      </c>
      <c r="D106" s="372">
        <v>29068</v>
      </c>
      <c r="E106" s="382">
        <v>16585</v>
      </c>
      <c r="F106" s="372">
        <f t="shared" si="8"/>
        <v>44907</v>
      </c>
      <c r="G106" s="373">
        <f t="shared" si="7"/>
        <v>32754</v>
      </c>
      <c r="H106" s="374">
        <v>362</v>
      </c>
    </row>
    <row r="107" spans="1:8" x14ac:dyDescent="0.2">
      <c r="A107" s="369">
        <v>103</v>
      </c>
      <c r="B107" s="370">
        <f t="shared" si="6"/>
        <v>12.51</v>
      </c>
      <c r="C107" s="371">
        <f t="shared" si="9"/>
        <v>41.06</v>
      </c>
      <c r="D107" s="372">
        <v>29068</v>
      </c>
      <c r="E107" s="382">
        <v>16585</v>
      </c>
      <c r="F107" s="372">
        <f t="shared" si="8"/>
        <v>44875</v>
      </c>
      <c r="G107" s="373">
        <f t="shared" si="7"/>
        <v>32730</v>
      </c>
      <c r="H107" s="374">
        <v>362</v>
      </c>
    </row>
    <row r="108" spans="1:8" x14ac:dyDescent="0.2">
      <c r="A108" s="369">
        <v>104</v>
      </c>
      <c r="B108" s="370">
        <f t="shared" si="6"/>
        <v>12.52</v>
      </c>
      <c r="C108" s="371">
        <f t="shared" si="9"/>
        <v>41.06</v>
      </c>
      <c r="D108" s="372">
        <v>29068</v>
      </c>
      <c r="E108" s="382">
        <v>16585</v>
      </c>
      <c r="F108" s="372">
        <f t="shared" si="8"/>
        <v>44845</v>
      </c>
      <c r="G108" s="373">
        <f t="shared" si="7"/>
        <v>32708</v>
      </c>
      <c r="H108" s="374">
        <v>362</v>
      </c>
    </row>
    <row r="109" spans="1:8" x14ac:dyDescent="0.2">
      <c r="A109" s="369">
        <v>105</v>
      </c>
      <c r="B109" s="370">
        <f t="shared" si="6"/>
        <v>12.53</v>
      </c>
      <c r="C109" s="371">
        <f t="shared" si="9"/>
        <v>41.07</v>
      </c>
      <c r="D109" s="372">
        <v>29068</v>
      </c>
      <c r="E109" s="382">
        <v>16585</v>
      </c>
      <c r="F109" s="372">
        <f t="shared" si="8"/>
        <v>44813</v>
      </c>
      <c r="G109" s="373">
        <f t="shared" si="7"/>
        <v>32684</v>
      </c>
      <c r="H109" s="374">
        <v>362</v>
      </c>
    </row>
    <row r="110" spans="1:8" x14ac:dyDescent="0.2">
      <c r="A110" s="369">
        <v>106</v>
      </c>
      <c r="B110" s="370">
        <f t="shared" si="6"/>
        <v>12.54</v>
      </c>
      <c r="C110" s="371">
        <f t="shared" si="9"/>
        <v>41.07</v>
      </c>
      <c r="D110" s="372">
        <v>29068</v>
      </c>
      <c r="E110" s="382">
        <v>16585</v>
      </c>
      <c r="F110" s="372">
        <f t="shared" si="8"/>
        <v>44783</v>
      </c>
      <c r="G110" s="373">
        <f t="shared" si="7"/>
        <v>32662</v>
      </c>
      <c r="H110" s="374">
        <v>362</v>
      </c>
    </row>
    <row r="111" spans="1:8" x14ac:dyDescent="0.2">
      <c r="A111" s="369">
        <v>107</v>
      </c>
      <c r="B111" s="370">
        <f t="shared" si="6"/>
        <v>12.55</v>
      </c>
      <c r="C111" s="371">
        <f t="shared" si="9"/>
        <v>41.08</v>
      </c>
      <c r="D111" s="372">
        <v>29068</v>
      </c>
      <c r="E111" s="382">
        <v>16585</v>
      </c>
      <c r="F111" s="372">
        <f t="shared" si="8"/>
        <v>44751</v>
      </c>
      <c r="G111" s="373">
        <f t="shared" si="7"/>
        <v>32639</v>
      </c>
      <c r="H111" s="374">
        <v>362</v>
      </c>
    </row>
    <row r="112" spans="1:8" x14ac:dyDescent="0.2">
      <c r="A112" s="369">
        <v>108</v>
      </c>
      <c r="B112" s="370">
        <f t="shared" si="6"/>
        <v>12.56</v>
      </c>
      <c r="C112" s="371">
        <f t="shared" si="9"/>
        <v>41.08</v>
      </c>
      <c r="D112" s="372">
        <v>29068</v>
      </c>
      <c r="E112" s="382">
        <v>16585</v>
      </c>
      <c r="F112" s="372">
        <f t="shared" si="8"/>
        <v>44721</v>
      </c>
      <c r="G112" s="373">
        <f t="shared" si="7"/>
        <v>32617</v>
      </c>
      <c r="H112" s="374">
        <v>362</v>
      </c>
    </row>
    <row r="113" spans="1:8" x14ac:dyDescent="0.2">
      <c r="A113" s="369">
        <v>109</v>
      </c>
      <c r="B113" s="370">
        <f t="shared" si="6"/>
        <v>12.57</v>
      </c>
      <c r="C113" s="371">
        <f t="shared" si="9"/>
        <v>41.08</v>
      </c>
      <c r="D113" s="372">
        <v>29068</v>
      </c>
      <c r="E113" s="382">
        <v>16585</v>
      </c>
      <c r="F113" s="372">
        <f t="shared" si="8"/>
        <v>44691</v>
      </c>
      <c r="G113" s="373">
        <f t="shared" si="7"/>
        <v>32595</v>
      </c>
      <c r="H113" s="374">
        <v>362</v>
      </c>
    </row>
    <row r="114" spans="1:8" x14ac:dyDescent="0.2">
      <c r="A114" s="369">
        <v>110</v>
      </c>
      <c r="B114" s="370">
        <f t="shared" si="6"/>
        <v>12.58</v>
      </c>
      <c r="C114" s="371">
        <f t="shared" si="9"/>
        <v>41.08</v>
      </c>
      <c r="D114" s="372">
        <v>29068</v>
      </c>
      <c r="E114" s="382">
        <v>16585</v>
      </c>
      <c r="F114" s="372">
        <f t="shared" si="8"/>
        <v>44661</v>
      </c>
      <c r="G114" s="373">
        <f t="shared" si="7"/>
        <v>32573</v>
      </c>
      <c r="H114" s="374">
        <v>362</v>
      </c>
    </row>
    <row r="115" spans="1:8" x14ac:dyDescent="0.2">
      <c r="A115" s="369">
        <v>111</v>
      </c>
      <c r="B115" s="370">
        <f>ROUND(0.004*A115+12.2,2)</f>
        <v>12.64</v>
      </c>
      <c r="C115" s="371">
        <v>41.1</v>
      </c>
      <c r="D115" s="372">
        <v>29068</v>
      </c>
      <c r="E115" s="382">
        <v>16585</v>
      </c>
      <c r="F115" s="372">
        <f t="shared" si="8"/>
        <v>44478</v>
      </c>
      <c r="G115" s="373">
        <f t="shared" si="7"/>
        <v>32439</v>
      </c>
      <c r="H115" s="374">
        <v>362</v>
      </c>
    </row>
    <row r="116" spans="1:8" x14ac:dyDescent="0.2">
      <c r="A116" s="369">
        <v>112</v>
      </c>
      <c r="B116" s="370">
        <f t="shared" ref="B116:B179" si="10">ROUND(0.004*A116+12.2,2)</f>
        <v>12.65</v>
      </c>
      <c r="C116" s="371">
        <v>41.1</v>
      </c>
      <c r="D116" s="372">
        <v>29068</v>
      </c>
      <c r="E116" s="382">
        <v>16585</v>
      </c>
      <c r="F116" s="372">
        <f t="shared" si="8"/>
        <v>44449</v>
      </c>
      <c r="G116" s="373">
        <f t="shared" si="7"/>
        <v>32417</v>
      </c>
      <c r="H116" s="374">
        <v>362</v>
      </c>
    </row>
    <row r="117" spans="1:8" x14ac:dyDescent="0.2">
      <c r="A117" s="369">
        <v>113</v>
      </c>
      <c r="B117" s="370">
        <f t="shared" si="10"/>
        <v>12.65</v>
      </c>
      <c r="C117" s="371">
        <v>41.1</v>
      </c>
      <c r="D117" s="372">
        <v>29068</v>
      </c>
      <c r="E117" s="382">
        <v>16585</v>
      </c>
      <c r="F117" s="372">
        <f t="shared" si="8"/>
        <v>44449</v>
      </c>
      <c r="G117" s="373">
        <f t="shared" si="7"/>
        <v>32417</v>
      </c>
      <c r="H117" s="374">
        <v>362</v>
      </c>
    </row>
    <row r="118" spans="1:8" x14ac:dyDescent="0.2">
      <c r="A118" s="369">
        <v>114</v>
      </c>
      <c r="B118" s="370">
        <f t="shared" si="10"/>
        <v>12.66</v>
      </c>
      <c r="C118" s="371">
        <v>41.1</v>
      </c>
      <c r="D118" s="372">
        <v>29068</v>
      </c>
      <c r="E118" s="382">
        <v>16585</v>
      </c>
      <c r="F118" s="372">
        <f t="shared" si="8"/>
        <v>44419</v>
      </c>
      <c r="G118" s="373">
        <f t="shared" si="7"/>
        <v>32395</v>
      </c>
      <c r="H118" s="374">
        <v>362</v>
      </c>
    </row>
    <row r="119" spans="1:8" x14ac:dyDescent="0.2">
      <c r="A119" s="369">
        <v>115</v>
      </c>
      <c r="B119" s="370">
        <f t="shared" si="10"/>
        <v>12.66</v>
      </c>
      <c r="C119" s="371">
        <v>41.1</v>
      </c>
      <c r="D119" s="372">
        <v>29068</v>
      </c>
      <c r="E119" s="382">
        <v>16585</v>
      </c>
      <c r="F119" s="372">
        <f t="shared" si="8"/>
        <v>44419</v>
      </c>
      <c r="G119" s="373">
        <f t="shared" si="7"/>
        <v>32395</v>
      </c>
      <c r="H119" s="374">
        <v>362</v>
      </c>
    </row>
    <row r="120" spans="1:8" x14ac:dyDescent="0.2">
      <c r="A120" s="369">
        <v>116</v>
      </c>
      <c r="B120" s="370">
        <f t="shared" si="10"/>
        <v>12.66</v>
      </c>
      <c r="C120" s="371">
        <v>41.1</v>
      </c>
      <c r="D120" s="372">
        <v>29068</v>
      </c>
      <c r="E120" s="382">
        <v>16585</v>
      </c>
      <c r="F120" s="372">
        <f t="shared" si="8"/>
        <v>44419</v>
      </c>
      <c r="G120" s="373">
        <f t="shared" si="7"/>
        <v>32395</v>
      </c>
      <c r="H120" s="374">
        <v>362</v>
      </c>
    </row>
    <row r="121" spans="1:8" x14ac:dyDescent="0.2">
      <c r="A121" s="369">
        <v>117</v>
      </c>
      <c r="B121" s="370">
        <f t="shared" si="10"/>
        <v>12.67</v>
      </c>
      <c r="C121" s="371">
        <v>41.1</v>
      </c>
      <c r="D121" s="372">
        <v>29068</v>
      </c>
      <c r="E121" s="382">
        <v>16585</v>
      </c>
      <c r="F121" s="372">
        <f t="shared" si="8"/>
        <v>44390</v>
      </c>
      <c r="G121" s="373">
        <f t="shared" si="7"/>
        <v>32373</v>
      </c>
      <c r="H121" s="374">
        <v>362</v>
      </c>
    </row>
    <row r="122" spans="1:8" x14ac:dyDescent="0.2">
      <c r="A122" s="369">
        <v>118</v>
      </c>
      <c r="B122" s="370">
        <f t="shared" si="10"/>
        <v>12.67</v>
      </c>
      <c r="C122" s="371">
        <v>41.1</v>
      </c>
      <c r="D122" s="372">
        <v>29068</v>
      </c>
      <c r="E122" s="382">
        <v>16585</v>
      </c>
      <c r="F122" s="372">
        <f t="shared" si="8"/>
        <v>44390</v>
      </c>
      <c r="G122" s="373">
        <f t="shared" si="7"/>
        <v>32373</v>
      </c>
      <c r="H122" s="374">
        <v>362</v>
      </c>
    </row>
    <row r="123" spans="1:8" x14ac:dyDescent="0.2">
      <c r="A123" s="369">
        <v>119</v>
      </c>
      <c r="B123" s="370">
        <f t="shared" si="10"/>
        <v>12.68</v>
      </c>
      <c r="C123" s="371">
        <v>41.1</v>
      </c>
      <c r="D123" s="372">
        <v>29068</v>
      </c>
      <c r="E123" s="382">
        <v>16585</v>
      </c>
      <c r="F123" s="372">
        <f t="shared" si="8"/>
        <v>44360</v>
      </c>
      <c r="G123" s="373">
        <f t="shared" si="7"/>
        <v>32351</v>
      </c>
      <c r="H123" s="374">
        <v>362</v>
      </c>
    </row>
    <row r="124" spans="1:8" x14ac:dyDescent="0.2">
      <c r="A124" s="369">
        <v>120</v>
      </c>
      <c r="B124" s="370">
        <f t="shared" si="10"/>
        <v>12.68</v>
      </c>
      <c r="C124" s="371">
        <v>41.1</v>
      </c>
      <c r="D124" s="372">
        <v>29068</v>
      </c>
      <c r="E124" s="382">
        <v>16585</v>
      </c>
      <c r="F124" s="372">
        <f t="shared" si="8"/>
        <v>44360</v>
      </c>
      <c r="G124" s="373">
        <f t="shared" si="7"/>
        <v>32351</v>
      </c>
      <c r="H124" s="374">
        <v>362</v>
      </c>
    </row>
    <row r="125" spans="1:8" x14ac:dyDescent="0.2">
      <c r="A125" s="369">
        <v>121</v>
      </c>
      <c r="B125" s="370">
        <f t="shared" si="10"/>
        <v>12.68</v>
      </c>
      <c r="C125" s="371">
        <v>41.1</v>
      </c>
      <c r="D125" s="372">
        <v>29068</v>
      </c>
      <c r="E125" s="382">
        <v>16585</v>
      </c>
      <c r="F125" s="372">
        <f t="shared" si="8"/>
        <v>44360</v>
      </c>
      <c r="G125" s="373">
        <f t="shared" si="7"/>
        <v>32351</v>
      </c>
      <c r="H125" s="374">
        <v>362</v>
      </c>
    </row>
    <row r="126" spans="1:8" x14ac:dyDescent="0.2">
      <c r="A126" s="369">
        <v>122</v>
      </c>
      <c r="B126" s="370">
        <f t="shared" si="10"/>
        <v>12.69</v>
      </c>
      <c r="C126" s="371">
        <v>41.1</v>
      </c>
      <c r="D126" s="372">
        <v>29068</v>
      </c>
      <c r="E126" s="382">
        <v>16585</v>
      </c>
      <c r="F126" s="372">
        <f t="shared" si="8"/>
        <v>44331</v>
      </c>
      <c r="G126" s="373">
        <f t="shared" si="7"/>
        <v>32330</v>
      </c>
      <c r="H126" s="374">
        <v>362</v>
      </c>
    </row>
    <row r="127" spans="1:8" x14ac:dyDescent="0.2">
      <c r="A127" s="369">
        <v>123</v>
      </c>
      <c r="B127" s="370">
        <f t="shared" si="10"/>
        <v>12.69</v>
      </c>
      <c r="C127" s="371">
        <v>41.1</v>
      </c>
      <c r="D127" s="372">
        <v>29068</v>
      </c>
      <c r="E127" s="382">
        <v>16585</v>
      </c>
      <c r="F127" s="372">
        <f t="shared" si="8"/>
        <v>44331</v>
      </c>
      <c r="G127" s="373">
        <f t="shared" si="7"/>
        <v>32330</v>
      </c>
      <c r="H127" s="374">
        <v>362</v>
      </c>
    </row>
    <row r="128" spans="1:8" x14ac:dyDescent="0.2">
      <c r="A128" s="369">
        <v>124</v>
      </c>
      <c r="B128" s="370">
        <f t="shared" si="10"/>
        <v>12.7</v>
      </c>
      <c r="C128" s="371">
        <v>41.1</v>
      </c>
      <c r="D128" s="372">
        <v>29068</v>
      </c>
      <c r="E128" s="382">
        <v>16585</v>
      </c>
      <c r="F128" s="372">
        <f t="shared" si="8"/>
        <v>44301</v>
      </c>
      <c r="G128" s="373">
        <f t="shared" si="7"/>
        <v>32308</v>
      </c>
      <c r="H128" s="374">
        <v>362</v>
      </c>
    </row>
    <row r="129" spans="1:8" x14ac:dyDescent="0.2">
      <c r="A129" s="369">
        <v>125</v>
      </c>
      <c r="B129" s="370">
        <f t="shared" si="10"/>
        <v>12.7</v>
      </c>
      <c r="C129" s="371">
        <v>41.1</v>
      </c>
      <c r="D129" s="372">
        <v>29068</v>
      </c>
      <c r="E129" s="382">
        <v>16585</v>
      </c>
      <c r="F129" s="372">
        <f t="shared" si="8"/>
        <v>44301</v>
      </c>
      <c r="G129" s="373">
        <f t="shared" si="7"/>
        <v>32308</v>
      </c>
      <c r="H129" s="374">
        <v>362</v>
      </c>
    </row>
    <row r="130" spans="1:8" x14ac:dyDescent="0.2">
      <c r="A130" s="369">
        <v>126</v>
      </c>
      <c r="B130" s="370">
        <f t="shared" si="10"/>
        <v>12.7</v>
      </c>
      <c r="C130" s="371">
        <v>41.1</v>
      </c>
      <c r="D130" s="372">
        <v>29068</v>
      </c>
      <c r="E130" s="382">
        <v>16585</v>
      </c>
      <c r="F130" s="372">
        <f t="shared" si="8"/>
        <v>44301</v>
      </c>
      <c r="G130" s="373">
        <f t="shared" si="7"/>
        <v>32308</v>
      </c>
      <c r="H130" s="374">
        <v>362</v>
      </c>
    </row>
    <row r="131" spans="1:8" x14ac:dyDescent="0.2">
      <c r="A131" s="369">
        <v>127</v>
      </c>
      <c r="B131" s="370">
        <f t="shared" si="10"/>
        <v>12.71</v>
      </c>
      <c r="C131" s="371">
        <v>41.1</v>
      </c>
      <c r="D131" s="372">
        <v>29068</v>
      </c>
      <c r="E131" s="382">
        <v>16585</v>
      </c>
      <c r="F131" s="372">
        <f t="shared" si="8"/>
        <v>44272</v>
      </c>
      <c r="G131" s="373">
        <f t="shared" si="7"/>
        <v>32287</v>
      </c>
      <c r="H131" s="374">
        <v>362</v>
      </c>
    </row>
    <row r="132" spans="1:8" x14ac:dyDescent="0.2">
      <c r="A132" s="369">
        <v>128</v>
      </c>
      <c r="B132" s="370">
        <f t="shared" si="10"/>
        <v>12.71</v>
      </c>
      <c r="C132" s="371">
        <v>41.1</v>
      </c>
      <c r="D132" s="372">
        <v>29068</v>
      </c>
      <c r="E132" s="382">
        <v>16585</v>
      </c>
      <c r="F132" s="372">
        <f t="shared" si="8"/>
        <v>44272</v>
      </c>
      <c r="G132" s="373">
        <f t="shared" si="7"/>
        <v>32287</v>
      </c>
      <c r="H132" s="374">
        <v>362</v>
      </c>
    </row>
    <row r="133" spans="1:8" x14ac:dyDescent="0.2">
      <c r="A133" s="369">
        <v>129</v>
      </c>
      <c r="B133" s="370">
        <f t="shared" si="10"/>
        <v>12.72</v>
      </c>
      <c r="C133" s="371">
        <v>41.1</v>
      </c>
      <c r="D133" s="372">
        <v>29068</v>
      </c>
      <c r="E133" s="382">
        <v>16585</v>
      </c>
      <c r="F133" s="372">
        <f t="shared" si="8"/>
        <v>44242</v>
      </c>
      <c r="G133" s="373">
        <f t="shared" si="7"/>
        <v>32265</v>
      </c>
      <c r="H133" s="374">
        <v>362</v>
      </c>
    </row>
    <row r="134" spans="1:8" x14ac:dyDescent="0.2">
      <c r="A134" s="369">
        <v>130</v>
      </c>
      <c r="B134" s="370">
        <f t="shared" si="10"/>
        <v>12.72</v>
      </c>
      <c r="C134" s="371">
        <v>41.1</v>
      </c>
      <c r="D134" s="372">
        <v>29068</v>
      </c>
      <c r="E134" s="382">
        <v>16585</v>
      </c>
      <c r="F134" s="372">
        <f t="shared" si="8"/>
        <v>44242</v>
      </c>
      <c r="G134" s="373">
        <f t="shared" si="7"/>
        <v>32265</v>
      </c>
      <c r="H134" s="374">
        <v>362</v>
      </c>
    </row>
    <row r="135" spans="1:8" x14ac:dyDescent="0.2">
      <c r="A135" s="369">
        <v>131</v>
      </c>
      <c r="B135" s="370">
        <f t="shared" si="10"/>
        <v>12.72</v>
      </c>
      <c r="C135" s="371">
        <v>41.1</v>
      </c>
      <c r="D135" s="372">
        <v>29068</v>
      </c>
      <c r="E135" s="382">
        <v>16585</v>
      </c>
      <c r="F135" s="372">
        <f t="shared" si="8"/>
        <v>44242</v>
      </c>
      <c r="G135" s="373">
        <f t="shared" si="7"/>
        <v>32265</v>
      </c>
      <c r="H135" s="374">
        <v>362</v>
      </c>
    </row>
    <row r="136" spans="1:8" x14ac:dyDescent="0.2">
      <c r="A136" s="369">
        <v>132</v>
      </c>
      <c r="B136" s="370">
        <f t="shared" si="10"/>
        <v>12.73</v>
      </c>
      <c r="C136" s="371">
        <v>41.1</v>
      </c>
      <c r="D136" s="372">
        <v>29068</v>
      </c>
      <c r="E136" s="382">
        <v>16585</v>
      </c>
      <c r="F136" s="372">
        <f t="shared" si="8"/>
        <v>44213</v>
      </c>
      <c r="G136" s="373">
        <f t="shared" si="7"/>
        <v>32243</v>
      </c>
      <c r="H136" s="374">
        <v>362</v>
      </c>
    </row>
    <row r="137" spans="1:8" x14ac:dyDescent="0.2">
      <c r="A137" s="369">
        <v>133</v>
      </c>
      <c r="B137" s="370">
        <f t="shared" si="10"/>
        <v>12.73</v>
      </c>
      <c r="C137" s="371">
        <v>41.1</v>
      </c>
      <c r="D137" s="372">
        <v>29068</v>
      </c>
      <c r="E137" s="382">
        <v>16585</v>
      </c>
      <c r="F137" s="372">
        <f t="shared" si="8"/>
        <v>44213</v>
      </c>
      <c r="G137" s="373">
        <f t="shared" si="7"/>
        <v>32243</v>
      </c>
      <c r="H137" s="374">
        <v>362</v>
      </c>
    </row>
    <row r="138" spans="1:8" x14ac:dyDescent="0.2">
      <c r="A138" s="369">
        <v>134</v>
      </c>
      <c r="B138" s="370">
        <f t="shared" si="10"/>
        <v>12.74</v>
      </c>
      <c r="C138" s="371">
        <v>41.1</v>
      </c>
      <c r="D138" s="372">
        <v>29068</v>
      </c>
      <c r="E138" s="382">
        <v>16585</v>
      </c>
      <c r="F138" s="372">
        <f t="shared" si="8"/>
        <v>44184</v>
      </c>
      <c r="G138" s="373">
        <f t="shared" si="7"/>
        <v>32222</v>
      </c>
      <c r="H138" s="374">
        <v>362</v>
      </c>
    </row>
    <row r="139" spans="1:8" x14ac:dyDescent="0.2">
      <c r="A139" s="369">
        <v>135</v>
      </c>
      <c r="B139" s="370">
        <f t="shared" si="10"/>
        <v>12.74</v>
      </c>
      <c r="C139" s="371">
        <v>41.1</v>
      </c>
      <c r="D139" s="372">
        <v>29068</v>
      </c>
      <c r="E139" s="382">
        <v>16585</v>
      </c>
      <c r="F139" s="372">
        <f t="shared" si="8"/>
        <v>44184</v>
      </c>
      <c r="G139" s="373">
        <f t="shared" si="7"/>
        <v>32222</v>
      </c>
      <c r="H139" s="374">
        <v>362</v>
      </c>
    </row>
    <row r="140" spans="1:8" x14ac:dyDescent="0.2">
      <c r="A140" s="369">
        <v>136</v>
      </c>
      <c r="B140" s="370">
        <f t="shared" si="10"/>
        <v>12.74</v>
      </c>
      <c r="C140" s="371">
        <v>41.1</v>
      </c>
      <c r="D140" s="372">
        <v>29068</v>
      </c>
      <c r="E140" s="382">
        <v>16585</v>
      </c>
      <c r="F140" s="372">
        <f t="shared" si="8"/>
        <v>44184</v>
      </c>
      <c r="G140" s="373">
        <f t="shared" si="7"/>
        <v>32222</v>
      </c>
      <c r="H140" s="374">
        <v>362</v>
      </c>
    </row>
    <row r="141" spans="1:8" x14ac:dyDescent="0.2">
      <c r="A141" s="369">
        <v>137</v>
      </c>
      <c r="B141" s="370">
        <f t="shared" si="10"/>
        <v>12.75</v>
      </c>
      <c r="C141" s="371">
        <v>41.1</v>
      </c>
      <c r="D141" s="372">
        <v>29068</v>
      </c>
      <c r="E141" s="382">
        <v>16585</v>
      </c>
      <c r="F141" s="372">
        <f t="shared" si="8"/>
        <v>44155</v>
      </c>
      <c r="G141" s="373">
        <f t="shared" si="7"/>
        <v>32200</v>
      </c>
      <c r="H141" s="374">
        <v>362</v>
      </c>
    </row>
    <row r="142" spans="1:8" x14ac:dyDescent="0.2">
      <c r="A142" s="369">
        <v>138</v>
      </c>
      <c r="B142" s="370">
        <f t="shared" si="10"/>
        <v>12.75</v>
      </c>
      <c r="C142" s="371">
        <v>41.1</v>
      </c>
      <c r="D142" s="372">
        <v>29068</v>
      </c>
      <c r="E142" s="382">
        <v>16585</v>
      </c>
      <c r="F142" s="372">
        <f t="shared" si="8"/>
        <v>44155</v>
      </c>
      <c r="G142" s="373">
        <f t="shared" si="7"/>
        <v>32200</v>
      </c>
      <c r="H142" s="374">
        <v>362</v>
      </c>
    </row>
    <row r="143" spans="1:8" x14ac:dyDescent="0.2">
      <c r="A143" s="369">
        <v>139</v>
      </c>
      <c r="B143" s="370">
        <f t="shared" si="10"/>
        <v>12.76</v>
      </c>
      <c r="C143" s="371">
        <v>41.1</v>
      </c>
      <c r="D143" s="372">
        <v>29068</v>
      </c>
      <c r="E143" s="382">
        <v>16585</v>
      </c>
      <c r="F143" s="372">
        <f t="shared" si="8"/>
        <v>44125</v>
      </c>
      <c r="G143" s="373">
        <f t="shared" si="7"/>
        <v>32179</v>
      </c>
      <c r="H143" s="374">
        <v>362</v>
      </c>
    </row>
    <row r="144" spans="1:8" x14ac:dyDescent="0.2">
      <c r="A144" s="369">
        <v>140</v>
      </c>
      <c r="B144" s="370">
        <f t="shared" si="10"/>
        <v>12.76</v>
      </c>
      <c r="C144" s="371">
        <v>41.1</v>
      </c>
      <c r="D144" s="372">
        <v>29068</v>
      </c>
      <c r="E144" s="382">
        <v>16585</v>
      </c>
      <c r="F144" s="372">
        <f t="shared" si="8"/>
        <v>44125</v>
      </c>
      <c r="G144" s="373">
        <f t="shared" ref="G144:G187" si="11">ROUND(12*(1/B144*D144+1/C144*E144),0)</f>
        <v>32179</v>
      </c>
      <c r="H144" s="374">
        <v>362</v>
      </c>
    </row>
    <row r="145" spans="1:8" x14ac:dyDescent="0.2">
      <c r="A145" s="369">
        <v>141</v>
      </c>
      <c r="B145" s="370">
        <f t="shared" si="10"/>
        <v>12.76</v>
      </c>
      <c r="C145" s="371">
        <v>41.1</v>
      </c>
      <c r="D145" s="372">
        <v>29068</v>
      </c>
      <c r="E145" s="382">
        <v>16585</v>
      </c>
      <c r="F145" s="372">
        <f t="shared" ref="F145:F187" si="12">ROUND(12*1.36*(1/B145*D145+1/C145*E145)+H145,0)</f>
        <v>44125</v>
      </c>
      <c r="G145" s="373">
        <f t="shared" si="11"/>
        <v>32179</v>
      </c>
      <c r="H145" s="374">
        <v>362</v>
      </c>
    </row>
    <row r="146" spans="1:8" x14ac:dyDescent="0.2">
      <c r="A146" s="369">
        <v>142</v>
      </c>
      <c r="B146" s="370">
        <f t="shared" si="10"/>
        <v>12.77</v>
      </c>
      <c r="C146" s="371">
        <v>41.1</v>
      </c>
      <c r="D146" s="372">
        <v>29068</v>
      </c>
      <c r="E146" s="382">
        <v>16585</v>
      </c>
      <c r="F146" s="372">
        <f t="shared" si="12"/>
        <v>44096</v>
      </c>
      <c r="G146" s="373">
        <f t="shared" si="11"/>
        <v>32158</v>
      </c>
      <c r="H146" s="374">
        <v>362</v>
      </c>
    </row>
    <row r="147" spans="1:8" x14ac:dyDescent="0.2">
      <c r="A147" s="369">
        <v>143</v>
      </c>
      <c r="B147" s="370">
        <f t="shared" si="10"/>
        <v>12.77</v>
      </c>
      <c r="C147" s="371">
        <v>41.1</v>
      </c>
      <c r="D147" s="372">
        <v>29068</v>
      </c>
      <c r="E147" s="382">
        <v>16585</v>
      </c>
      <c r="F147" s="372">
        <f t="shared" si="12"/>
        <v>44096</v>
      </c>
      <c r="G147" s="373">
        <f t="shared" si="11"/>
        <v>32158</v>
      </c>
      <c r="H147" s="374">
        <v>362</v>
      </c>
    </row>
    <row r="148" spans="1:8" x14ac:dyDescent="0.2">
      <c r="A148" s="369">
        <v>144</v>
      </c>
      <c r="B148" s="370">
        <f t="shared" si="10"/>
        <v>12.78</v>
      </c>
      <c r="C148" s="371">
        <v>41.1</v>
      </c>
      <c r="D148" s="372">
        <v>29068</v>
      </c>
      <c r="E148" s="382">
        <v>16585</v>
      </c>
      <c r="F148" s="372">
        <f t="shared" si="12"/>
        <v>44067</v>
      </c>
      <c r="G148" s="373">
        <f t="shared" si="11"/>
        <v>32136</v>
      </c>
      <c r="H148" s="374">
        <v>362</v>
      </c>
    </row>
    <row r="149" spans="1:8" x14ac:dyDescent="0.2">
      <c r="A149" s="369">
        <v>145</v>
      </c>
      <c r="B149" s="370">
        <f t="shared" si="10"/>
        <v>12.78</v>
      </c>
      <c r="C149" s="371">
        <v>41.1</v>
      </c>
      <c r="D149" s="372">
        <v>29068</v>
      </c>
      <c r="E149" s="382">
        <v>16585</v>
      </c>
      <c r="F149" s="372">
        <f t="shared" si="12"/>
        <v>44067</v>
      </c>
      <c r="G149" s="373">
        <f t="shared" si="11"/>
        <v>32136</v>
      </c>
      <c r="H149" s="374">
        <v>362</v>
      </c>
    </row>
    <row r="150" spans="1:8" x14ac:dyDescent="0.2">
      <c r="A150" s="369">
        <v>146</v>
      </c>
      <c r="B150" s="370">
        <f t="shared" si="10"/>
        <v>12.78</v>
      </c>
      <c r="C150" s="371">
        <v>41.1</v>
      </c>
      <c r="D150" s="372">
        <v>29068</v>
      </c>
      <c r="E150" s="382">
        <v>16585</v>
      </c>
      <c r="F150" s="372">
        <f t="shared" si="12"/>
        <v>44067</v>
      </c>
      <c r="G150" s="373">
        <f t="shared" si="11"/>
        <v>32136</v>
      </c>
      <c r="H150" s="374">
        <v>362</v>
      </c>
    </row>
    <row r="151" spans="1:8" x14ac:dyDescent="0.2">
      <c r="A151" s="369">
        <v>147</v>
      </c>
      <c r="B151" s="370">
        <f t="shared" si="10"/>
        <v>12.79</v>
      </c>
      <c r="C151" s="371">
        <v>41.1</v>
      </c>
      <c r="D151" s="372">
        <v>29068</v>
      </c>
      <c r="E151" s="382">
        <v>16585</v>
      </c>
      <c r="F151" s="372">
        <f t="shared" si="12"/>
        <v>44038</v>
      </c>
      <c r="G151" s="373">
        <f t="shared" si="11"/>
        <v>32115</v>
      </c>
      <c r="H151" s="374">
        <v>362</v>
      </c>
    </row>
    <row r="152" spans="1:8" x14ac:dyDescent="0.2">
      <c r="A152" s="369">
        <v>148</v>
      </c>
      <c r="B152" s="370">
        <f t="shared" si="10"/>
        <v>12.79</v>
      </c>
      <c r="C152" s="371">
        <v>41.1</v>
      </c>
      <c r="D152" s="372">
        <v>29068</v>
      </c>
      <c r="E152" s="382">
        <v>16585</v>
      </c>
      <c r="F152" s="372">
        <f t="shared" si="12"/>
        <v>44038</v>
      </c>
      <c r="G152" s="373">
        <f t="shared" si="11"/>
        <v>32115</v>
      </c>
      <c r="H152" s="374">
        <v>362</v>
      </c>
    </row>
    <row r="153" spans="1:8" x14ac:dyDescent="0.2">
      <c r="A153" s="369">
        <v>149</v>
      </c>
      <c r="B153" s="370">
        <f t="shared" si="10"/>
        <v>12.8</v>
      </c>
      <c r="C153" s="371">
        <v>41.1</v>
      </c>
      <c r="D153" s="372">
        <v>29068</v>
      </c>
      <c r="E153" s="382">
        <v>16585</v>
      </c>
      <c r="F153" s="372">
        <f t="shared" si="12"/>
        <v>44009</v>
      </c>
      <c r="G153" s="373">
        <f t="shared" si="11"/>
        <v>32094</v>
      </c>
      <c r="H153" s="374">
        <v>362</v>
      </c>
    </row>
    <row r="154" spans="1:8" x14ac:dyDescent="0.2">
      <c r="A154" s="369">
        <v>150</v>
      </c>
      <c r="B154" s="370">
        <f t="shared" si="10"/>
        <v>12.8</v>
      </c>
      <c r="C154" s="371">
        <v>41.1</v>
      </c>
      <c r="D154" s="372">
        <v>29068</v>
      </c>
      <c r="E154" s="382">
        <v>16585</v>
      </c>
      <c r="F154" s="372">
        <f t="shared" si="12"/>
        <v>44009</v>
      </c>
      <c r="G154" s="373">
        <f t="shared" si="11"/>
        <v>32094</v>
      </c>
      <c r="H154" s="374">
        <v>362</v>
      </c>
    </row>
    <row r="155" spans="1:8" x14ac:dyDescent="0.2">
      <c r="A155" s="369">
        <v>151</v>
      </c>
      <c r="B155" s="370">
        <f t="shared" si="10"/>
        <v>12.8</v>
      </c>
      <c r="C155" s="371">
        <v>41.1</v>
      </c>
      <c r="D155" s="372">
        <v>29068</v>
      </c>
      <c r="E155" s="382">
        <v>16585</v>
      </c>
      <c r="F155" s="372">
        <f t="shared" si="12"/>
        <v>44009</v>
      </c>
      <c r="G155" s="373">
        <f t="shared" si="11"/>
        <v>32094</v>
      </c>
      <c r="H155" s="374">
        <v>362</v>
      </c>
    </row>
    <row r="156" spans="1:8" x14ac:dyDescent="0.2">
      <c r="A156" s="369">
        <v>152</v>
      </c>
      <c r="B156" s="370">
        <f t="shared" si="10"/>
        <v>12.81</v>
      </c>
      <c r="C156" s="371">
        <v>41.1</v>
      </c>
      <c r="D156" s="372">
        <v>29068</v>
      </c>
      <c r="E156" s="382">
        <v>16585</v>
      </c>
      <c r="F156" s="372">
        <f t="shared" si="12"/>
        <v>43980</v>
      </c>
      <c r="G156" s="373">
        <f t="shared" si="11"/>
        <v>32072</v>
      </c>
      <c r="H156" s="374">
        <v>362</v>
      </c>
    </row>
    <row r="157" spans="1:8" x14ac:dyDescent="0.2">
      <c r="A157" s="369">
        <v>153</v>
      </c>
      <c r="B157" s="370">
        <f t="shared" si="10"/>
        <v>12.81</v>
      </c>
      <c r="C157" s="371">
        <v>41.1</v>
      </c>
      <c r="D157" s="372">
        <v>29068</v>
      </c>
      <c r="E157" s="382">
        <v>16585</v>
      </c>
      <c r="F157" s="372">
        <f t="shared" si="12"/>
        <v>43980</v>
      </c>
      <c r="G157" s="373">
        <f t="shared" si="11"/>
        <v>32072</v>
      </c>
      <c r="H157" s="374">
        <v>362</v>
      </c>
    </row>
    <row r="158" spans="1:8" x14ac:dyDescent="0.2">
      <c r="A158" s="369">
        <v>154</v>
      </c>
      <c r="B158" s="370">
        <f t="shared" si="10"/>
        <v>12.82</v>
      </c>
      <c r="C158" s="371">
        <v>41.1</v>
      </c>
      <c r="D158" s="372">
        <v>29068</v>
      </c>
      <c r="E158" s="382">
        <v>16585</v>
      </c>
      <c r="F158" s="372">
        <f t="shared" si="12"/>
        <v>43951</v>
      </c>
      <c r="G158" s="373">
        <f t="shared" si="11"/>
        <v>32051</v>
      </c>
      <c r="H158" s="374">
        <v>362</v>
      </c>
    </row>
    <row r="159" spans="1:8" x14ac:dyDescent="0.2">
      <c r="A159" s="369">
        <v>155</v>
      </c>
      <c r="B159" s="370">
        <f t="shared" si="10"/>
        <v>12.82</v>
      </c>
      <c r="C159" s="371">
        <v>41.1</v>
      </c>
      <c r="D159" s="372">
        <v>29068</v>
      </c>
      <c r="E159" s="382">
        <v>16585</v>
      </c>
      <c r="F159" s="372">
        <f t="shared" si="12"/>
        <v>43951</v>
      </c>
      <c r="G159" s="373">
        <f t="shared" si="11"/>
        <v>32051</v>
      </c>
      <c r="H159" s="374">
        <v>362</v>
      </c>
    </row>
    <row r="160" spans="1:8" x14ac:dyDescent="0.2">
      <c r="A160" s="369">
        <v>156</v>
      </c>
      <c r="B160" s="370">
        <f t="shared" si="10"/>
        <v>12.82</v>
      </c>
      <c r="C160" s="371">
        <v>41.1</v>
      </c>
      <c r="D160" s="372">
        <v>29068</v>
      </c>
      <c r="E160" s="382">
        <v>16585</v>
      </c>
      <c r="F160" s="372">
        <f t="shared" si="12"/>
        <v>43951</v>
      </c>
      <c r="G160" s="373">
        <f t="shared" si="11"/>
        <v>32051</v>
      </c>
      <c r="H160" s="374">
        <v>362</v>
      </c>
    </row>
    <row r="161" spans="1:8" x14ac:dyDescent="0.2">
      <c r="A161" s="369">
        <v>157</v>
      </c>
      <c r="B161" s="370">
        <f t="shared" si="10"/>
        <v>12.83</v>
      </c>
      <c r="C161" s="371">
        <v>41.1</v>
      </c>
      <c r="D161" s="372">
        <v>29068</v>
      </c>
      <c r="E161" s="382">
        <v>16585</v>
      </c>
      <c r="F161" s="372">
        <f t="shared" si="12"/>
        <v>43923</v>
      </c>
      <c r="G161" s="373">
        <f t="shared" si="11"/>
        <v>32030</v>
      </c>
      <c r="H161" s="374">
        <v>362</v>
      </c>
    </row>
    <row r="162" spans="1:8" x14ac:dyDescent="0.2">
      <c r="A162" s="369">
        <v>158</v>
      </c>
      <c r="B162" s="370">
        <f t="shared" si="10"/>
        <v>12.83</v>
      </c>
      <c r="C162" s="371">
        <v>41.1</v>
      </c>
      <c r="D162" s="372">
        <v>29068</v>
      </c>
      <c r="E162" s="382">
        <v>16585</v>
      </c>
      <c r="F162" s="372">
        <f t="shared" si="12"/>
        <v>43923</v>
      </c>
      <c r="G162" s="373">
        <f t="shared" si="11"/>
        <v>32030</v>
      </c>
      <c r="H162" s="374">
        <v>362</v>
      </c>
    </row>
    <row r="163" spans="1:8" x14ac:dyDescent="0.2">
      <c r="A163" s="369">
        <v>159</v>
      </c>
      <c r="B163" s="370">
        <f t="shared" si="10"/>
        <v>12.84</v>
      </c>
      <c r="C163" s="371">
        <v>41.1</v>
      </c>
      <c r="D163" s="372">
        <v>29068</v>
      </c>
      <c r="E163" s="382">
        <v>16585</v>
      </c>
      <c r="F163" s="372">
        <f t="shared" si="12"/>
        <v>43894</v>
      </c>
      <c r="G163" s="373">
        <f t="shared" si="11"/>
        <v>32009</v>
      </c>
      <c r="H163" s="374">
        <v>362</v>
      </c>
    </row>
    <row r="164" spans="1:8" x14ac:dyDescent="0.2">
      <c r="A164" s="369">
        <v>160</v>
      </c>
      <c r="B164" s="370">
        <f t="shared" si="10"/>
        <v>12.84</v>
      </c>
      <c r="C164" s="371">
        <v>41.1</v>
      </c>
      <c r="D164" s="372">
        <v>29068</v>
      </c>
      <c r="E164" s="382">
        <v>16585</v>
      </c>
      <c r="F164" s="372">
        <f t="shared" si="12"/>
        <v>43894</v>
      </c>
      <c r="G164" s="373">
        <f t="shared" si="11"/>
        <v>32009</v>
      </c>
      <c r="H164" s="374">
        <v>362</v>
      </c>
    </row>
    <row r="165" spans="1:8" x14ac:dyDescent="0.2">
      <c r="A165" s="369">
        <v>161</v>
      </c>
      <c r="B165" s="370">
        <f t="shared" si="10"/>
        <v>12.84</v>
      </c>
      <c r="C165" s="371">
        <v>41.1</v>
      </c>
      <c r="D165" s="372">
        <v>29068</v>
      </c>
      <c r="E165" s="382">
        <v>16585</v>
      </c>
      <c r="F165" s="372">
        <f t="shared" si="12"/>
        <v>43894</v>
      </c>
      <c r="G165" s="373">
        <f t="shared" si="11"/>
        <v>32009</v>
      </c>
      <c r="H165" s="374">
        <v>362</v>
      </c>
    </row>
    <row r="166" spans="1:8" x14ac:dyDescent="0.2">
      <c r="A166" s="369">
        <v>162</v>
      </c>
      <c r="B166" s="370">
        <f t="shared" si="10"/>
        <v>12.85</v>
      </c>
      <c r="C166" s="371">
        <v>41.1</v>
      </c>
      <c r="D166" s="372">
        <v>29068</v>
      </c>
      <c r="E166" s="382">
        <v>16585</v>
      </c>
      <c r="F166" s="372">
        <f t="shared" si="12"/>
        <v>43865</v>
      </c>
      <c r="G166" s="373">
        <f t="shared" si="11"/>
        <v>31988</v>
      </c>
      <c r="H166" s="374">
        <v>362</v>
      </c>
    </row>
    <row r="167" spans="1:8" x14ac:dyDescent="0.2">
      <c r="A167" s="369">
        <v>163</v>
      </c>
      <c r="B167" s="370">
        <f t="shared" si="10"/>
        <v>12.85</v>
      </c>
      <c r="C167" s="371">
        <v>41.1</v>
      </c>
      <c r="D167" s="372">
        <v>29068</v>
      </c>
      <c r="E167" s="382">
        <v>16585</v>
      </c>
      <c r="F167" s="372">
        <f t="shared" si="12"/>
        <v>43865</v>
      </c>
      <c r="G167" s="373">
        <f t="shared" si="11"/>
        <v>31988</v>
      </c>
      <c r="H167" s="374">
        <v>362</v>
      </c>
    </row>
    <row r="168" spans="1:8" x14ac:dyDescent="0.2">
      <c r="A168" s="369">
        <v>164</v>
      </c>
      <c r="B168" s="370">
        <f t="shared" si="10"/>
        <v>12.86</v>
      </c>
      <c r="C168" s="371">
        <v>41.1</v>
      </c>
      <c r="D168" s="372">
        <v>29068</v>
      </c>
      <c r="E168" s="382">
        <v>16585</v>
      </c>
      <c r="F168" s="372">
        <f t="shared" si="12"/>
        <v>43836</v>
      </c>
      <c r="G168" s="373">
        <f t="shared" si="11"/>
        <v>31966</v>
      </c>
      <c r="H168" s="374">
        <v>362</v>
      </c>
    </row>
    <row r="169" spans="1:8" x14ac:dyDescent="0.2">
      <c r="A169" s="369">
        <v>165</v>
      </c>
      <c r="B169" s="370">
        <f t="shared" si="10"/>
        <v>12.86</v>
      </c>
      <c r="C169" s="371">
        <v>41.1</v>
      </c>
      <c r="D169" s="372">
        <v>29068</v>
      </c>
      <c r="E169" s="382">
        <v>16585</v>
      </c>
      <c r="F169" s="372">
        <f t="shared" si="12"/>
        <v>43836</v>
      </c>
      <c r="G169" s="373">
        <f t="shared" si="11"/>
        <v>31966</v>
      </c>
      <c r="H169" s="374">
        <v>362</v>
      </c>
    </row>
    <row r="170" spans="1:8" x14ac:dyDescent="0.2">
      <c r="A170" s="369">
        <v>166</v>
      </c>
      <c r="B170" s="370">
        <f t="shared" si="10"/>
        <v>12.86</v>
      </c>
      <c r="C170" s="371">
        <v>41.1</v>
      </c>
      <c r="D170" s="372">
        <v>29068</v>
      </c>
      <c r="E170" s="382">
        <v>16585</v>
      </c>
      <c r="F170" s="372">
        <f t="shared" si="12"/>
        <v>43836</v>
      </c>
      <c r="G170" s="373">
        <f t="shared" si="11"/>
        <v>31966</v>
      </c>
      <c r="H170" s="374">
        <v>362</v>
      </c>
    </row>
    <row r="171" spans="1:8" x14ac:dyDescent="0.2">
      <c r="A171" s="369">
        <v>167</v>
      </c>
      <c r="B171" s="370">
        <f t="shared" si="10"/>
        <v>12.87</v>
      </c>
      <c r="C171" s="371">
        <v>41.1</v>
      </c>
      <c r="D171" s="372">
        <v>29068</v>
      </c>
      <c r="E171" s="382">
        <v>16585</v>
      </c>
      <c r="F171" s="372">
        <f t="shared" si="12"/>
        <v>43808</v>
      </c>
      <c r="G171" s="373">
        <f t="shared" si="11"/>
        <v>31945</v>
      </c>
      <c r="H171" s="374">
        <v>362</v>
      </c>
    </row>
    <row r="172" spans="1:8" x14ac:dyDescent="0.2">
      <c r="A172" s="369">
        <v>168</v>
      </c>
      <c r="B172" s="370">
        <f t="shared" si="10"/>
        <v>12.87</v>
      </c>
      <c r="C172" s="371">
        <v>41.1</v>
      </c>
      <c r="D172" s="372">
        <v>29068</v>
      </c>
      <c r="E172" s="382">
        <v>16585</v>
      </c>
      <c r="F172" s="372">
        <f t="shared" si="12"/>
        <v>43808</v>
      </c>
      <c r="G172" s="373">
        <f t="shared" si="11"/>
        <v>31945</v>
      </c>
      <c r="H172" s="374">
        <v>362</v>
      </c>
    </row>
    <row r="173" spans="1:8" x14ac:dyDescent="0.2">
      <c r="A173" s="369">
        <v>169</v>
      </c>
      <c r="B173" s="370">
        <f t="shared" si="10"/>
        <v>12.88</v>
      </c>
      <c r="C173" s="371">
        <v>41.1</v>
      </c>
      <c r="D173" s="372">
        <v>29068</v>
      </c>
      <c r="E173" s="382">
        <v>16585</v>
      </c>
      <c r="F173" s="372">
        <f t="shared" si="12"/>
        <v>43779</v>
      </c>
      <c r="G173" s="373">
        <f t="shared" si="11"/>
        <v>31924</v>
      </c>
      <c r="H173" s="374">
        <v>362</v>
      </c>
    </row>
    <row r="174" spans="1:8" x14ac:dyDescent="0.2">
      <c r="A174" s="369">
        <v>170</v>
      </c>
      <c r="B174" s="370">
        <f t="shared" si="10"/>
        <v>12.88</v>
      </c>
      <c r="C174" s="371">
        <v>41.1</v>
      </c>
      <c r="D174" s="372">
        <v>29068</v>
      </c>
      <c r="E174" s="382">
        <v>16585</v>
      </c>
      <c r="F174" s="372">
        <f t="shared" si="12"/>
        <v>43779</v>
      </c>
      <c r="G174" s="373">
        <f t="shared" si="11"/>
        <v>31924</v>
      </c>
      <c r="H174" s="374">
        <v>362</v>
      </c>
    </row>
    <row r="175" spans="1:8" x14ac:dyDescent="0.2">
      <c r="A175" s="369">
        <v>171</v>
      </c>
      <c r="B175" s="370">
        <f t="shared" si="10"/>
        <v>12.88</v>
      </c>
      <c r="C175" s="371">
        <v>41.1</v>
      </c>
      <c r="D175" s="372">
        <v>29068</v>
      </c>
      <c r="E175" s="382">
        <v>16585</v>
      </c>
      <c r="F175" s="372">
        <f t="shared" si="12"/>
        <v>43779</v>
      </c>
      <c r="G175" s="373">
        <f t="shared" si="11"/>
        <v>31924</v>
      </c>
      <c r="H175" s="374">
        <v>362</v>
      </c>
    </row>
    <row r="176" spans="1:8" x14ac:dyDescent="0.2">
      <c r="A176" s="369">
        <v>172</v>
      </c>
      <c r="B176" s="370">
        <f t="shared" si="10"/>
        <v>12.89</v>
      </c>
      <c r="C176" s="371">
        <v>41.1</v>
      </c>
      <c r="D176" s="372">
        <v>29068</v>
      </c>
      <c r="E176" s="382">
        <v>16585</v>
      </c>
      <c r="F176" s="372">
        <f t="shared" si="12"/>
        <v>43751</v>
      </c>
      <c r="G176" s="373">
        <f t="shared" si="11"/>
        <v>31903</v>
      </c>
      <c r="H176" s="374">
        <v>362</v>
      </c>
    </row>
    <row r="177" spans="1:8" x14ac:dyDescent="0.2">
      <c r="A177" s="369">
        <v>173</v>
      </c>
      <c r="B177" s="370">
        <f t="shared" si="10"/>
        <v>12.89</v>
      </c>
      <c r="C177" s="371">
        <v>41.1</v>
      </c>
      <c r="D177" s="372">
        <v>29068</v>
      </c>
      <c r="E177" s="382">
        <v>16585</v>
      </c>
      <c r="F177" s="372">
        <f t="shared" si="12"/>
        <v>43751</v>
      </c>
      <c r="G177" s="373">
        <f t="shared" si="11"/>
        <v>31903</v>
      </c>
      <c r="H177" s="374">
        <v>362</v>
      </c>
    </row>
    <row r="178" spans="1:8" x14ac:dyDescent="0.2">
      <c r="A178" s="369">
        <v>174</v>
      </c>
      <c r="B178" s="370">
        <f t="shared" si="10"/>
        <v>12.9</v>
      </c>
      <c r="C178" s="371">
        <v>41.1</v>
      </c>
      <c r="D178" s="372">
        <v>29068</v>
      </c>
      <c r="E178" s="382">
        <v>16585</v>
      </c>
      <c r="F178" s="372">
        <f t="shared" si="12"/>
        <v>43722</v>
      </c>
      <c r="G178" s="373">
        <f t="shared" si="11"/>
        <v>31882</v>
      </c>
      <c r="H178" s="374">
        <v>362</v>
      </c>
    </row>
    <row r="179" spans="1:8" x14ac:dyDescent="0.2">
      <c r="A179" s="369">
        <v>175</v>
      </c>
      <c r="B179" s="370">
        <f t="shared" si="10"/>
        <v>12.9</v>
      </c>
      <c r="C179" s="371">
        <v>41.1</v>
      </c>
      <c r="D179" s="372">
        <v>29068</v>
      </c>
      <c r="E179" s="382">
        <v>16585</v>
      </c>
      <c r="F179" s="372">
        <f t="shared" si="12"/>
        <v>43722</v>
      </c>
      <c r="G179" s="373">
        <f t="shared" si="11"/>
        <v>31882</v>
      </c>
      <c r="H179" s="374">
        <v>362</v>
      </c>
    </row>
    <row r="180" spans="1:8" x14ac:dyDescent="0.2">
      <c r="A180" s="369">
        <v>176</v>
      </c>
      <c r="B180" s="370">
        <f t="shared" ref="B180:B187" si="13">ROUND(0.004*A180+12.2,2)</f>
        <v>12.9</v>
      </c>
      <c r="C180" s="371">
        <v>41.1</v>
      </c>
      <c r="D180" s="372">
        <v>29068</v>
      </c>
      <c r="E180" s="382">
        <v>16585</v>
      </c>
      <c r="F180" s="372">
        <f t="shared" si="12"/>
        <v>43722</v>
      </c>
      <c r="G180" s="373">
        <f t="shared" si="11"/>
        <v>31882</v>
      </c>
      <c r="H180" s="374">
        <v>362</v>
      </c>
    </row>
    <row r="181" spans="1:8" x14ac:dyDescent="0.2">
      <c r="A181" s="369">
        <v>177</v>
      </c>
      <c r="B181" s="370">
        <f t="shared" si="13"/>
        <v>12.91</v>
      </c>
      <c r="C181" s="371">
        <v>41.1</v>
      </c>
      <c r="D181" s="372">
        <v>29068</v>
      </c>
      <c r="E181" s="382">
        <v>16585</v>
      </c>
      <c r="F181" s="372">
        <f t="shared" si="12"/>
        <v>43693</v>
      </c>
      <c r="G181" s="373">
        <f t="shared" si="11"/>
        <v>31861</v>
      </c>
      <c r="H181" s="374">
        <v>362</v>
      </c>
    </row>
    <row r="182" spans="1:8" x14ac:dyDescent="0.2">
      <c r="A182" s="369">
        <v>178</v>
      </c>
      <c r="B182" s="370">
        <f t="shared" si="13"/>
        <v>12.91</v>
      </c>
      <c r="C182" s="371">
        <v>41.1</v>
      </c>
      <c r="D182" s="372">
        <v>29068</v>
      </c>
      <c r="E182" s="382">
        <v>16585</v>
      </c>
      <c r="F182" s="372">
        <f t="shared" si="12"/>
        <v>43693</v>
      </c>
      <c r="G182" s="373">
        <f t="shared" si="11"/>
        <v>31861</v>
      </c>
      <c r="H182" s="374">
        <v>362</v>
      </c>
    </row>
    <row r="183" spans="1:8" x14ac:dyDescent="0.2">
      <c r="A183" s="369">
        <v>179</v>
      </c>
      <c r="B183" s="370">
        <f t="shared" si="13"/>
        <v>12.92</v>
      </c>
      <c r="C183" s="371">
        <v>41.1</v>
      </c>
      <c r="D183" s="372">
        <v>29068</v>
      </c>
      <c r="E183" s="382">
        <v>16585</v>
      </c>
      <c r="F183" s="372">
        <f t="shared" si="12"/>
        <v>43665</v>
      </c>
      <c r="G183" s="373">
        <f t="shared" si="11"/>
        <v>31840</v>
      </c>
      <c r="H183" s="374">
        <v>362</v>
      </c>
    </row>
    <row r="184" spans="1:8" x14ac:dyDescent="0.2">
      <c r="A184" s="369">
        <v>180</v>
      </c>
      <c r="B184" s="370">
        <f t="shared" si="13"/>
        <v>12.92</v>
      </c>
      <c r="C184" s="371">
        <v>41.1</v>
      </c>
      <c r="D184" s="372">
        <v>29068</v>
      </c>
      <c r="E184" s="382">
        <v>16585</v>
      </c>
      <c r="F184" s="372">
        <f t="shared" si="12"/>
        <v>43665</v>
      </c>
      <c r="G184" s="373">
        <f t="shared" si="11"/>
        <v>31840</v>
      </c>
      <c r="H184" s="374">
        <v>362</v>
      </c>
    </row>
    <row r="185" spans="1:8" x14ac:dyDescent="0.2">
      <c r="A185" s="369">
        <v>181</v>
      </c>
      <c r="B185" s="370">
        <f t="shared" si="13"/>
        <v>12.92</v>
      </c>
      <c r="C185" s="371">
        <v>41.1</v>
      </c>
      <c r="D185" s="372">
        <v>29068</v>
      </c>
      <c r="E185" s="382">
        <v>16585</v>
      </c>
      <c r="F185" s="372">
        <f t="shared" si="12"/>
        <v>43665</v>
      </c>
      <c r="G185" s="373">
        <f t="shared" si="11"/>
        <v>31840</v>
      </c>
      <c r="H185" s="374">
        <v>362</v>
      </c>
    </row>
    <row r="186" spans="1:8" x14ac:dyDescent="0.2">
      <c r="A186" s="369">
        <v>182</v>
      </c>
      <c r="B186" s="370">
        <f t="shared" si="13"/>
        <v>12.93</v>
      </c>
      <c r="C186" s="371">
        <v>41.1</v>
      </c>
      <c r="D186" s="372">
        <v>29068</v>
      </c>
      <c r="E186" s="382">
        <v>16585</v>
      </c>
      <c r="F186" s="372">
        <f t="shared" si="12"/>
        <v>43637</v>
      </c>
      <c r="G186" s="373">
        <f t="shared" si="11"/>
        <v>31820</v>
      </c>
      <c r="H186" s="374">
        <v>362</v>
      </c>
    </row>
    <row r="187" spans="1:8" ht="13.5" thickBot="1" x14ac:dyDescent="0.25">
      <c r="A187" s="375">
        <v>183</v>
      </c>
      <c r="B187" s="376">
        <f t="shared" si="13"/>
        <v>12.93</v>
      </c>
      <c r="C187" s="377">
        <v>41.1</v>
      </c>
      <c r="D187" s="378">
        <v>29068</v>
      </c>
      <c r="E187" s="383">
        <v>16585</v>
      </c>
      <c r="F187" s="378">
        <f t="shared" si="12"/>
        <v>43637</v>
      </c>
      <c r="G187" s="379">
        <f t="shared" si="11"/>
        <v>31820</v>
      </c>
      <c r="H187" s="380">
        <v>362</v>
      </c>
    </row>
  </sheetData>
  <mergeCells count="2">
    <mergeCell ref="A13:B13"/>
    <mergeCell ref="G14:H14"/>
  </mergeCells>
  <pageMargins left="0.39370078740157483" right="0.19685039370078741" top="0.98425196850393704" bottom="0.98425196850393704" header="0.51181102362204722" footer="0.51181102362204722"/>
  <pageSetup paperSize="9" fitToHeight="12" orientation="portrait" r:id="rId1"/>
  <headerFooter alignWithMargins="0">
    <oddHeader>&amp;LKrajský úřad Plzeňského kraje&amp;R1. 3. 2018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F16" sqref="F16"/>
    </sheetView>
  </sheetViews>
  <sheetFormatPr defaultRowHeight="12.75" x14ac:dyDescent="0.2"/>
  <cols>
    <col min="1" max="1" width="10" style="384" customWidth="1"/>
    <col min="2" max="2" width="9.5703125" style="384" customWidth="1"/>
    <col min="3" max="3" width="10.85546875" style="384" customWidth="1"/>
    <col min="4" max="4" width="14.7109375" style="384" customWidth="1"/>
    <col min="5" max="5" width="14.140625" style="384" customWidth="1"/>
    <col min="6" max="6" width="11.5703125" style="384" customWidth="1"/>
    <col min="7" max="7" width="11.42578125" style="384" customWidth="1"/>
    <col min="8" max="8" width="9.28515625" style="384" bestFit="1" customWidth="1"/>
    <col min="9" max="9" width="16.140625" style="384" customWidth="1"/>
    <col min="10" max="16384" width="9.140625" style="384"/>
  </cols>
  <sheetData>
    <row r="1" spans="1:9" x14ac:dyDescent="0.2">
      <c r="H1" s="384" t="s">
        <v>283</v>
      </c>
    </row>
    <row r="2" spans="1:9" ht="4.5" customHeight="1" x14ac:dyDescent="0.2"/>
    <row r="3" spans="1:9" ht="20.25" x14ac:dyDescent="0.3">
      <c r="A3" s="385" t="s">
        <v>278</v>
      </c>
      <c r="C3" s="386"/>
      <c r="D3" s="387"/>
      <c r="E3" s="387"/>
      <c r="F3" s="387"/>
      <c r="G3" s="387"/>
      <c r="H3" s="388"/>
      <c r="I3" s="388"/>
    </row>
    <row r="4" spans="1:9" ht="15" x14ac:dyDescent="0.25">
      <c r="A4" s="389" t="s">
        <v>284</v>
      </c>
      <c r="B4" s="390"/>
      <c r="C4" s="390"/>
      <c r="D4" s="390"/>
      <c r="E4" s="390"/>
      <c r="F4" s="390"/>
      <c r="G4" s="390"/>
      <c r="I4" s="388"/>
    </row>
    <row r="5" spans="1:9" ht="6.75" customHeight="1" x14ac:dyDescent="0.25">
      <c r="A5" s="389"/>
      <c r="B5" s="390"/>
      <c r="C5" s="390"/>
      <c r="D5" s="390"/>
      <c r="E5" s="390"/>
      <c r="F5" s="390"/>
      <c r="G5" s="390"/>
      <c r="I5" s="388"/>
    </row>
    <row r="6" spans="1:9" ht="15.75" x14ac:dyDescent="0.25">
      <c r="A6" s="391"/>
      <c r="B6" s="392"/>
      <c r="C6" s="393" t="s">
        <v>8</v>
      </c>
      <c r="D6" s="394"/>
      <c r="E6" s="394"/>
      <c r="F6" s="394" t="s">
        <v>9</v>
      </c>
      <c r="G6" s="394"/>
      <c r="I6" s="388"/>
    </row>
    <row r="7" spans="1:9" ht="15.75" x14ac:dyDescent="0.25">
      <c r="A7" s="338" t="s">
        <v>270</v>
      </c>
      <c r="B7" s="392"/>
      <c r="C7" s="396">
        <v>15.3</v>
      </c>
      <c r="D7" s="396"/>
      <c r="E7" s="396"/>
      <c r="F7" s="396">
        <v>64.7</v>
      </c>
      <c r="G7" s="397"/>
      <c r="I7" s="388"/>
    </row>
    <row r="8" spans="1:9" ht="15.75" x14ac:dyDescent="0.25">
      <c r="A8" s="343" t="s">
        <v>271</v>
      </c>
      <c r="B8" s="392"/>
      <c r="C8" s="396" t="s">
        <v>286</v>
      </c>
      <c r="D8" s="397"/>
      <c r="E8" s="397"/>
      <c r="F8" s="397" t="s">
        <v>285</v>
      </c>
      <c r="G8" s="397"/>
      <c r="I8" s="388"/>
    </row>
    <row r="9" spans="1:9" ht="15.75" x14ac:dyDescent="0.25">
      <c r="A9" s="343" t="s">
        <v>281</v>
      </c>
      <c r="B9" s="392"/>
      <c r="C9" s="396" t="s">
        <v>287</v>
      </c>
      <c r="D9" s="397"/>
      <c r="E9" s="397"/>
      <c r="F9" s="397" t="s">
        <v>285</v>
      </c>
      <c r="G9" s="397"/>
      <c r="I9" s="388"/>
    </row>
    <row r="10" spans="1:9" ht="15.75" x14ac:dyDescent="0.25">
      <c r="A10" s="343" t="s">
        <v>282</v>
      </c>
      <c r="B10" s="392"/>
      <c r="C10" s="396" t="s">
        <v>57</v>
      </c>
      <c r="D10" s="397"/>
      <c r="E10" s="397"/>
      <c r="F10" s="397" t="s">
        <v>285</v>
      </c>
      <c r="G10" s="397"/>
      <c r="I10" s="388"/>
    </row>
    <row r="11" spans="1:9" ht="15.75" x14ac:dyDescent="0.25">
      <c r="A11" s="343" t="s">
        <v>273</v>
      </c>
      <c r="B11" s="392"/>
      <c r="C11" s="396" t="s">
        <v>59</v>
      </c>
      <c r="D11" s="397"/>
      <c r="E11" s="397"/>
      <c r="F11" s="397" t="s">
        <v>285</v>
      </c>
      <c r="G11" s="397"/>
      <c r="I11" s="388"/>
    </row>
    <row r="12" spans="1:9" ht="15.75" x14ac:dyDescent="0.25">
      <c r="A12" s="345" t="s">
        <v>274</v>
      </c>
      <c r="B12" s="392"/>
      <c r="C12" s="396" t="s">
        <v>62</v>
      </c>
      <c r="D12" s="396"/>
      <c r="E12" s="396"/>
      <c r="F12" s="396">
        <v>74.16</v>
      </c>
      <c r="G12" s="397"/>
      <c r="I12" s="388"/>
    </row>
    <row r="13" spans="1:9" ht="6" customHeight="1" thickBot="1" x14ac:dyDescent="0.25">
      <c r="A13" s="722"/>
      <c r="B13" s="722"/>
      <c r="C13" s="398"/>
      <c r="D13" s="399"/>
      <c r="E13" s="399"/>
      <c r="F13" s="399"/>
      <c r="G13" s="399"/>
      <c r="I13" s="388"/>
    </row>
    <row r="14" spans="1:9" ht="15.75" x14ac:dyDescent="0.2">
      <c r="A14" s="400"/>
      <c r="B14" s="401" t="s">
        <v>1</v>
      </c>
      <c r="C14" s="402"/>
      <c r="D14" s="403" t="s">
        <v>2</v>
      </c>
      <c r="E14" s="404"/>
      <c r="F14" s="404" t="s">
        <v>3</v>
      </c>
      <c r="G14" s="723" t="s">
        <v>4</v>
      </c>
      <c r="H14" s="724"/>
    </row>
    <row r="15" spans="1:9" ht="45.75" thickBot="1" x14ac:dyDescent="0.25">
      <c r="A15" s="405" t="s">
        <v>275</v>
      </c>
      <c r="B15" s="406" t="s">
        <v>8</v>
      </c>
      <c r="C15" s="407" t="s">
        <v>9</v>
      </c>
      <c r="D15" s="408" t="s">
        <v>10</v>
      </c>
      <c r="E15" s="408" t="s">
        <v>276</v>
      </c>
      <c r="F15" s="409" t="s">
        <v>3</v>
      </c>
      <c r="G15" s="410" t="s">
        <v>13</v>
      </c>
      <c r="H15" s="411" t="s">
        <v>14</v>
      </c>
    </row>
    <row r="16" spans="1:9" x14ac:dyDescent="0.2">
      <c r="A16" s="412" t="s">
        <v>277</v>
      </c>
      <c r="B16" s="413">
        <v>15.3</v>
      </c>
      <c r="C16" s="414">
        <v>64.7</v>
      </c>
      <c r="D16" s="415">
        <v>29068</v>
      </c>
      <c r="E16" s="416">
        <v>16585</v>
      </c>
      <c r="F16" s="415">
        <f>ROUND(12*1.36*(1/B16*D16+1/C16*E16)+H16,0)</f>
        <v>35371</v>
      </c>
      <c r="G16" s="417">
        <f>ROUND(12*(1/B16*D16+1/C16*E16),0)</f>
        <v>25874</v>
      </c>
      <c r="H16" s="418">
        <v>182</v>
      </c>
    </row>
    <row r="17" spans="1:8" x14ac:dyDescent="0.2">
      <c r="A17" s="424">
        <v>13</v>
      </c>
      <c r="B17" s="425">
        <f>ROUND(2*(2.4*POWER(A17,0.5)-1),2)</f>
        <v>15.31</v>
      </c>
      <c r="C17" s="419">
        <f t="shared" ref="C17:C60" si="0">ROUND(2*(-0.0005*POWER(A17,2)+0.1103*A17+31),2)</f>
        <v>64.7</v>
      </c>
      <c r="D17" s="420">
        <v>29068</v>
      </c>
      <c r="E17" s="421">
        <v>16585</v>
      </c>
      <c r="F17" s="420">
        <f t="shared" ref="F17:F80" si="1">ROUND(12*1.36*(1/B17*D17+1/C17*E17)+H17,0)</f>
        <v>35351</v>
      </c>
      <c r="G17" s="422">
        <f t="shared" ref="G17:G80" si="2">ROUND(12*(1/B17*D17+1/C17*E17),0)</f>
        <v>25860</v>
      </c>
      <c r="H17" s="423">
        <v>182</v>
      </c>
    </row>
    <row r="18" spans="1:8" x14ac:dyDescent="0.2">
      <c r="A18" s="424">
        <v>14</v>
      </c>
      <c r="B18" s="425">
        <f t="shared" ref="B18:B22" si="3">ROUND(2*(2.4*POWER(A18,0.5)-1),2)</f>
        <v>15.96</v>
      </c>
      <c r="C18" s="426">
        <f t="shared" si="0"/>
        <v>64.89</v>
      </c>
      <c r="D18" s="420">
        <v>29068</v>
      </c>
      <c r="E18" s="421">
        <v>16585</v>
      </c>
      <c r="F18" s="420">
        <f t="shared" si="1"/>
        <v>34077</v>
      </c>
      <c r="G18" s="422">
        <f t="shared" si="2"/>
        <v>24923</v>
      </c>
      <c r="H18" s="423">
        <v>182</v>
      </c>
    </row>
    <row r="19" spans="1:8" x14ac:dyDescent="0.2">
      <c r="A19" s="424">
        <v>15</v>
      </c>
      <c r="B19" s="425">
        <f t="shared" si="3"/>
        <v>16.59</v>
      </c>
      <c r="C19" s="426">
        <f t="shared" si="0"/>
        <v>65.08</v>
      </c>
      <c r="D19" s="420">
        <v>29068</v>
      </c>
      <c r="E19" s="421">
        <v>16585</v>
      </c>
      <c r="F19" s="420">
        <f t="shared" si="1"/>
        <v>32936</v>
      </c>
      <c r="G19" s="422">
        <f t="shared" si="2"/>
        <v>24084</v>
      </c>
      <c r="H19" s="423">
        <v>182</v>
      </c>
    </row>
    <row r="20" spans="1:8" x14ac:dyDescent="0.2">
      <c r="A20" s="424">
        <v>16</v>
      </c>
      <c r="B20" s="425">
        <f t="shared" si="3"/>
        <v>17.2</v>
      </c>
      <c r="C20" s="426">
        <f t="shared" si="0"/>
        <v>65.27</v>
      </c>
      <c r="D20" s="420">
        <v>29068</v>
      </c>
      <c r="E20" s="421">
        <v>16585</v>
      </c>
      <c r="F20" s="420">
        <f t="shared" si="1"/>
        <v>31910</v>
      </c>
      <c r="G20" s="422">
        <f t="shared" si="2"/>
        <v>23329</v>
      </c>
      <c r="H20" s="423">
        <v>182</v>
      </c>
    </row>
    <row r="21" spans="1:8" x14ac:dyDescent="0.2">
      <c r="A21" s="424">
        <v>17</v>
      </c>
      <c r="B21" s="425">
        <f t="shared" si="3"/>
        <v>17.79</v>
      </c>
      <c r="C21" s="426">
        <f t="shared" si="0"/>
        <v>65.459999999999994</v>
      </c>
      <c r="D21" s="420">
        <v>29068</v>
      </c>
      <c r="E21" s="421">
        <v>16585</v>
      </c>
      <c r="F21" s="420">
        <f t="shared" si="1"/>
        <v>30983</v>
      </c>
      <c r="G21" s="422">
        <f t="shared" si="2"/>
        <v>22648</v>
      </c>
      <c r="H21" s="423">
        <v>182</v>
      </c>
    </row>
    <row r="22" spans="1:8" x14ac:dyDescent="0.2">
      <c r="A22" s="424">
        <v>18</v>
      </c>
      <c r="B22" s="425">
        <f t="shared" si="3"/>
        <v>18.36</v>
      </c>
      <c r="C22" s="426">
        <f t="shared" si="0"/>
        <v>65.650000000000006</v>
      </c>
      <c r="D22" s="420">
        <v>29068</v>
      </c>
      <c r="E22" s="421">
        <v>16585</v>
      </c>
      <c r="F22" s="420">
        <f t="shared" si="1"/>
        <v>30143</v>
      </c>
      <c r="G22" s="422">
        <f t="shared" si="2"/>
        <v>22030</v>
      </c>
      <c r="H22" s="423">
        <v>182</v>
      </c>
    </row>
    <row r="23" spans="1:8" x14ac:dyDescent="0.2">
      <c r="A23" s="424">
        <v>19</v>
      </c>
      <c r="B23" s="425">
        <f>ROUND(2*(3.89*POWER(A23,0.355)-1.5),2)</f>
        <v>19.13</v>
      </c>
      <c r="C23" s="426">
        <f t="shared" si="0"/>
        <v>65.83</v>
      </c>
      <c r="D23" s="420">
        <v>29068</v>
      </c>
      <c r="E23" s="421">
        <v>16585</v>
      </c>
      <c r="F23" s="420">
        <f t="shared" si="1"/>
        <v>29092</v>
      </c>
      <c r="G23" s="422">
        <f t="shared" si="2"/>
        <v>21257</v>
      </c>
      <c r="H23" s="423">
        <v>182</v>
      </c>
    </row>
    <row r="24" spans="1:8" x14ac:dyDescent="0.2">
      <c r="A24" s="424">
        <v>20</v>
      </c>
      <c r="B24" s="425">
        <f t="shared" ref="B24:B33" si="4">ROUND(2*(3.89*POWER(A24,0.355)-1.5),2)</f>
        <v>19.53</v>
      </c>
      <c r="C24" s="426">
        <f t="shared" si="0"/>
        <v>66.010000000000005</v>
      </c>
      <c r="D24" s="420">
        <v>29068</v>
      </c>
      <c r="E24" s="421">
        <v>16585</v>
      </c>
      <c r="F24" s="420">
        <f t="shared" si="1"/>
        <v>28573</v>
      </c>
      <c r="G24" s="422">
        <f t="shared" si="2"/>
        <v>20876</v>
      </c>
      <c r="H24" s="423">
        <v>182</v>
      </c>
    </row>
    <row r="25" spans="1:8" x14ac:dyDescent="0.2">
      <c r="A25" s="424">
        <v>21</v>
      </c>
      <c r="B25" s="425">
        <f t="shared" si="4"/>
        <v>19.93</v>
      </c>
      <c r="C25" s="426">
        <f t="shared" si="0"/>
        <v>66.19</v>
      </c>
      <c r="D25" s="420">
        <v>29068</v>
      </c>
      <c r="E25" s="421">
        <v>16585</v>
      </c>
      <c r="F25" s="420">
        <f t="shared" si="1"/>
        <v>28074</v>
      </c>
      <c r="G25" s="422">
        <f t="shared" si="2"/>
        <v>20509</v>
      </c>
      <c r="H25" s="423">
        <v>182</v>
      </c>
    </row>
    <row r="26" spans="1:8" x14ac:dyDescent="0.2">
      <c r="A26" s="424">
        <v>22</v>
      </c>
      <c r="B26" s="425">
        <f t="shared" si="4"/>
        <v>20.309999999999999</v>
      </c>
      <c r="C26" s="426">
        <f t="shared" si="0"/>
        <v>66.37</v>
      </c>
      <c r="D26" s="420">
        <v>29068</v>
      </c>
      <c r="E26" s="421">
        <v>16585</v>
      </c>
      <c r="F26" s="420">
        <f t="shared" si="1"/>
        <v>27618</v>
      </c>
      <c r="G26" s="422">
        <f t="shared" si="2"/>
        <v>20173</v>
      </c>
      <c r="H26" s="423">
        <v>182</v>
      </c>
    </row>
    <row r="27" spans="1:8" x14ac:dyDescent="0.2">
      <c r="A27" s="424">
        <v>23</v>
      </c>
      <c r="B27" s="425">
        <f t="shared" si="4"/>
        <v>20.68</v>
      </c>
      <c r="C27" s="426">
        <f t="shared" si="0"/>
        <v>66.540000000000006</v>
      </c>
      <c r="D27" s="420">
        <v>29068</v>
      </c>
      <c r="E27" s="421">
        <v>16585</v>
      </c>
      <c r="F27" s="420">
        <f t="shared" si="1"/>
        <v>27189</v>
      </c>
      <c r="G27" s="422">
        <f t="shared" si="2"/>
        <v>19858</v>
      </c>
      <c r="H27" s="423">
        <v>182</v>
      </c>
    </row>
    <row r="28" spans="1:8" x14ac:dyDescent="0.2">
      <c r="A28" s="424">
        <v>24</v>
      </c>
      <c r="B28" s="425">
        <f t="shared" si="4"/>
        <v>21.04</v>
      </c>
      <c r="C28" s="426">
        <f t="shared" si="0"/>
        <v>66.72</v>
      </c>
      <c r="D28" s="420">
        <v>29068</v>
      </c>
      <c r="E28" s="421">
        <v>16585</v>
      </c>
      <c r="F28" s="420">
        <f t="shared" si="1"/>
        <v>26786</v>
      </c>
      <c r="G28" s="422">
        <f t="shared" si="2"/>
        <v>19562</v>
      </c>
      <c r="H28" s="423">
        <v>182</v>
      </c>
    </row>
    <row r="29" spans="1:8" x14ac:dyDescent="0.2">
      <c r="A29" s="424">
        <v>25</v>
      </c>
      <c r="B29" s="425">
        <f t="shared" si="4"/>
        <v>21.39</v>
      </c>
      <c r="C29" s="426">
        <f t="shared" si="0"/>
        <v>66.89</v>
      </c>
      <c r="D29" s="420">
        <v>29068</v>
      </c>
      <c r="E29" s="421">
        <v>16585</v>
      </c>
      <c r="F29" s="420">
        <f t="shared" si="1"/>
        <v>26407</v>
      </c>
      <c r="G29" s="422">
        <f t="shared" si="2"/>
        <v>19283</v>
      </c>
      <c r="H29" s="423">
        <v>182</v>
      </c>
    </row>
    <row r="30" spans="1:8" x14ac:dyDescent="0.2">
      <c r="A30" s="424">
        <v>26</v>
      </c>
      <c r="B30" s="425">
        <f t="shared" si="4"/>
        <v>21.73</v>
      </c>
      <c r="C30" s="426">
        <f t="shared" si="0"/>
        <v>67.06</v>
      </c>
      <c r="D30" s="420">
        <v>29068</v>
      </c>
      <c r="E30" s="421">
        <v>16585</v>
      </c>
      <c r="F30" s="420">
        <f t="shared" si="1"/>
        <v>26049</v>
      </c>
      <c r="G30" s="422">
        <f t="shared" si="2"/>
        <v>19020</v>
      </c>
      <c r="H30" s="423">
        <v>182</v>
      </c>
    </row>
    <row r="31" spans="1:8" x14ac:dyDescent="0.2">
      <c r="A31" s="424">
        <v>27</v>
      </c>
      <c r="B31" s="425">
        <f t="shared" si="4"/>
        <v>22.07</v>
      </c>
      <c r="C31" s="426">
        <f t="shared" si="0"/>
        <v>67.23</v>
      </c>
      <c r="D31" s="420">
        <v>29068</v>
      </c>
      <c r="E31" s="421">
        <v>16585</v>
      </c>
      <c r="F31" s="420">
        <f t="shared" si="1"/>
        <v>25703</v>
      </c>
      <c r="G31" s="422">
        <f t="shared" si="2"/>
        <v>18765</v>
      </c>
      <c r="H31" s="423">
        <v>182</v>
      </c>
    </row>
    <row r="32" spans="1:8" x14ac:dyDescent="0.2">
      <c r="A32" s="424">
        <v>28</v>
      </c>
      <c r="B32" s="425">
        <f t="shared" si="4"/>
        <v>22.39</v>
      </c>
      <c r="C32" s="426">
        <f t="shared" si="0"/>
        <v>67.39</v>
      </c>
      <c r="D32" s="420">
        <v>29068</v>
      </c>
      <c r="E32" s="421">
        <v>16585</v>
      </c>
      <c r="F32" s="420">
        <f t="shared" si="1"/>
        <v>25386</v>
      </c>
      <c r="G32" s="422">
        <f t="shared" si="2"/>
        <v>18532</v>
      </c>
      <c r="H32" s="423">
        <v>182</v>
      </c>
    </row>
    <row r="33" spans="1:8" x14ac:dyDescent="0.2">
      <c r="A33" s="424">
        <v>29</v>
      </c>
      <c r="B33" s="425">
        <f t="shared" si="4"/>
        <v>22.71</v>
      </c>
      <c r="C33" s="426">
        <f t="shared" si="0"/>
        <v>67.56</v>
      </c>
      <c r="D33" s="420">
        <v>29068</v>
      </c>
      <c r="E33" s="421">
        <v>16585</v>
      </c>
      <c r="F33" s="420">
        <f t="shared" si="1"/>
        <v>25077</v>
      </c>
      <c r="G33" s="422">
        <f t="shared" si="2"/>
        <v>18305</v>
      </c>
      <c r="H33" s="423">
        <v>182</v>
      </c>
    </row>
    <row r="34" spans="1:8" x14ac:dyDescent="0.2">
      <c r="A34" s="424">
        <v>30</v>
      </c>
      <c r="B34" s="425">
        <f>ROUND(2*(LN(A34)+8.2),2)</f>
        <v>23.2</v>
      </c>
      <c r="C34" s="426">
        <f t="shared" si="0"/>
        <v>67.72</v>
      </c>
      <c r="D34" s="420">
        <v>29068</v>
      </c>
      <c r="E34" s="421">
        <v>16585</v>
      </c>
      <c r="F34" s="420">
        <f t="shared" si="1"/>
        <v>24627</v>
      </c>
      <c r="G34" s="422">
        <f t="shared" si="2"/>
        <v>17974</v>
      </c>
      <c r="H34" s="423">
        <v>182</v>
      </c>
    </row>
    <row r="35" spans="1:8" x14ac:dyDescent="0.2">
      <c r="A35" s="424">
        <v>31</v>
      </c>
      <c r="B35" s="425">
        <f t="shared" ref="B35:B60" si="5">ROUND(2*(LN(A35)+8.2),2)</f>
        <v>23.27</v>
      </c>
      <c r="C35" s="426">
        <f t="shared" si="0"/>
        <v>67.88</v>
      </c>
      <c r="D35" s="420">
        <v>29068</v>
      </c>
      <c r="E35" s="421">
        <v>16585</v>
      </c>
      <c r="F35" s="420">
        <f t="shared" si="1"/>
        <v>24556</v>
      </c>
      <c r="G35" s="422">
        <f t="shared" si="2"/>
        <v>17922</v>
      </c>
      <c r="H35" s="423">
        <v>182</v>
      </c>
    </row>
    <row r="36" spans="1:8" x14ac:dyDescent="0.2">
      <c r="A36" s="424">
        <v>32</v>
      </c>
      <c r="B36" s="425">
        <f t="shared" si="5"/>
        <v>23.33</v>
      </c>
      <c r="C36" s="426">
        <f t="shared" si="0"/>
        <v>68.040000000000006</v>
      </c>
      <c r="D36" s="420">
        <v>29068</v>
      </c>
      <c r="E36" s="421">
        <v>16585</v>
      </c>
      <c r="F36" s="420">
        <f t="shared" si="1"/>
        <v>24494</v>
      </c>
      <c r="G36" s="422">
        <f t="shared" si="2"/>
        <v>17876</v>
      </c>
      <c r="H36" s="423">
        <v>182</v>
      </c>
    </row>
    <row r="37" spans="1:8" x14ac:dyDescent="0.2">
      <c r="A37" s="424">
        <v>33</v>
      </c>
      <c r="B37" s="425">
        <f t="shared" si="5"/>
        <v>23.39</v>
      </c>
      <c r="C37" s="426">
        <f t="shared" si="0"/>
        <v>68.19</v>
      </c>
      <c r="D37" s="420">
        <v>29068</v>
      </c>
      <c r="E37" s="421">
        <v>16585</v>
      </c>
      <c r="F37" s="420">
        <f t="shared" si="1"/>
        <v>24433</v>
      </c>
      <c r="G37" s="422">
        <f t="shared" si="2"/>
        <v>17832</v>
      </c>
      <c r="H37" s="423">
        <v>182</v>
      </c>
    </row>
    <row r="38" spans="1:8" x14ac:dyDescent="0.2">
      <c r="A38" s="424">
        <v>34</v>
      </c>
      <c r="B38" s="425">
        <f t="shared" si="5"/>
        <v>23.45</v>
      </c>
      <c r="C38" s="426">
        <f t="shared" si="0"/>
        <v>68.34</v>
      </c>
      <c r="D38" s="420">
        <v>29068</v>
      </c>
      <c r="E38" s="421">
        <v>16585</v>
      </c>
      <c r="F38" s="420">
        <f t="shared" si="1"/>
        <v>24372</v>
      </c>
      <c r="G38" s="422">
        <f t="shared" si="2"/>
        <v>17787</v>
      </c>
      <c r="H38" s="423">
        <v>182</v>
      </c>
    </row>
    <row r="39" spans="1:8" x14ac:dyDescent="0.2">
      <c r="A39" s="424">
        <v>35</v>
      </c>
      <c r="B39" s="425">
        <f t="shared" si="5"/>
        <v>23.51</v>
      </c>
      <c r="C39" s="426">
        <f t="shared" si="0"/>
        <v>68.5</v>
      </c>
      <c r="D39" s="420">
        <v>29068</v>
      </c>
      <c r="E39" s="421">
        <v>16585</v>
      </c>
      <c r="F39" s="420">
        <f t="shared" si="1"/>
        <v>24312</v>
      </c>
      <c r="G39" s="422">
        <f t="shared" si="2"/>
        <v>17742</v>
      </c>
      <c r="H39" s="423">
        <v>182</v>
      </c>
    </row>
    <row r="40" spans="1:8" x14ac:dyDescent="0.2">
      <c r="A40" s="424">
        <v>36</v>
      </c>
      <c r="B40" s="425">
        <f t="shared" si="5"/>
        <v>23.57</v>
      </c>
      <c r="C40" s="426">
        <f t="shared" si="0"/>
        <v>68.650000000000006</v>
      </c>
      <c r="D40" s="420">
        <v>29068</v>
      </c>
      <c r="E40" s="421">
        <v>16585</v>
      </c>
      <c r="F40" s="420">
        <f t="shared" si="1"/>
        <v>24252</v>
      </c>
      <c r="G40" s="422">
        <f t="shared" si="2"/>
        <v>17698</v>
      </c>
      <c r="H40" s="423">
        <v>182</v>
      </c>
    </row>
    <row r="41" spans="1:8" x14ac:dyDescent="0.2">
      <c r="A41" s="424">
        <v>37</v>
      </c>
      <c r="B41" s="425">
        <f t="shared" si="5"/>
        <v>23.62</v>
      </c>
      <c r="C41" s="426">
        <f t="shared" si="0"/>
        <v>68.790000000000006</v>
      </c>
      <c r="D41" s="420">
        <v>29068</v>
      </c>
      <c r="E41" s="421">
        <v>16585</v>
      </c>
      <c r="F41" s="420">
        <f t="shared" si="1"/>
        <v>24201</v>
      </c>
      <c r="G41" s="422">
        <f t="shared" si="2"/>
        <v>17661</v>
      </c>
      <c r="H41" s="423">
        <v>182</v>
      </c>
    </row>
    <row r="42" spans="1:8" x14ac:dyDescent="0.2">
      <c r="A42" s="424">
        <v>38</v>
      </c>
      <c r="B42" s="425">
        <f t="shared" si="5"/>
        <v>23.68</v>
      </c>
      <c r="C42" s="426">
        <f t="shared" si="0"/>
        <v>68.94</v>
      </c>
      <c r="D42" s="420">
        <v>29068</v>
      </c>
      <c r="E42" s="421">
        <v>16585</v>
      </c>
      <c r="F42" s="420">
        <f t="shared" si="1"/>
        <v>24141</v>
      </c>
      <c r="G42" s="422">
        <f t="shared" si="2"/>
        <v>17617</v>
      </c>
      <c r="H42" s="423">
        <v>182</v>
      </c>
    </row>
    <row r="43" spans="1:8" x14ac:dyDescent="0.2">
      <c r="A43" s="424">
        <v>39</v>
      </c>
      <c r="B43" s="425">
        <f t="shared" si="5"/>
        <v>23.73</v>
      </c>
      <c r="C43" s="426">
        <f t="shared" si="0"/>
        <v>69.08</v>
      </c>
      <c r="D43" s="420">
        <v>29068</v>
      </c>
      <c r="E43" s="421">
        <v>16585</v>
      </c>
      <c r="F43" s="420">
        <f t="shared" si="1"/>
        <v>24091</v>
      </c>
      <c r="G43" s="422">
        <f t="shared" si="2"/>
        <v>17580</v>
      </c>
      <c r="H43" s="423">
        <v>182</v>
      </c>
    </row>
    <row r="44" spans="1:8" x14ac:dyDescent="0.2">
      <c r="A44" s="424">
        <v>40</v>
      </c>
      <c r="B44" s="425">
        <f t="shared" si="5"/>
        <v>23.78</v>
      </c>
      <c r="C44" s="426">
        <f t="shared" si="0"/>
        <v>69.22</v>
      </c>
      <c r="D44" s="420">
        <v>29068</v>
      </c>
      <c r="E44" s="421">
        <v>16585</v>
      </c>
      <c r="F44" s="420">
        <f t="shared" si="1"/>
        <v>24041</v>
      </c>
      <c r="G44" s="422">
        <f t="shared" si="2"/>
        <v>17544</v>
      </c>
      <c r="H44" s="423">
        <v>182</v>
      </c>
    </row>
    <row r="45" spans="1:8" x14ac:dyDescent="0.2">
      <c r="A45" s="424">
        <v>41</v>
      </c>
      <c r="B45" s="425">
        <f t="shared" si="5"/>
        <v>23.83</v>
      </c>
      <c r="C45" s="426">
        <f t="shared" si="0"/>
        <v>69.36</v>
      </c>
      <c r="D45" s="420">
        <v>29068</v>
      </c>
      <c r="E45" s="421">
        <v>16585</v>
      </c>
      <c r="F45" s="420">
        <f t="shared" si="1"/>
        <v>23992</v>
      </c>
      <c r="G45" s="422">
        <f t="shared" si="2"/>
        <v>17507</v>
      </c>
      <c r="H45" s="423">
        <v>182</v>
      </c>
    </row>
    <row r="46" spans="1:8" x14ac:dyDescent="0.2">
      <c r="A46" s="424">
        <v>42</v>
      </c>
      <c r="B46" s="425">
        <f t="shared" si="5"/>
        <v>23.88</v>
      </c>
      <c r="C46" s="426">
        <f t="shared" si="0"/>
        <v>69.5</v>
      </c>
      <c r="D46" s="420">
        <v>29068</v>
      </c>
      <c r="E46" s="421">
        <v>16585</v>
      </c>
      <c r="F46" s="420">
        <f t="shared" si="1"/>
        <v>23942</v>
      </c>
      <c r="G46" s="422">
        <f t="shared" si="2"/>
        <v>17471</v>
      </c>
      <c r="H46" s="423">
        <v>182</v>
      </c>
    </row>
    <row r="47" spans="1:8" x14ac:dyDescent="0.2">
      <c r="A47" s="424">
        <v>43</v>
      </c>
      <c r="B47" s="425">
        <f t="shared" si="5"/>
        <v>23.92</v>
      </c>
      <c r="C47" s="426">
        <f t="shared" si="0"/>
        <v>69.64</v>
      </c>
      <c r="D47" s="420">
        <v>29068</v>
      </c>
      <c r="E47" s="421">
        <v>16585</v>
      </c>
      <c r="F47" s="420">
        <f t="shared" si="1"/>
        <v>23901</v>
      </c>
      <c r="G47" s="422">
        <f t="shared" si="2"/>
        <v>17440</v>
      </c>
      <c r="H47" s="423">
        <v>182</v>
      </c>
    </row>
    <row r="48" spans="1:8" x14ac:dyDescent="0.2">
      <c r="A48" s="424">
        <v>44</v>
      </c>
      <c r="B48" s="425">
        <f t="shared" si="5"/>
        <v>23.97</v>
      </c>
      <c r="C48" s="426">
        <f t="shared" si="0"/>
        <v>69.77</v>
      </c>
      <c r="D48" s="420">
        <v>29068</v>
      </c>
      <c r="E48" s="421">
        <v>16585</v>
      </c>
      <c r="F48" s="420">
        <f t="shared" si="1"/>
        <v>23852</v>
      </c>
      <c r="G48" s="422">
        <f t="shared" si="2"/>
        <v>17405</v>
      </c>
      <c r="H48" s="423">
        <v>182</v>
      </c>
    </row>
    <row r="49" spans="1:8" x14ac:dyDescent="0.2">
      <c r="A49" s="424">
        <v>45</v>
      </c>
      <c r="B49" s="425">
        <f t="shared" si="5"/>
        <v>24.01</v>
      </c>
      <c r="C49" s="426">
        <f t="shared" si="0"/>
        <v>69.900000000000006</v>
      </c>
      <c r="D49" s="420">
        <v>29068</v>
      </c>
      <c r="E49" s="421">
        <v>16585</v>
      </c>
      <c r="F49" s="420">
        <f t="shared" si="1"/>
        <v>23812</v>
      </c>
      <c r="G49" s="422">
        <f t="shared" si="2"/>
        <v>17375</v>
      </c>
      <c r="H49" s="423">
        <v>182</v>
      </c>
    </row>
    <row r="50" spans="1:8" x14ac:dyDescent="0.2">
      <c r="A50" s="424">
        <v>46</v>
      </c>
      <c r="B50" s="425">
        <f t="shared" si="5"/>
        <v>24.06</v>
      </c>
      <c r="C50" s="426">
        <f t="shared" si="0"/>
        <v>70.03</v>
      </c>
      <c r="D50" s="420">
        <v>29068</v>
      </c>
      <c r="E50" s="421">
        <v>16585</v>
      </c>
      <c r="F50" s="420">
        <f t="shared" si="1"/>
        <v>23764</v>
      </c>
      <c r="G50" s="422">
        <f t="shared" si="2"/>
        <v>17340</v>
      </c>
      <c r="H50" s="423">
        <v>182</v>
      </c>
    </row>
    <row r="51" spans="1:8" x14ac:dyDescent="0.2">
      <c r="A51" s="424">
        <v>47</v>
      </c>
      <c r="B51" s="425">
        <f t="shared" si="5"/>
        <v>24.1</v>
      </c>
      <c r="C51" s="426">
        <f t="shared" si="0"/>
        <v>70.16</v>
      </c>
      <c r="D51" s="420">
        <v>29068</v>
      </c>
      <c r="E51" s="421">
        <v>16585</v>
      </c>
      <c r="F51" s="420">
        <f t="shared" si="1"/>
        <v>23724</v>
      </c>
      <c r="G51" s="422">
        <f t="shared" si="2"/>
        <v>17310</v>
      </c>
      <c r="H51" s="423">
        <v>182</v>
      </c>
    </row>
    <row r="52" spans="1:8" x14ac:dyDescent="0.2">
      <c r="A52" s="424">
        <v>48</v>
      </c>
      <c r="B52" s="425">
        <f t="shared" si="5"/>
        <v>24.14</v>
      </c>
      <c r="C52" s="426">
        <f t="shared" si="0"/>
        <v>70.28</v>
      </c>
      <c r="D52" s="420">
        <v>29068</v>
      </c>
      <c r="E52" s="421">
        <v>16585</v>
      </c>
      <c r="F52" s="420">
        <f t="shared" si="1"/>
        <v>23685</v>
      </c>
      <c r="G52" s="422">
        <f t="shared" si="2"/>
        <v>17282</v>
      </c>
      <c r="H52" s="423">
        <v>182</v>
      </c>
    </row>
    <row r="53" spans="1:8" x14ac:dyDescent="0.2">
      <c r="A53" s="424">
        <v>49</v>
      </c>
      <c r="B53" s="425">
        <f t="shared" si="5"/>
        <v>24.18</v>
      </c>
      <c r="C53" s="426">
        <f t="shared" si="0"/>
        <v>70.41</v>
      </c>
      <c r="D53" s="420">
        <v>29068</v>
      </c>
      <c r="E53" s="421">
        <v>16585</v>
      </c>
      <c r="F53" s="420">
        <f t="shared" si="1"/>
        <v>23645</v>
      </c>
      <c r="G53" s="422">
        <f t="shared" si="2"/>
        <v>17252</v>
      </c>
      <c r="H53" s="423">
        <v>182</v>
      </c>
    </row>
    <row r="54" spans="1:8" x14ac:dyDescent="0.2">
      <c r="A54" s="424">
        <v>50</v>
      </c>
      <c r="B54" s="425">
        <f t="shared" si="5"/>
        <v>24.22</v>
      </c>
      <c r="C54" s="426">
        <f t="shared" si="0"/>
        <v>70.53</v>
      </c>
      <c r="D54" s="420">
        <v>29068</v>
      </c>
      <c r="E54" s="421">
        <v>16585</v>
      </c>
      <c r="F54" s="420">
        <f t="shared" si="1"/>
        <v>23606</v>
      </c>
      <c r="G54" s="422">
        <f t="shared" si="2"/>
        <v>17224</v>
      </c>
      <c r="H54" s="423">
        <v>182</v>
      </c>
    </row>
    <row r="55" spans="1:8" x14ac:dyDescent="0.2">
      <c r="A55" s="424">
        <v>51</v>
      </c>
      <c r="B55" s="425">
        <f t="shared" si="5"/>
        <v>24.26</v>
      </c>
      <c r="C55" s="426">
        <f t="shared" si="0"/>
        <v>70.650000000000006</v>
      </c>
      <c r="D55" s="420">
        <v>29068</v>
      </c>
      <c r="E55" s="421">
        <v>16585</v>
      </c>
      <c r="F55" s="420">
        <f t="shared" si="1"/>
        <v>23568</v>
      </c>
      <c r="G55" s="422">
        <f t="shared" si="2"/>
        <v>17195</v>
      </c>
      <c r="H55" s="423">
        <v>182</v>
      </c>
    </row>
    <row r="56" spans="1:8" x14ac:dyDescent="0.2">
      <c r="A56" s="424">
        <v>52</v>
      </c>
      <c r="B56" s="425">
        <f t="shared" si="5"/>
        <v>24.3</v>
      </c>
      <c r="C56" s="426">
        <f t="shared" si="0"/>
        <v>70.77</v>
      </c>
      <c r="D56" s="420">
        <v>29068</v>
      </c>
      <c r="E56" s="421">
        <v>16585</v>
      </c>
      <c r="F56" s="420">
        <f t="shared" si="1"/>
        <v>23529</v>
      </c>
      <c r="G56" s="422">
        <f t="shared" si="2"/>
        <v>17167</v>
      </c>
      <c r="H56" s="423">
        <v>182</v>
      </c>
    </row>
    <row r="57" spans="1:8" x14ac:dyDescent="0.2">
      <c r="A57" s="424">
        <v>53</v>
      </c>
      <c r="B57" s="425">
        <f t="shared" si="5"/>
        <v>24.34</v>
      </c>
      <c r="C57" s="426">
        <f t="shared" si="0"/>
        <v>70.88</v>
      </c>
      <c r="D57" s="420">
        <v>29068</v>
      </c>
      <c r="E57" s="421">
        <v>16585</v>
      </c>
      <c r="F57" s="420">
        <f t="shared" si="1"/>
        <v>23491</v>
      </c>
      <c r="G57" s="422">
        <f t="shared" si="2"/>
        <v>17139</v>
      </c>
      <c r="H57" s="423">
        <v>182</v>
      </c>
    </row>
    <row r="58" spans="1:8" x14ac:dyDescent="0.2">
      <c r="A58" s="424">
        <v>54</v>
      </c>
      <c r="B58" s="425">
        <f t="shared" si="5"/>
        <v>24.38</v>
      </c>
      <c r="C58" s="426">
        <f t="shared" si="0"/>
        <v>71</v>
      </c>
      <c r="D58" s="420">
        <v>29068</v>
      </c>
      <c r="E58" s="421">
        <v>16585</v>
      </c>
      <c r="F58" s="420">
        <f t="shared" si="1"/>
        <v>23452</v>
      </c>
      <c r="G58" s="422">
        <f t="shared" si="2"/>
        <v>17111</v>
      </c>
      <c r="H58" s="423">
        <v>182</v>
      </c>
    </row>
    <row r="59" spans="1:8" x14ac:dyDescent="0.2">
      <c r="A59" s="424">
        <v>55</v>
      </c>
      <c r="B59" s="425">
        <f t="shared" si="5"/>
        <v>24.41</v>
      </c>
      <c r="C59" s="426">
        <f t="shared" si="0"/>
        <v>71.11</v>
      </c>
      <c r="D59" s="420">
        <v>29068</v>
      </c>
      <c r="E59" s="421">
        <v>16585</v>
      </c>
      <c r="F59" s="420">
        <f t="shared" si="1"/>
        <v>23423</v>
      </c>
      <c r="G59" s="422">
        <f t="shared" si="2"/>
        <v>17089</v>
      </c>
      <c r="H59" s="423">
        <v>182</v>
      </c>
    </row>
    <row r="60" spans="1:8" x14ac:dyDescent="0.2">
      <c r="A60" s="424">
        <v>56</v>
      </c>
      <c r="B60" s="425">
        <f t="shared" si="5"/>
        <v>24.45</v>
      </c>
      <c r="C60" s="426">
        <f t="shared" si="0"/>
        <v>71.22</v>
      </c>
      <c r="D60" s="420">
        <v>29068</v>
      </c>
      <c r="E60" s="421">
        <v>16585</v>
      </c>
      <c r="F60" s="420">
        <f t="shared" si="1"/>
        <v>23385</v>
      </c>
      <c r="G60" s="422">
        <f t="shared" si="2"/>
        <v>17061</v>
      </c>
      <c r="H60" s="423">
        <v>182</v>
      </c>
    </row>
    <row r="61" spans="1:8" x14ac:dyDescent="0.2">
      <c r="A61" s="424">
        <v>57</v>
      </c>
      <c r="B61" s="425">
        <f>ROUND(2*(0.0098*A61+11.5),2)</f>
        <v>24.12</v>
      </c>
      <c r="C61" s="426">
        <f>ROUND(2*(-0.0005*POWER(A61,2)+0.1103*A61+31),2)</f>
        <v>71.33</v>
      </c>
      <c r="D61" s="420">
        <v>29068</v>
      </c>
      <c r="E61" s="421">
        <v>16585</v>
      </c>
      <c r="F61" s="420">
        <f t="shared" si="1"/>
        <v>23644</v>
      </c>
      <c r="G61" s="422">
        <f t="shared" si="2"/>
        <v>17252</v>
      </c>
      <c r="H61" s="423">
        <v>182</v>
      </c>
    </row>
    <row r="62" spans="1:8" x14ac:dyDescent="0.2">
      <c r="A62" s="424">
        <v>58</v>
      </c>
      <c r="B62" s="425">
        <f t="shared" ref="B62:B114" si="6">ROUND(2*(0.0098*A62+11.5),2)</f>
        <v>24.14</v>
      </c>
      <c r="C62" s="426">
        <f t="shared" ref="C62:C114" si="7">ROUND(2*(-0.0005*POWER(A62,2)+0.1103*A62+31),2)</f>
        <v>71.430000000000007</v>
      </c>
      <c r="D62" s="420">
        <v>29068</v>
      </c>
      <c r="E62" s="421">
        <v>16585</v>
      </c>
      <c r="F62" s="420">
        <f t="shared" si="1"/>
        <v>23623</v>
      </c>
      <c r="G62" s="422">
        <f t="shared" si="2"/>
        <v>17236</v>
      </c>
      <c r="H62" s="423">
        <v>182</v>
      </c>
    </row>
    <row r="63" spans="1:8" x14ac:dyDescent="0.2">
      <c r="A63" s="424">
        <v>59</v>
      </c>
      <c r="B63" s="425">
        <f t="shared" si="6"/>
        <v>24.16</v>
      </c>
      <c r="C63" s="426">
        <f t="shared" si="7"/>
        <v>71.53</v>
      </c>
      <c r="D63" s="420">
        <v>29068</v>
      </c>
      <c r="E63" s="421">
        <v>16585</v>
      </c>
      <c r="F63" s="420">
        <f t="shared" si="1"/>
        <v>23601</v>
      </c>
      <c r="G63" s="422">
        <f t="shared" si="2"/>
        <v>17220</v>
      </c>
      <c r="H63" s="423">
        <v>182</v>
      </c>
    </row>
    <row r="64" spans="1:8" x14ac:dyDescent="0.2">
      <c r="A64" s="424">
        <v>60</v>
      </c>
      <c r="B64" s="425">
        <f t="shared" si="6"/>
        <v>24.18</v>
      </c>
      <c r="C64" s="426">
        <f t="shared" si="7"/>
        <v>71.64</v>
      </c>
      <c r="D64" s="420">
        <v>29068</v>
      </c>
      <c r="E64" s="421">
        <v>16585</v>
      </c>
      <c r="F64" s="420">
        <f t="shared" si="1"/>
        <v>23579</v>
      </c>
      <c r="G64" s="422">
        <f t="shared" si="2"/>
        <v>17204</v>
      </c>
      <c r="H64" s="423">
        <v>182</v>
      </c>
    </row>
    <row r="65" spans="1:8" x14ac:dyDescent="0.2">
      <c r="A65" s="424">
        <v>61</v>
      </c>
      <c r="B65" s="425">
        <f t="shared" si="6"/>
        <v>24.2</v>
      </c>
      <c r="C65" s="426">
        <f t="shared" si="7"/>
        <v>71.739999999999995</v>
      </c>
      <c r="D65" s="420">
        <v>29068</v>
      </c>
      <c r="E65" s="421">
        <v>16585</v>
      </c>
      <c r="F65" s="420">
        <f t="shared" si="1"/>
        <v>23558</v>
      </c>
      <c r="G65" s="422">
        <f t="shared" si="2"/>
        <v>17188</v>
      </c>
      <c r="H65" s="423">
        <v>182</v>
      </c>
    </row>
    <row r="66" spans="1:8" x14ac:dyDescent="0.2">
      <c r="A66" s="424">
        <v>62</v>
      </c>
      <c r="B66" s="425">
        <f t="shared" si="6"/>
        <v>24.22</v>
      </c>
      <c r="C66" s="426">
        <f t="shared" si="7"/>
        <v>71.83</v>
      </c>
      <c r="D66" s="420">
        <v>29068</v>
      </c>
      <c r="E66" s="421">
        <v>16585</v>
      </c>
      <c r="F66" s="420">
        <f t="shared" si="1"/>
        <v>23537</v>
      </c>
      <c r="G66" s="422">
        <f t="shared" si="2"/>
        <v>17173</v>
      </c>
      <c r="H66" s="423">
        <v>182</v>
      </c>
    </row>
    <row r="67" spans="1:8" x14ac:dyDescent="0.2">
      <c r="A67" s="424">
        <v>63</v>
      </c>
      <c r="B67" s="425">
        <f t="shared" si="6"/>
        <v>24.23</v>
      </c>
      <c r="C67" s="426">
        <f t="shared" si="7"/>
        <v>71.930000000000007</v>
      </c>
      <c r="D67" s="420">
        <v>29068</v>
      </c>
      <c r="E67" s="421">
        <v>16585</v>
      </c>
      <c r="F67" s="420">
        <f t="shared" si="1"/>
        <v>23524</v>
      </c>
      <c r="G67" s="422">
        <f t="shared" si="2"/>
        <v>17163</v>
      </c>
      <c r="H67" s="423">
        <v>182</v>
      </c>
    </row>
    <row r="68" spans="1:8" x14ac:dyDescent="0.2">
      <c r="A68" s="424">
        <v>64</v>
      </c>
      <c r="B68" s="425">
        <f t="shared" si="6"/>
        <v>24.25</v>
      </c>
      <c r="C68" s="426">
        <f t="shared" si="7"/>
        <v>72.02</v>
      </c>
      <c r="D68" s="420">
        <v>29068</v>
      </c>
      <c r="E68" s="421">
        <v>16585</v>
      </c>
      <c r="F68" s="420">
        <f t="shared" si="1"/>
        <v>23503</v>
      </c>
      <c r="G68" s="422">
        <f t="shared" si="2"/>
        <v>17148</v>
      </c>
      <c r="H68" s="423">
        <v>182</v>
      </c>
    </row>
    <row r="69" spans="1:8" x14ac:dyDescent="0.2">
      <c r="A69" s="424">
        <v>65</v>
      </c>
      <c r="B69" s="425">
        <f t="shared" si="6"/>
        <v>24.27</v>
      </c>
      <c r="C69" s="426">
        <f t="shared" si="7"/>
        <v>72.11</v>
      </c>
      <c r="D69" s="420">
        <v>29068</v>
      </c>
      <c r="E69" s="421">
        <v>16585</v>
      </c>
      <c r="F69" s="420">
        <f t="shared" si="1"/>
        <v>23482</v>
      </c>
      <c r="G69" s="422">
        <f t="shared" si="2"/>
        <v>17132</v>
      </c>
      <c r="H69" s="423">
        <v>182</v>
      </c>
    </row>
    <row r="70" spans="1:8" x14ac:dyDescent="0.2">
      <c r="A70" s="424">
        <v>66</v>
      </c>
      <c r="B70" s="425">
        <f t="shared" si="6"/>
        <v>24.29</v>
      </c>
      <c r="C70" s="426">
        <f t="shared" si="7"/>
        <v>72.2</v>
      </c>
      <c r="D70" s="420">
        <v>29068</v>
      </c>
      <c r="E70" s="421">
        <v>16585</v>
      </c>
      <c r="F70" s="420">
        <f t="shared" si="1"/>
        <v>23461</v>
      </c>
      <c r="G70" s="422">
        <f t="shared" si="2"/>
        <v>17117</v>
      </c>
      <c r="H70" s="423">
        <v>182</v>
      </c>
    </row>
    <row r="71" spans="1:8" x14ac:dyDescent="0.2">
      <c r="A71" s="424">
        <v>67</v>
      </c>
      <c r="B71" s="425">
        <f t="shared" si="6"/>
        <v>24.31</v>
      </c>
      <c r="C71" s="426">
        <f t="shared" si="7"/>
        <v>72.290000000000006</v>
      </c>
      <c r="D71" s="420">
        <v>29068</v>
      </c>
      <c r="E71" s="421">
        <v>16585</v>
      </c>
      <c r="F71" s="420">
        <f t="shared" si="1"/>
        <v>23440</v>
      </c>
      <c r="G71" s="422">
        <f t="shared" si="2"/>
        <v>17102</v>
      </c>
      <c r="H71" s="423">
        <v>182</v>
      </c>
    </row>
    <row r="72" spans="1:8" x14ac:dyDescent="0.2">
      <c r="A72" s="424">
        <v>68</v>
      </c>
      <c r="B72" s="425">
        <f t="shared" si="6"/>
        <v>24.33</v>
      </c>
      <c r="C72" s="426">
        <f t="shared" si="7"/>
        <v>72.38</v>
      </c>
      <c r="D72" s="420">
        <v>29068</v>
      </c>
      <c r="E72" s="421">
        <v>16585</v>
      </c>
      <c r="F72" s="420">
        <f t="shared" si="1"/>
        <v>23420</v>
      </c>
      <c r="G72" s="422">
        <f t="shared" si="2"/>
        <v>17087</v>
      </c>
      <c r="H72" s="423">
        <v>182</v>
      </c>
    </row>
    <row r="73" spans="1:8" x14ac:dyDescent="0.2">
      <c r="A73" s="424">
        <v>69</v>
      </c>
      <c r="B73" s="425">
        <f t="shared" si="6"/>
        <v>24.35</v>
      </c>
      <c r="C73" s="426">
        <f t="shared" si="7"/>
        <v>72.459999999999994</v>
      </c>
      <c r="D73" s="420">
        <v>29068</v>
      </c>
      <c r="E73" s="421">
        <v>16585</v>
      </c>
      <c r="F73" s="420">
        <f t="shared" si="1"/>
        <v>23400</v>
      </c>
      <c r="G73" s="422">
        <f t="shared" si="2"/>
        <v>17072</v>
      </c>
      <c r="H73" s="423">
        <v>182</v>
      </c>
    </row>
    <row r="74" spans="1:8" x14ac:dyDescent="0.2">
      <c r="A74" s="424">
        <v>70</v>
      </c>
      <c r="B74" s="425">
        <f t="shared" si="6"/>
        <v>24.37</v>
      </c>
      <c r="C74" s="426">
        <f t="shared" si="7"/>
        <v>72.540000000000006</v>
      </c>
      <c r="D74" s="420">
        <v>29068</v>
      </c>
      <c r="E74" s="421">
        <v>16585</v>
      </c>
      <c r="F74" s="420">
        <f t="shared" si="1"/>
        <v>23379</v>
      </c>
      <c r="G74" s="422">
        <f t="shared" si="2"/>
        <v>17057</v>
      </c>
      <c r="H74" s="423">
        <v>182</v>
      </c>
    </row>
    <row r="75" spans="1:8" x14ac:dyDescent="0.2">
      <c r="A75" s="424">
        <v>71</v>
      </c>
      <c r="B75" s="425">
        <f t="shared" si="6"/>
        <v>24.39</v>
      </c>
      <c r="C75" s="426">
        <f t="shared" si="7"/>
        <v>72.62</v>
      </c>
      <c r="D75" s="420">
        <v>29068</v>
      </c>
      <c r="E75" s="421">
        <v>16585</v>
      </c>
      <c r="F75" s="420">
        <f t="shared" si="1"/>
        <v>23359</v>
      </c>
      <c r="G75" s="422">
        <f t="shared" si="2"/>
        <v>17042</v>
      </c>
      <c r="H75" s="423">
        <v>182</v>
      </c>
    </row>
    <row r="76" spans="1:8" x14ac:dyDescent="0.2">
      <c r="A76" s="424">
        <v>72</v>
      </c>
      <c r="B76" s="425">
        <f t="shared" si="6"/>
        <v>24.41</v>
      </c>
      <c r="C76" s="426">
        <f t="shared" si="7"/>
        <v>72.7</v>
      </c>
      <c r="D76" s="420">
        <v>29068</v>
      </c>
      <c r="E76" s="421">
        <v>16585</v>
      </c>
      <c r="F76" s="420">
        <f t="shared" si="1"/>
        <v>23339</v>
      </c>
      <c r="G76" s="422">
        <f t="shared" si="2"/>
        <v>17027</v>
      </c>
      <c r="H76" s="423">
        <v>182</v>
      </c>
    </row>
    <row r="77" spans="1:8" x14ac:dyDescent="0.2">
      <c r="A77" s="424">
        <v>73</v>
      </c>
      <c r="B77" s="425">
        <f t="shared" si="6"/>
        <v>24.43</v>
      </c>
      <c r="C77" s="426">
        <f t="shared" si="7"/>
        <v>72.77</v>
      </c>
      <c r="D77" s="420">
        <v>29068</v>
      </c>
      <c r="E77" s="421">
        <v>16585</v>
      </c>
      <c r="F77" s="420">
        <f t="shared" si="1"/>
        <v>23320</v>
      </c>
      <c r="G77" s="422">
        <f t="shared" si="2"/>
        <v>17013</v>
      </c>
      <c r="H77" s="423">
        <v>182</v>
      </c>
    </row>
    <row r="78" spans="1:8" x14ac:dyDescent="0.2">
      <c r="A78" s="424">
        <v>74</v>
      </c>
      <c r="B78" s="425">
        <f t="shared" si="6"/>
        <v>24.45</v>
      </c>
      <c r="C78" s="426">
        <f t="shared" si="7"/>
        <v>72.849999999999994</v>
      </c>
      <c r="D78" s="420">
        <v>29068</v>
      </c>
      <c r="E78" s="421">
        <v>16585</v>
      </c>
      <c r="F78" s="420">
        <f t="shared" si="1"/>
        <v>23300</v>
      </c>
      <c r="G78" s="422">
        <f t="shared" si="2"/>
        <v>16998</v>
      </c>
      <c r="H78" s="423">
        <v>182</v>
      </c>
    </row>
    <row r="79" spans="1:8" x14ac:dyDescent="0.2">
      <c r="A79" s="424">
        <v>75</v>
      </c>
      <c r="B79" s="425">
        <f t="shared" si="6"/>
        <v>24.47</v>
      </c>
      <c r="C79" s="426">
        <f t="shared" si="7"/>
        <v>72.92</v>
      </c>
      <c r="D79" s="420">
        <v>29068</v>
      </c>
      <c r="E79" s="421">
        <v>16585</v>
      </c>
      <c r="F79" s="420">
        <f t="shared" si="1"/>
        <v>23280</v>
      </c>
      <c r="G79" s="422">
        <f t="shared" si="2"/>
        <v>16984</v>
      </c>
      <c r="H79" s="423">
        <v>182</v>
      </c>
    </row>
    <row r="80" spans="1:8" x14ac:dyDescent="0.2">
      <c r="A80" s="424">
        <v>76</v>
      </c>
      <c r="B80" s="425">
        <f t="shared" si="6"/>
        <v>24.49</v>
      </c>
      <c r="C80" s="426">
        <f t="shared" si="7"/>
        <v>72.989999999999995</v>
      </c>
      <c r="D80" s="420">
        <v>29068</v>
      </c>
      <c r="E80" s="421">
        <v>16585</v>
      </c>
      <c r="F80" s="420">
        <f t="shared" si="1"/>
        <v>23261</v>
      </c>
      <c r="G80" s="422">
        <f t="shared" si="2"/>
        <v>16970</v>
      </c>
      <c r="H80" s="423">
        <v>182</v>
      </c>
    </row>
    <row r="81" spans="1:8" x14ac:dyDescent="0.2">
      <c r="A81" s="424">
        <v>77</v>
      </c>
      <c r="B81" s="425">
        <f t="shared" si="6"/>
        <v>24.51</v>
      </c>
      <c r="C81" s="426">
        <f t="shared" si="7"/>
        <v>73.06</v>
      </c>
      <c r="D81" s="420">
        <v>29068</v>
      </c>
      <c r="E81" s="421">
        <v>16585</v>
      </c>
      <c r="F81" s="420">
        <f t="shared" ref="F81:F144" si="8">ROUND(12*1.36*(1/B81*D81+1/C81*E81)+H81,0)</f>
        <v>23242</v>
      </c>
      <c r="G81" s="422">
        <f t="shared" ref="G81:G144" si="9">ROUND(12*(1/B81*D81+1/C81*E81),0)</f>
        <v>16956</v>
      </c>
      <c r="H81" s="423">
        <v>182</v>
      </c>
    </row>
    <row r="82" spans="1:8" x14ac:dyDescent="0.2">
      <c r="A82" s="424">
        <v>78</v>
      </c>
      <c r="B82" s="425">
        <f t="shared" si="6"/>
        <v>24.53</v>
      </c>
      <c r="C82" s="426">
        <f t="shared" si="7"/>
        <v>73.12</v>
      </c>
      <c r="D82" s="420">
        <v>29068</v>
      </c>
      <c r="E82" s="421">
        <v>16585</v>
      </c>
      <c r="F82" s="420">
        <f t="shared" si="8"/>
        <v>23223</v>
      </c>
      <c r="G82" s="422">
        <f t="shared" si="9"/>
        <v>16942</v>
      </c>
      <c r="H82" s="423">
        <v>182</v>
      </c>
    </row>
    <row r="83" spans="1:8" x14ac:dyDescent="0.2">
      <c r="A83" s="424">
        <v>79</v>
      </c>
      <c r="B83" s="425">
        <f t="shared" si="6"/>
        <v>24.55</v>
      </c>
      <c r="C83" s="426">
        <f t="shared" si="7"/>
        <v>73.19</v>
      </c>
      <c r="D83" s="420">
        <v>29068</v>
      </c>
      <c r="E83" s="421">
        <v>16585</v>
      </c>
      <c r="F83" s="420">
        <f t="shared" si="8"/>
        <v>23204</v>
      </c>
      <c r="G83" s="422">
        <f t="shared" si="9"/>
        <v>16928</v>
      </c>
      <c r="H83" s="423">
        <v>182</v>
      </c>
    </row>
    <row r="84" spans="1:8" x14ac:dyDescent="0.2">
      <c r="A84" s="424">
        <v>80</v>
      </c>
      <c r="B84" s="425">
        <f t="shared" si="6"/>
        <v>24.57</v>
      </c>
      <c r="C84" s="426">
        <f t="shared" si="7"/>
        <v>73.25</v>
      </c>
      <c r="D84" s="420">
        <v>29068</v>
      </c>
      <c r="E84" s="421">
        <v>16585</v>
      </c>
      <c r="F84" s="420">
        <f t="shared" si="8"/>
        <v>23185</v>
      </c>
      <c r="G84" s="422">
        <f t="shared" si="9"/>
        <v>16914</v>
      </c>
      <c r="H84" s="423">
        <v>182</v>
      </c>
    </row>
    <row r="85" spans="1:8" x14ac:dyDescent="0.2">
      <c r="A85" s="424">
        <v>81</v>
      </c>
      <c r="B85" s="425">
        <f t="shared" si="6"/>
        <v>24.59</v>
      </c>
      <c r="C85" s="426">
        <f t="shared" si="7"/>
        <v>73.31</v>
      </c>
      <c r="D85" s="420">
        <v>29068</v>
      </c>
      <c r="E85" s="421">
        <v>16585</v>
      </c>
      <c r="F85" s="420">
        <f t="shared" si="8"/>
        <v>23166</v>
      </c>
      <c r="G85" s="422">
        <f t="shared" si="9"/>
        <v>16900</v>
      </c>
      <c r="H85" s="423">
        <v>182</v>
      </c>
    </row>
    <row r="86" spans="1:8" x14ac:dyDescent="0.2">
      <c r="A86" s="424">
        <v>82</v>
      </c>
      <c r="B86" s="425">
        <f t="shared" si="6"/>
        <v>24.61</v>
      </c>
      <c r="C86" s="426">
        <f t="shared" si="7"/>
        <v>73.37</v>
      </c>
      <c r="D86" s="420">
        <v>29068</v>
      </c>
      <c r="E86" s="421">
        <v>16585</v>
      </c>
      <c r="F86" s="420">
        <f t="shared" si="8"/>
        <v>23147</v>
      </c>
      <c r="G86" s="422">
        <f t="shared" si="9"/>
        <v>16886</v>
      </c>
      <c r="H86" s="423">
        <v>182</v>
      </c>
    </row>
    <row r="87" spans="1:8" x14ac:dyDescent="0.2">
      <c r="A87" s="424">
        <v>83</v>
      </c>
      <c r="B87" s="425">
        <f t="shared" si="6"/>
        <v>24.63</v>
      </c>
      <c r="C87" s="426">
        <f t="shared" si="7"/>
        <v>73.42</v>
      </c>
      <c r="D87" s="420">
        <v>29068</v>
      </c>
      <c r="E87" s="421">
        <v>16585</v>
      </c>
      <c r="F87" s="420">
        <f t="shared" si="8"/>
        <v>23129</v>
      </c>
      <c r="G87" s="422">
        <f t="shared" si="9"/>
        <v>16873</v>
      </c>
      <c r="H87" s="423">
        <v>182</v>
      </c>
    </row>
    <row r="88" spans="1:8" x14ac:dyDescent="0.2">
      <c r="A88" s="424">
        <v>84</v>
      </c>
      <c r="B88" s="425">
        <f t="shared" si="6"/>
        <v>24.65</v>
      </c>
      <c r="C88" s="426">
        <f t="shared" si="7"/>
        <v>73.47</v>
      </c>
      <c r="D88" s="420">
        <v>29068</v>
      </c>
      <c r="E88" s="421">
        <v>16585</v>
      </c>
      <c r="F88" s="420">
        <f t="shared" si="8"/>
        <v>23111</v>
      </c>
      <c r="G88" s="422">
        <f t="shared" si="9"/>
        <v>16860</v>
      </c>
      <c r="H88" s="423">
        <v>182</v>
      </c>
    </row>
    <row r="89" spans="1:8" x14ac:dyDescent="0.2">
      <c r="A89" s="424">
        <v>85</v>
      </c>
      <c r="B89" s="425">
        <f t="shared" si="6"/>
        <v>24.67</v>
      </c>
      <c r="C89" s="426">
        <f t="shared" si="7"/>
        <v>73.53</v>
      </c>
      <c r="D89" s="420">
        <v>29068</v>
      </c>
      <c r="E89" s="421">
        <v>16585</v>
      </c>
      <c r="F89" s="420">
        <f t="shared" si="8"/>
        <v>23092</v>
      </c>
      <c r="G89" s="422">
        <f t="shared" si="9"/>
        <v>16846</v>
      </c>
      <c r="H89" s="423">
        <v>182</v>
      </c>
    </row>
    <row r="90" spans="1:8" x14ac:dyDescent="0.2">
      <c r="A90" s="424">
        <v>86</v>
      </c>
      <c r="B90" s="425">
        <f t="shared" si="6"/>
        <v>24.69</v>
      </c>
      <c r="C90" s="426">
        <f t="shared" si="7"/>
        <v>73.58</v>
      </c>
      <c r="D90" s="420">
        <v>29068</v>
      </c>
      <c r="E90" s="421">
        <v>16585</v>
      </c>
      <c r="F90" s="420">
        <f t="shared" si="8"/>
        <v>23074</v>
      </c>
      <c r="G90" s="422">
        <f t="shared" si="9"/>
        <v>16833</v>
      </c>
      <c r="H90" s="423">
        <v>182</v>
      </c>
    </row>
    <row r="91" spans="1:8" x14ac:dyDescent="0.2">
      <c r="A91" s="424">
        <v>87</v>
      </c>
      <c r="B91" s="425">
        <f t="shared" si="6"/>
        <v>24.71</v>
      </c>
      <c r="C91" s="426">
        <f t="shared" si="7"/>
        <v>73.62</v>
      </c>
      <c r="D91" s="420">
        <v>29068</v>
      </c>
      <c r="E91" s="421">
        <v>16585</v>
      </c>
      <c r="F91" s="420">
        <f t="shared" si="8"/>
        <v>23057</v>
      </c>
      <c r="G91" s="422">
        <f t="shared" si="9"/>
        <v>16820</v>
      </c>
      <c r="H91" s="423">
        <v>182</v>
      </c>
    </row>
    <row r="92" spans="1:8" x14ac:dyDescent="0.2">
      <c r="A92" s="424">
        <v>88</v>
      </c>
      <c r="B92" s="425">
        <f t="shared" si="6"/>
        <v>24.72</v>
      </c>
      <c r="C92" s="426">
        <f t="shared" si="7"/>
        <v>73.67</v>
      </c>
      <c r="D92" s="420">
        <v>29068</v>
      </c>
      <c r="E92" s="421">
        <v>16585</v>
      </c>
      <c r="F92" s="420">
        <f t="shared" si="8"/>
        <v>23047</v>
      </c>
      <c r="G92" s="422">
        <f t="shared" si="9"/>
        <v>16812</v>
      </c>
      <c r="H92" s="423">
        <v>182</v>
      </c>
    </row>
    <row r="93" spans="1:8" x14ac:dyDescent="0.2">
      <c r="A93" s="424">
        <v>89</v>
      </c>
      <c r="B93" s="425">
        <f t="shared" si="6"/>
        <v>24.74</v>
      </c>
      <c r="C93" s="426">
        <f t="shared" si="7"/>
        <v>73.709999999999994</v>
      </c>
      <c r="D93" s="420">
        <v>29068</v>
      </c>
      <c r="E93" s="421">
        <v>16585</v>
      </c>
      <c r="F93" s="420">
        <f t="shared" si="8"/>
        <v>23029</v>
      </c>
      <c r="G93" s="422">
        <f t="shared" si="9"/>
        <v>16799</v>
      </c>
      <c r="H93" s="423">
        <v>182</v>
      </c>
    </row>
    <row r="94" spans="1:8" x14ac:dyDescent="0.2">
      <c r="A94" s="424">
        <v>90</v>
      </c>
      <c r="B94" s="425">
        <f t="shared" si="6"/>
        <v>24.76</v>
      </c>
      <c r="C94" s="426">
        <f t="shared" si="7"/>
        <v>73.75</v>
      </c>
      <c r="D94" s="420">
        <v>29068</v>
      </c>
      <c r="E94" s="421">
        <v>16585</v>
      </c>
      <c r="F94" s="420">
        <f t="shared" si="8"/>
        <v>23012</v>
      </c>
      <c r="G94" s="422">
        <f t="shared" si="9"/>
        <v>16786</v>
      </c>
      <c r="H94" s="423">
        <v>182</v>
      </c>
    </row>
    <row r="95" spans="1:8" x14ac:dyDescent="0.2">
      <c r="A95" s="424">
        <v>91</v>
      </c>
      <c r="B95" s="425">
        <f t="shared" si="6"/>
        <v>24.78</v>
      </c>
      <c r="C95" s="426">
        <f t="shared" si="7"/>
        <v>73.790000000000006</v>
      </c>
      <c r="D95" s="420">
        <v>29068</v>
      </c>
      <c r="E95" s="421">
        <v>16585</v>
      </c>
      <c r="F95" s="420">
        <f t="shared" si="8"/>
        <v>22994</v>
      </c>
      <c r="G95" s="422">
        <f t="shared" si="9"/>
        <v>16774</v>
      </c>
      <c r="H95" s="423">
        <v>182</v>
      </c>
    </row>
    <row r="96" spans="1:8" x14ac:dyDescent="0.2">
      <c r="A96" s="424">
        <v>92</v>
      </c>
      <c r="B96" s="425">
        <f t="shared" si="6"/>
        <v>24.8</v>
      </c>
      <c r="C96" s="426">
        <f t="shared" si="7"/>
        <v>73.83</v>
      </c>
      <c r="D96" s="420">
        <v>29068</v>
      </c>
      <c r="E96" s="421">
        <v>16585</v>
      </c>
      <c r="F96" s="420">
        <f t="shared" si="8"/>
        <v>22977</v>
      </c>
      <c r="G96" s="422">
        <f t="shared" si="9"/>
        <v>16761</v>
      </c>
      <c r="H96" s="423">
        <v>182</v>
      </c>
    </row>
    <row r="97" spans="1:8" x14ac:dyDescent="0.2">
      <c r="A97" s="424">
        <v>93</v>
      </c>
      <c r="B97" s="425">
        <f t="shared" si="6"/>
        <v>24.82</v>
      </c>
      <c r="C97" s="426">
        <f t="shared" si="7"/>
        <v>73.87</v>
      </c>
      <c r="D97" s="420">
        <v>29068</v>
      </c>
      <c r="E97" s="421">
        <v>16585</v>
      </c>
      <c r="F97" s="420">
        <f t="shared" si="8"/>
        <v>22959</v>
      </c>
      <c r="G97" s="422">
        <f t="shared" si="9"/>
        <v>16748</v>
      </c>
      <c r="H97" s="423">
        <v>182</v>
      </c>
    </row>
    <row r="98" spans="1:8" x14ac:dyDescent="0.2">
      <c r="A98" s="424">
        <v>94</v>
      </c>
      <c r="B98" s="425">
        <f t="shared" si="6"/>
        <v>24.84</v>
      </c>
      <c r="C98" s="426">
        <f t="shared" si="7"/>
        <v>73.900000000000006</v>
      </c>
      <c r="D98" s="420">
        <v>29068</v>
      </c>
      <c r="E98" s="421">
        <v>16585</v>
      </c>
      <c r="F98" s="420">
        <f t="shared" si="8"/>
        <v>22942</v>
      </c>
      <c r="G98" s="422">
        <f t="shared" si="9"/>
        <v>16736</v>
      </c>
      <c r="H98" s="423">
        <v>182</v>
      </c>
    </row>
    <row r="99" spans="1:8" x14ac:dyDescent="0.2">
      <c r="A99" s="424">
        <v>95</v>
      </c>
      <c r="B99" s="425">
        <f t="shared" si="6"/>
        <v>24.86</v>
      </c>
      <c r="C99" s="426">
        <f t="shared" si="7"/>
        <v>73.930000000000007</v>
      </c>
      <c r="D99" s="420">
        <v>29068</v>
      </c>
      <c r="E99" s="421">
        <v>16585</v>
      </c>
      <c r="F99" s="420">
        <f t="shared" si="8"/>
        <v>22926</v>
      </c>
      <c r="G99" s="422">
        <f t="shared" si="9"/>
        <v>16723</v>
      </c>
      <c r="H99" s="423">
        <v>182</v>
      </c>
    </row>
    <row r="100" spans="1:8" x14ac:dyDescent="0.2">
      <c r="A100" s="424">
        <v>96</v>
      </c>
      <c r="B100" s="425">
        <f t="shared" si="6"/>
        <v>24.88</v>
      </c>
      <c r="C100" s="426">
        <f t="shared" si="7"/>
        <v>73.959999999999994</v>
      </c>
      <c r="D100" s="420">
        <v>29068</v>
      </c>
      <c r="E100" s="421">
        <v>16585</v>
      </c>
      <c r="F100" s="420">
        <f t="shared" si="8"/>
        <v>22909</v>
      </c>
      <c r="G100" s="422">
        <f t="shared" si="9"/>
        <v>16711</v>
      </c>
      <c r="H100" s="423">
        <v>182</v>
      </c>
    </row>
    <row r="101" spans="1:8" x14ac:dyDescent="0.2">
      <c r="A101" s="424">
        <v>97</v>
      </c>
      <c r="B101" s="425">
        <f t="shared" si="6"/>
        <v>24.9</v>
      </c>
      <c r="C101" s="426">
        <f t="shared" si="7"/>
        <v>73.989999999999995</v>
      </c>
      <c r="D101" s="420">
        <v>29068</v>
      </c>
      <c r="E101" s="421">
        <v>16585</v>
      </c>
      <c r="F101" s="420">
        <f t="shared" si="8"/>
        <v>22892</v>
      </c>
      <c r="G101" s="422">
        <f t="shared" si="9"/>
        <v>16698</v>
      </c>
      <c r="H101" s="423">
        <v>182</v>
      </c>
    </row>
    <row r="102" spans="1:8" x14ac:dyDescent="0.2">
      <c r="A102" s="424">
        <v>98</v>
      </c>
      <c r="B102" s="425">
        <f t="shared" si="6"/>
        <v>24.92</v>
      </c>
      <c r="C102" s="426">
        <f t="shared" si="7"/>
        <v>74.010000000000005</v>
      </c>
      <c r="D102" s="420">
        <v>29068</v>
      </c>
      <c r="E102" s="421">
        <v>16585</v>
      </c>
      <c r="F102" s="420">
        <f t="shared" si="8"/>
        <v>22876</v>
      </c>
      <c r="G102" s="422">
        <f t="shared" si="9"/>
        <v>16687</v>
      </c>
      <c r="H102" s="423">
        <v>182</v>
      </c>
    </row>
    <row r="103" spans="1:8" x14ac:dyDescent="0.2">
      <c r="A103" s="424">
        <v>99</v>
      </c>
      <c r="B103" s="425">
        <f t="shared" si="6"/>
        <v>24.94</v>
      </c>
      <c r="C103" s="426">
        <f t="shared" si="7"/>
        <v>74.040000000000006</v>
      </c>
      <c r="D103" s="420">
        <v>29068</v>
      </c>
      <c r="E103" s="421">
        <v>16585</v>
      </c>
      <c r="F103" s="420">
        <f t="shared" si="8"/>
        <v>22859</v>
      </c>
      <c r="G103" s="422">
        <f t="shared" si="9"/>
        <v>16674</v>
      </c>
      <c r="H103" s="423">
        <v>182</v>
      </c>
    </row>
    <row r="104" spans="1:8" x14ac:dyDescent="0.2">
      <c r="A104" s="424">
        <v>100</v>
      </c>
      <c r="B104" s="425">
        <f t="shared" si="6"/>
        <v>24.96</v>
      </c>
      <c r="C104" s="426">
        <f t="shared" si="7"/>
        <v>74.06</v>
      </c>
      <c r="D104" s="420">
        <v>29068</v>
      </c>
      <c r="E104" s="421">
        <v>16585</v>
      </c>
      <c r="F104" s="420">
        <f t="shared" si="8"/>
        <v>22843</v>
      </c>
      <c r="G104" s="422">
        <f t="shared" si="9"/>
        <v>16662</v>
      </c>
      <c r="H104" s="423">
        <v>182</v>
      </c>
    </row>
    <row r="105" spans="1:8" x14ac:dyDescent="0.2">
      <c r="A105" s="424">
        <v>101</v>
      </c>
      <c r="B105" s="425">
        <f t="shared" si="6"/>
        <v>24.98</v>
      </c>
      <c r="C105" s="426">
        <f t="shared" si="7"/>
        <v>74.08</v>
      </c>
      <c r="D105" s="420">
        <v>29068</v>
      </c>
      <c r="E105" s="421">
        <v>16585</v>
      </c>
      <c r="F105" s="420">
        <f t="shared" si="8"/>
        <v>22826</v>
      </c>
      <c r="G105" s="422">
        <f t="shared" si="9"/>
        <v>16650</v>
      </c>
      <c r="H105" s="423">
        <v>182</v>
      </c>
    </row>
    <row r="106" spans="1:8" x14ac:dyDescent="0.2">
      <c r="A106" s="424">
        <v>102</v>
      </c>
      <c r="B106" s="425">
        <f t="shared" si="6"/>
        <v>25</v>
      </c>
      <c r="C106" s="426">
        <f t="shared" si="7"/>
        <v>74.099999999999994</v>
      </c>
      <c r="D106" s="420">
        <v>29068</v>
      </c>
      <c r="E106" s="421">
        <v>16585</v>
      </c>
      <c r="F106" s="420">
        <f t="shared" si="8"/>
        <v>22810</v>
      </c>
      <c r="G106" s="422">
        <f t="shared" si="9"/>
        <v>16638</v>
      </c>
      <c r="H106" s="423">
        <v>182</v>
      </c>
    </row>
    <row r="107" spans="1:8" x14ac:dyDescent="0.2">
      <c r="A107" s="424">
        <v>103</v>
      </c>
      <c r="B107" s="425">
        <f t="shared" si="6"/>
        <v>25.02</v>
      </c>
      <c r="C107" s="426">
        <f t="shared" si="7"/>
        <v>74.11</v>
      </c>
      <c r="D107" s="420">
        <v>29068</v>
      </c>
      <c r="E107" s="421">
        <v>16585</v>
      </c>
      <c r="F107" s="420">
        <f t="shared" si="8"/>
        <v>22795</v>
      </c>
      <c r="G107" s="422">
        <f t="shared" si="9"/>
        <v>16627</v>
      </c>
      <c r="H107" s="423">
        <v>182</v>
      </c>
    </row>
    <row r="108" spans="1:8" x14ac:dyDescent="0.2">
      <c r="A108" s="424">
        <v>104</v>
      </c>
      <c r="B108" s="425">
        <f t="shared" si="6"/>
        <v>25.04</v>
      </c>
      <c r="C108" s="426">
        <f t="shared" si="7"/>
        <v>74.13</v>
      </c>
      <c r="D108" s="420">
        <v>29068</v>
      </c>
      <c r="E108" s="421">
        <v>16585</v>
      </c>
      <c r="F108" s="420">
        <f t="shared" si="8"/>
        <v>22779</v>
      </c>
      <c r="G108" s="422">
        <f t="shared" si="9"/>
        <v>16615</v>
      </c>
      <c r="H108" s="423">
        <v>182</v>
      </c>
    </row>
    <row r="109" spans="1:8" x14ac:dyDescent="0.2">
      <c r="A109" s="424">
        <v>105</v>
      </c>
      <c r="B109" s="425">
        <f t="shared" si="6"/>
        <v>25.06</v>
      </c>
      <c r="C109" s="426">
        <f t="shared" si="7"/>
        <v>74.14</v>
      </c>
      <c r="D109" s="420">
        <v>29068</v>
      </c>
      <c r="E109" s="421">
        <v>16585</v>
      </c>
      <c r="F109" s="420">
        <f t="shared" si="8"/>
        <v>22763</v>
      </c>
      <c r="G109" s="422">
        <f t="shared" si="9"/>
        <v>16604</v>
      </c>
      <c r="H109" s="423">
        <v>182</v>
      </c>
    </row>
    <row r="110" spans="1:8" x14ac:dyDescent="0.2">
      <c r="A110" s="427">
        <v>106</v>
      </c>
      <c r="B110" s="425">
        <f t="shared" si="6"/>
        <v>25.08</v>
      </c>
      <c r="C110" s="428">
        <f t="shared" si="7"/>
        <v>74.150000000000006</v>
      </c>
      <c r="D110" s="420">
        <v>29068</v>
      </c>
      <c r="E110" s="421">
        <v>16585</v>
      </c>
      <c r="F110" s="420">
        <f t="shared" si="8"/>
        <v>22747</v>
      </c>
      <c r="G110" s="422">
        <f t="shared" si="9"/>
        <v>16592</v>
      </c>
      <c r="H110" s="423">
        <v>182</v>
      </c>
    </row>
    <row r="111" spans="1:8" x14ac:dyDescent="0.2">
      <c r="A111" s="424">
        <v>107</v>
      </c>
      <c r="B111" s="425">
        <f t="shared" si="6"/>
        <v>25.1</v>
      </c>
      <c r="C111" s="428">
        <f t="shared" si="7"/>
        <v>74.16</v>
      </c>
      <c r="D111" s="420">
        <v>29068</v>
      </c>
      <c r="E111" s="421">
        <v>16585</v>
      </c>
      <c r="F111" s="420">
        <f t="shared" si="8"/>
        <v>22732</v>
      </c>
      <c r="G111" s="422">
        <f t="shared" si="9"/>
        <v>16581</v>
      </c>
      <c r="H111" s="423">
        <v>182</v>
      </c>
    </row>
    <row r="112" spans="1:8" x14ac:dyDescent="0.2">
      <c r="A112" s="424">
        <v>108</v>
      </c>
      <c r="B112" s="425">
        <f t="shared" si="6"/>
        <v>25.12</v>
      </c>
      <c r="C112" s="428">
        <f t="shared" si="7"/>
        <v>74.16</v>
      </c>
      <c r="D112" s="420">
        <v>29068</v>
      </c>
      <c r="E112" s="421">
        <v>16585</v>
      </c>
      <c r="F112" s="420">
        <f t="shared" si="8"/>
        <v>22717</v>
      </c>
      <c r="G112" s="422">
        <f t="shared" si="9"/>
        <v>16570</v>
      </c>
      <c r="H112" s="423">
        <v>182</v>
      </c>
    </row>
    <row r="113" spans="1:8" x14ac:dyDescent="0.2">
      <c r="A113" s="424">
        <v>109</v>
      </c>
      <c r="B113" s="425">
        <f t="shared" si="6"/>
        <v>25.14</v>
      </c>
      <c r="C113" s="428">
        <f t="shared" si="7"/>
        <v>74.16</v>
      </c>
      <c r="D113" s="420">
        <v>29068</v>
      </c>
      <c r="E113" s="421">
        <v>16585</v>
      </c>
      <c r="F113" s="420">
        <f t="shared" si="8"/>
        <v>22702</v>
      </c>
      <c r="G113" s="422">
        <f t="shared" si="9"/>
        <v>16559</v>
      </c>
      <c r="H113" s="423">
        <v>182</v>
      </c>
    </row>
    <row r="114" spans="1:8" x14ac:dyDescent="0.2">
      <c r="A114" s="424">
        <v>110</v>
      </c>
      <c r="B114" s="425">
        <f t="shared" si="6"/>
        <v>25.16</v>
      </c>
      <c r="C114" s="428">
        <f t="shared" si="7"/>
        <v>74.17</v>
      </c>
      <c r="D114" s="420">
        <v>29068</v>
      </c>
      <c r="E114" s="421">
        <v>16585</v>
      </c>
      <c r="F114" s="420">
        <f t="shared" si="8"/>
        <v>22686</v>
      </c>
      <c r="G114" s="422">
        <f t="shared" si="9"/>
        <v>16547</v>
      </c>
      <c r="H114" s="423">
        <v>182</v>
      </c>
    </row>
    <row r="115" spans="1:8" x14ac:dyDescent="0.2">
      <c r="A115" s="424">
        <v>111</v>
      </c>
      <c r="B115" s="425">
        <f>ROUND(2*(0.004*A115+12.2),2)</f>
        <v>25.29</v>
      </c>
      <c r="C115" s="429">
        <v>74.16</v>
      </c>
      <c r="D115" s="420">
        <v>29068</v>
      </c>
      <c r="E115" s="421">
        <v>16585</v>
      </c>
      <c r="F115" s="420">
        <f t="shared" si="8"/>
        <v>22590</v>
      </c>
      <c r="G115" s="422">
        <f t="shared" si="9"/>
        <v>16476</v>
      </c>
      <c r="H115" s="423">
        <v>182</v>
      </c>
    </row>
    <row r="116" spans="1:8" x14ac:dyDescent="0.2">
      <c r="A116" s="424">
        <v>112</v>
      </c>
      <c r="B116" s="425">
        <f t="shared" ref="B116:B179" si="10">ROUND(2*(0.004*A116+12.2),2)</f>
        <v>25.3</v>
      </c>
      <c r="C116" s="429">
        <v>74.16</v>
      </c>
      <c r="D116" s="420">
        <v>29068</v>
      </c>
      <c r="E116" s="421">
        <v>16585</v>
      </c>
      <c r="F116" s="420">
        <f t="shared" si="8"/>
        <v>22582</v>
      </c>
      <c r="G116" s="422">
        <f t="shared" si="9"/>
        <v>16471</v>
      </c>
      <c r="H116" s="423">
        <v>182</v>
      </c>
    </row>
    <row r="117" spans="1:8" x14ac:dyDescent="0.2">
      <c r="A117" s="424">
        <v>113</v>
      </c>
      <c r="B117" s="425">
        <f t="shared" si="10"/>
        <v>25.3</v>
      </c>
      <c r="C117" s="429">
        <v>74.16</v>
      </c>
      <c r="D117" s="420">
        <v>29068</v>
      </c>
      <c r="E117" s="421">
        <v>16585</v>
      </c>
      <c r="F117" s="420">
        <f t="shared" si="8"/>
        <v>22582</v>
      </c>
      <c r="G117" s="422">
        <f t="shared" si="9"/>
        <v>16471</v>
      </c>
      <c r="H117" s="423">
        <v>182</v>
      </c>
    </row>
    <row r="118" spans="1:8" x14ac:dyDescent="0.2">
      <c r="A118" s="424">
        <v>114</v>
      </c>
      <c r="B118" s="425">
        <f t="shared" si="10"/>
        <v>25.31</v>
      </c>
      <c r="C118" s="429">
        <v>74.16</v>
      </c>
      <c r="D118" s="420">
        <v>29068</v>
      </c>
      <c r="E118" s="421">
        <v>16585</v>
      </c>
      <c r="F118" s="420">
        <f t="shared" si="8"/>
        <v>22575</v>
      </c>
      <c r="G118" s="422">
        <f t="shared" si="9"/>
        <v>16465</v>
      </c>
      <c r="H118" s="423">
        <v>182</v>
      </c>
    </row>
    <row r="119" spans="1:8" x14ac:dyDescent="0.2">
      <c r="A119" s="424">
        <v>115</v>
      </c>
      <c r="B119" s="425">
        <f t="shared" si="10"/>
        <v>25.32</v>
      </c>
      <c r="C119" s="429">
        <v>74.16</v>
      </c>
      <c r="D119" s="420">
        <v>29068</v>
      </c>
      <c r="E119" s="421">
        <v>16585</v>
      </c>
      <c r="F119" s="420">
        <f t="shared" si="8"/>
        <v>22568</v>
      </c>
      <c r="G119" s="422">
        <f t="shared" si="9"/>
        <v>16460</v>
      </c>
      <c r="H119" s="423">
        <v>182</v>
      </c>
    </row>
    <row r="120" spans="1:8" x14ac:dyDescent="0.2">
      <c r="A120" s="424">
        <v>116</v>
      </c>
      <c r="B120" s="425">
        <f t="shared" si="10"/>
        <v>25.33</v>
      </c>
      <c r="C120" s="429">
        <v>74.16</v>
      </c>
      <c r="D120" s="420">
        <v>29068</v>
      </c>
      <c r="E120" s="421">
        <v>16585</v>
      </c>
      <c r="F120" s="420">
        <f t="shared" si="8"/>
        <v>22560</v>
      </c>
      <c r="G120" s="422">
        <f t="shared" si="9"/>
        <v>16455</v>
      </c>
      <c r="H120" s="423">
        <v>182</v>
      </c>
    </row>
    <row r="121" spans="1:8" x14ac:dyDescent="0.2">
      <c r="A121" s="424">
        <v>117</v>
      </c>
      <c r="B121" s="425">
        <f t="shared" si="10"/>
        <v>25.34</v>
      </c>
      <c r="C121" s="429">
        <v>74.16</v>
      </c>
      <c r="D121" s="420">
        <v>29068</v>
      </c>
      <c r="E121" s="421">
        <v>16585</v>
      </c>
      <c r="F121" s="420">
        <f t="shared" si="8"/>
        <v>22553</v>
      </c>
      <c r="G121" s="422">
        <f t="shared" si="9"/>
        <v>16449</v>
      </c>
      <c r="H121" s="423">
        <v>182</v>
      </c>
    </row>
    <row r="122" spans="1:8" x14ac:dyDescent="0.2">
      <c r="A122" s="424">
        <v>118</v>
      </c>
      <c r="B122" s="425">
        <f t="shared" si="10"/>
        <v>25.34</v>
      </c>
      <c r="C122" s="429">
        <v>74.16</v>
      </c>
      <c r="D122" s="420">
        <v>29068</v>
      </c>
      <c r="E122" s="421">
        <v>16585</v>
      </c>
      <c r="F122" s="420">
        <f t="shared" si="8"/>
        <v>22553</v>
      </c>
      <c r="G122" s="422">
        <f t="shared" si="9"/>
        <v>16449</v>
      </c>
      <c r="H122" s="423">
        <v>182</v>
      </c>
    </row>
    <row r="123" spans="1:8" x14ac:dyDescent="0.2">
      <c r="A123" s="424">
        <v>119</v>
      </c>
      <c r="B123" s="425">
        <f t="shared" si="10"/>
        <v>25.35</v>
      </c>
      <c r="C123" s="429">
        <v>74.16</v>
      </c>
      <c r="D123" s="420">
        <v>29068</v>
      </c>
      <c r="E123" s="421">
        <v>16585</v>
      </c>
      <c r="F123" s="420">
        <f t="shared" si="8"/>
        <v>22545</v>
      </c>
      <c r="G123" s="422">
        <f t="shared" si="9"/>
        <v>16444</v>
      </c>
      <c r="H123" s="423">
        <v>182</v>
      </c>
    </row>
    <row r="124" spans="1:8" x14ac:dyDescent="0.2">
      <c r="A124" s="424">
        <v>120</v>
      </c>
      <c r="B124" s="425">
        <f t="shared" si="10"/>
        <v>25.36</v>
      </c>
      <c r="C124" s="429">
        <v>74.16</v>
      </c>
      <c r="D124" s="420">
        <v>29068</v>
      </c>
      <c r="E124" s="421">
        <v>16585</v>
      </c>
      <c r="F124" s="420">
        <f t="shared" si="8"/>
        <v>22538</v>
      </c>
      <c r="G124" s="422">
        <f t="shared" si="9"/>
        <v>16438</v>
      </c>
      <c r="H124" s="423">
        <v>182</v>
      </c>
    </row>
    <row r="125" spans="1:8" x14ac:dyDescent="0.2">
      <c r="A125" s="424">
        <v>121</v>
      </c>
      <c r="B125" s="425">
        <f t="shared" si="10"/>
        <v>25.37</v>
      </c>
      <c r="C125" s="429">
        <v>74.16</v>
      </c>
      <c r="D125" s="420">
        <v>29068</v>
      </c>
      <c r="E125" s="421">
        <v>16585</v>
      </c>
      <c r="F125" s="420">
        <f t="shared" si="8"/>
        <v>22531</v>
      </c>
      <c r="G125" s="422">
        <f t="shared" si="9"/>
        <v>16433</v>
      </c>
      <c r="H125" s="423">
        <v>182</v>
      </c>
    </row>
    <row r="126" spans="1:8" x14ac:dyDescent="0.2">
      <c r="A126" s="424">
        <v>122</v>
      </c>
      <c r="B126" s="425">
        <f t="shared" si="10"/>
        <v>25.38</v>
      </c>
      <c r="C126" s="429">
        <v>74.16</v>
      </c>
      <c r="D126" s="420">
        <v>29068</v>
      </c>
      <c r="E126" s="421">
        <v>16585</v>
      </c>
      <c r="F126" s="420">
        <f t="shared" si="8"/>
        <v>22523</v>
      </c>
      <c r="G126" s="422">
        <f t="shared" si="9"/>
        <v>16427</v>
      </c>
      <c r="H126" s="423">
        <v>182</v>
      </c>
    </row>
    <row r="127" spans="1:8" x14ac:dyDescent="0.2">
      <c r="A127" s="424">
        <v>123</v>
      </c>
      <c r="B127" s="425">
        <f t="shared" si="10"/>
        <v>25.38</v>
      </c>
      <c r="C127" s="429">
        <v>74.16</v>
      </c>
      <c r="D127" s="420">
        <v>29068</v>
      </c>
      <c r="E127" s="421">
        <v>16585</v>
      </c>
      <c r="F127" s="420">
        <f t="shared" si="8"/>
        <v>22523</v>
      </c>
      <c r="G127" s="422">
        <f t="shared" si="9"/>
        <v>16427</v>
      </c>
      <c r="H127" s="423">
        <v>182</v>
      </c>
    </row>
    <row r="128" spans="1:8" x14ac:dyDescent="0.2">
      <c r="A128" s="424">
        <v>124</v>
      </c>
      <c r="B128" s="425">
        <f t="shared" si="10"/>
        <v>25.39</v>
      </c>
      <c r="C128" s="429">
        <v>74.16</v>
      </c>
      <c r="D128" s="420">
        <v>29068</v>
      </c>
      <c r="E128" s="421">
        <v>16585</v>
      </c>
      <c r="F128" s="420">
        <f t="shared" si="8"/>
        <v>22516</v>
      </c>
      <c r="G128" s="422">
        <f t="shared" si="9"/>
        <v>16422</v>
      </c>
      <c r="H128" s="423">
        <v>182</v>
      </c>
    </row>
    <row r="129" spans="1:8" x14ac:dyDescent="0.2">
      <c r="A129" s="424">
        <v>125</v>
      </c>
      <c r="B129" s="425">
        <f t="shared" si="10"/>
        <v>25.4</v>
      </c>
      <c r="C129" s="429">
        <v>74.16</v>
      </c>
      <c r="D129" s="420">
        <v>29068</v>
      </c>
      <c r="E129" s="421">
        <v>16585</v>
      </c>
      <c r="F129" s="420">
        <f t="shared" si="8"/>
        <v>22509</v>
      </c>
      <c r="G129" s="422">
        <f t="shared" si="9"/>
        <v>16417</v>
      </c>
      <c r="H129" s="423">
        <v>182</v>
      </c>
    </row>
    <row r="130" spans="1:8" x14ac:dyDescent="0.2">
      <c r="A130" s="424">
        <v>126</v>
      </c>
      <c r="B130" s="425">
        <f t="shared" si="10"/>
        <v>25.41</v>
      </c>
      <c r="C130" s="429">
        <v>74.16</v>
      </c>
      <c r="D130" s="420">
        <v>29068</v>
      </c>
      <c r="E130" s="421">
        <v>16585</v>
      </c>
      <c r="F130" s="420">
        <f t="shared" si="8"/>
        <v>22501</v>
      </c>
      <c r="G130" s="422">
        <f t="shared" si="9"/>
        <v>16411</v>
      </c>
      <c r="H130" s="423">
        <v>182</v>
      </c>
    </row>
    <row r="131" spans="1:8" x14ac:dyDescent="0.2">
      <c r="A131" s="424">
        <v>127</v>
      </c>
      <c r="B131" s="425">
        <f t="shared" si="10"/>
        <v>25.42</v>
      </c>
      <c r="C131" s="429">
        <v>74.16</v>
      </c>
      <c r="D131" s="420">
        <v>29068</v>
      </c>
      <c r="E131" s="421">
        <v>16585</v>
      </c>
      <c r="F131" s="420">
        <f t="shared" si="8"/>
        <v>22494</v>
      </c>
      <c r="G131" s="422">
        <f t="shared" si="9"/>
        <v>16406</v>
      </c>
      <c r="H131" s="423">
        <v>182</v>
      </c>
    </row>
    <row r="132" spans="1:8" x14ac:dyDescent="0.2">
      <c r="A132" s="424">
        <v>128</v>
      </c>
      <c r="B132" s="425">
        <f t="shared" si="10"/>
        <v>25.42</v>
      </c>
      <c r="C132" s="429">
        <v>74.16</v>
      </c>
      <c r="D132" s="420">
        <v>29068</v>
      </c>
      <c r="E132" s="421">
        <v>16585</v>
      </c>
      <c r="F132" s="420">
        <f t="shared" si="8"/>
        <v>22494</v>
      </c>
      <c r="G132" s="422">
        <f t="shared" si="9"/>
        <v>16406</v>
      </c>
      <c r="H132" s="423">
        <v>182</v>
      </c>
    </row>
    <row r="133" spans="1:8" x14ac:dyDescent="0.2">
      <c r="A133" s="424">
        <v>129</v>
      </c>
      <c r="B133" s="425">
        <f t="shared" si="10"/>
        <v>25.43</v>
      </c>
      <c r="C133" s="429">
        <v>74.16</v>
      </c>
      <c r="D133" s="420">
        <v>29068</v>
      </c>
      <c r="E133" s="421">
        <v>16585</v>
      </c>
      <c r="F133" s="420">
        <f t="shared" si="8"/>
        <v>22487</v>
      </c>
      <c r="G133" s="422">
        <f t="shared" si="9"/>
        <v>16400</v>
      </c>
      <c r="H133" s="423">
        <v>182</v>
      </c>
    </row>
    <row r="134" spans="1:8" x14ac:dyDescent="0.2">
      <c r="A134" s="424">
        <v>130</v>
      </c>
      <c r="B134" s="425">
        <f t="shared" si="10"/>
        <v>25.44</v>
      </c>
      <c r="C134" s="429">
        <v>74.16</v>
      </c>
      <c r="D134" s="420">
        <v>29068</v>
      </c>
      <c r="E134" s="421">
        <v>16585</v>
      </c>
      <c r="F134" s="420">
        <f t="shared" si="8"/>
        <v>22479</v>
      </c>
      <c r="G134" s="422">
        <f t="shared" si="9"/>
        <v>16395</v>
      </c>
      <c r="H134" s="423">
        <v>182</v>
      </c>
    </row>
    <row r="135" spans="1:8" x14ac:dyDescent="0.2">
      <c r="A135" s="424">
        <v>131</v>
      </c>
      <c r="B135" s="425">
        <f t="shared" si="10"/>
        <v>25.45</v>
      </c>
      <c r="C135" s="429">
        <v>74.16</v>
      </c>
      <c r="D135" s="420">
        <v>29068</v>
      </c>
      <c r="E135" s="421">
        <v>16585</v>
      </c>
      <c r="F135" s="420">
        <f t="shared" si="8"/>
        <v>22472</v>
      </c>
      <c r="G135" s="422">
        <f t="shared" si="9"/>
        <v>16390</v>
      </c>
      <c r="H135" s="423">
        <v>182</v>
      </c>
    </row>
    <row r="136" spans="1:8" x14ac:dyDescent="0.2">
      <c r="A136" s="424">
        <v>132</v>
      </c>
      <c r="B136" s="425">
        <f t="shared" si="10"/>
        <v>25.46</v>
      </c>
      <c r="C136" s="429">
        <v>74.16</v>
      </c>
      <c r="D136" s="420">
        <v>29068</v>
      </c>
      <c r="E136" s="421">
        <v>16585</v>
      </c>
      <c r="F136" s="420">
        <f t="shared" si="8"/>
        <v>22465</v>
      </c>
      <c r="G136" s="422">
        <f t="shared" si="9"/>
        <v>16384</v>
      </c>
      <c r="H136" s="423">
        <v>182</v>
      </c>
    </row>
    <row r="137" spans="1:8" x14ac:dyDescent="0.2">
      <c r="A137" s="424">
        <v>133</v>
      </c>
      <c r="B137" s="425">
        <f t="shared" si="10"/>
        <v>25.46</v>
      </c>
      <c r="C137" s="429">
        <v>74.16</v>
      </c>
      <c r="D137" s="420">
        <v>29068</v>
      </c>
      <c r="E137" s="421">
        <v>16585</v>
      </c>
      <c r="F137" s="420">
        <f t="shared" si="8"/>
        <v>22465</v>
      </c>
      <c r="G137" s="422">
        <f t="shared" si="9"/>
        <v>16384</v>
      </c>
      <c r="H137" s="423">
        <v>182</v>
      </c>
    </row>
    <row r="138" spans="1:8" x14ac:dyDescent="0.2">
      <c r="A138" s="424">
        <v>134</v>
      </c>
      <c r="B138" s="425">
        <f t="shared" si="10"/>
        <v>25.47</v>
      </c>
      <c r="C138" s="429">
        <v>74.16</v>
      </c>
      <c r="D138" s="420">
        <v>29068</v>
      </c>
      <c r="E138" s="421">
        <v>16585</v>
      </c>
      <c r="F138" s="420">
        <f t="shared" si="8"/>
        <v>22457</v>
      </c>
      <c r="G138" s="422">
        <f t="shared" si="9"/>
        <v>16379</v>
      </c>
      <c r="H138" s="423">
        <v>182</v>
      </c>
    </row>
    <row r="139" spans="1:8" x14ac:dyDescent="0.2">
      <c r="A139" s="424">
        <v>135</v>
      </c>
      <c r="B139" s="425">
        <f t="shared" si="10"/>
        <v>25.48</v>
      </c>
      <c r="C139" s="429">
        <v>74.16</v>
      </c>
      <c r="D139" s="420">
        <v>29068</v>
      </c>
      <c r="E139" s="421">
        <v>16585</v>
      </c>
      <c r="F139" s="420">
        <f t="shared" si="8"/>
        <v>22450</v>
      </c>
      <c r="G139" s="422">
        <f t="shared" si="9"/>
        <v>16373</v>
      </c>
      <c r="H139" s="423">
        <v>182</v>
      </c>
    </row>
    <row r="140" spans="1:8" x14ac:dyDescent="0.2">
      <c r="A140" s="424">
        <v>136</v>
      </c>
      <c r="B140" s="425">
        <f t="shared" si="10"/>
        <v>25.49</v>
      </c>
      <c r="C140" s="429">
        <v>74.16</v>
      </c>
      <c r="D140" s="420">
        <v>29068</v>
      </c>
      <c r="E140" s="421">
        <v>16585</v>
      </c>
      <c r="F140" s="420">
        <f t="shared" si="8"/>
        <v>22443</v>
      </c>
      <c r="G140" s="422">
        <f t="shared" si="9"/>
        <v>16368</v>
      </c>
      <c r="H140" s="423">
        <v>182</v>
      </c>
    </row>
    <row r="141" spans="1:8" x14ac:dyDescent="0.2">
      <c r="A141" s="424">
        <v>137</v>
      </c>
      <c r="B141" s="425">
        <f t="shared" si="10"/>
        <v>25.5</v>
      </c>
      <c r="C141" s="429">
        <v>74.16</v>
      </c>
      <c r="D141" s="420">
        <v>29068</v>
      </c>
      <c r="E141" s="421">
        <v>16585</v>
      </c>
      <c r="F141" s="420">
        <f t="shared" si="8"/>
        <v>22435</v>
      </c>
      <c r="G141" s="422">
        <f t="shared" si="9"/>
        <v>16363</v>
      </c>
      <c r="H141" s="423">
        <v>182</v>
      </c>
    </row>
    <row r="142" spans="1:8" x14ac:dyDescent="0.2">
      <c r="A142" s="424">
        <v>138</v>
      </c>
      <c r="B142" s="425">
        <f t="shared" si="10"/>
        <v>25.5</v>
      </c>
      <c r="C142" s="429">
        <v>74.16</v>
      </c>
      <c r="D142" s="420">
        <v>29068</v>
      </c>
      <c r="E142" s="421">
        <v>16585</v>
      </c>
      <c r="F142" s="420">
        <f t="shared" si="8"/>
        <v>22435</v>
      </c>
      <c r="G142" s="422">
        <f t="shared" si="9"/>
        <v>16363</v>
      </c>
      <c r="H142" s="423">
        <v>182</v>
      </c>
    </row>
    <row r="143" spans="1:8" x14ac:dyDescent="0.2">
      <c r="A143" s="424">
        <v>139</v>
      </c>
      <c r="B143" s="425">
        <f t="shared" si="10"/>
        <v>25.51</v>
      </c>
      <c r="C143" s="429">
        <v>74.16</v>
      </c>
      <c r="D143" s="420">
        <v>29068</v>
      </c>
      <c r="E143" s="421">
        <v>16585</v>
      </c>
      <c r="F143" s="420">
        <f t="shared" si="8"/>
        <v>22428</v>
      </c>
      <c r="G143" s="422">
        <f t="shared" si="9"/>
        <v>16357</v>
      </c>
      <c r="H143" s="423">
        <v>182</v>
      </c>
    </row>
    <row r="144" spans="1:8" x14ac:dyDescent="0.2">
      <c r="A144" s="424">
        <v>140</v>
      </c>
      <c r="B144" s="425">
        <f t="shared" si="10"/>
        <v>25.52</v>
      </c>
      <c r="C144" s="429">
        <v>74.16</v>
      </c>
      <c r="D144" s="420">
        <v>29068</v>
      </c>
      <c r="E144" s="421">
        <v>16585</v>
      </c>
      <c r="F144" s="420">
        <f t="shared" si="8"/>
        <v>22421</v>
      </c>
      <c r="G144" s="422">
        <f t="shared" si="9"/>
        <v>16352</v>
      </c>
      <c r="H144" s="423">
        <v>182</v>
      </c>
    </row>
    <row r="145" spans="1:8" x14ac:dyDescent="0.2">
      <c r="A145" s="424">
        <v>141</v>
      </c>
      <c r="B145" s="425">
        <f t="shared" si="10"/>
        <v>25.53</v>
      </c>
      <c r="C145" s="429">
        <v>74.16</v>
      </c>
      <c r="D145" s="420">
        <v>29068</v>
      </c>
      <c r="E145" s="421">
        <v>16585</v>
      </c>
      <c r="F145" s="420">
        <f t="shared" ref="F145:F187" si="11">ROUND(12*1.36*(1/B145*D145+1/C145*E145)+H145,0)</f>
        <v>22413</v>
      </c>
      <c r="G145" s="422">
        <f t="shared" ref="G145:G187" si="12">ROUND(12*(1/B145*D145+1/C145*E145),0)</f>
        <v>16347</v>
      </c>
      <c r="H145" s="423">
        <v>182</v>
      </c>
    </row>
    <row r="146" spans="1:8" x14ac:dyDescent="0.2">
      <c r="A146" s="424">
        <v>142</v>
      </c>
      <c r="B146" s="425">
        <f t="shared" si="10"/>
        <v>25.54</v>
      </c>
      <c r="C146" s="429">
        <v>74.16</v>
      </c>
      <c r="D146" s="420">
        <v>29068</v>
      </c>
      <c r="E146" s="421">
        <v>16585</v>
      </c>
      <c r="F146" s="420">
        <f t="shared" si="11"/>
        <v>22406</v>
      </c>
      <c r="G146" s="422">
        <f t="shared" si="12"/>
        <v>16341</v>
      </c>
      <c r="H146" s="423">
        <v>182</v>
      </c>
    </row>
    <row r="147" spans="1:8" x14ac:dyDescent="0.2">
      <c r="A147" s="424">
        <v>143</v>
      </c>
      <c r="B147" s="425">
        <f t="shared" si="10"/>
        <v>25.54</v>
      </c>
      <c r="C147" s="429">
        <v>74.16</v>
      </c>
      <c r="D147" s="420">
        <v>29068</v>
      </c>
      <c r="E147" s="421">
        <v>16585</v>
      </c>
      <c r="F147" s="420">
        <f t="shared" si="11"/>
        <v>22406</v>
      </c>
      <c r="G147" s="422">
        <f t="shared" si="12"/>
        <v>16341</v>
      </c>
      <c r="H147" s="423">
        <v>182</v>
      </c>
    </row>
    <row r="148" spans="1:8" x14ac:dyDescent="0.2">
      <c r="A148" s="424">
        <v>144</v>
      </c>
      <c r="B148" s="425">
        <f t="shared" si="10"/>
        <v>25.55</v>
      </c>
      <c r="C148" s="429">
        <v>74.16</v>
      </c>
      <c r="D148" s="420">
        <v>29068</v>
      </c>
      <c r="E148" s="421">
        <v>16585</v>
      </c>
      <c r="F148" s="420">
        <f t="shared" si="11"/>
        <v>22399</v>
      </c>
      <c r="G148" s="422">
        <f t="shared" si="12"/>
        <v>16336</v>
      </c>
      <c r="H148" s="423">
        <v>182</v>
      </c>
    </row>
    <row r="149" spans="1:8" x14ac:dyDescent="0.2">
      <c r="A149" s="424">
        <v>145</v>
      </c>
      <c r="B149" s="425">
        <f t="shared" si="10"/>
        <v>25.56</v>
      </c>
      <c r="C149" s="429">
        <v>74.16</v>
      </c>
      <c r="D149" s="420">
        <v>29068</v>
      </c>
      <c r="E149" s="421">
        <v>16585</v>
      </c>
      <c r="F149" s="420">
        <f t="shared" si="11"/>
        <v>22392</v>
      </c>
      <c r="G149" s="422">
        <f t="shared" si="12"/>
        <v>16331</v>
      </c>
      <c r="H149" s="423">
        <v>182</v>
      </c>
    </row>
    <row r="150" spans="1:8" x14ac:dyDescent="0.2">
      <c r="A150" s="424">
        <v>146</v>
      </c>
      <c r="B150" s="425">
        <f t="shared" si="10"/>
        <v>25.57</v>
      </c>
      <c r="C150" s="429">
        <v>74.16</v>
      </c>
      <c r="D150" s="420">
        <v>29068</v>
      </c>
      <c r="E150" s="421">
        <v>16585</v>
      </c>
      <c r="F150" s="420">
        <f t="shared" si="11"/>
        <v>22384</v>
      </c>
      <c r="G150" s="422">
        <f t="shared" si="12"/>
        <v>16325</v>
      </c>
      <c r="H150" s="423">
        <v>182</v>
      </c>
    </row>
    <row r="151" spans="1:8" x14ac:dyDescent="0.2">
      <c r="A151" s="424">
        <v>147</v>
      </c>
      <c r="B151" s="425">
        <f t="shared" si="10"/>
        <v>25.58</v>
      </c>
      <c r="C151" s="429">
        <v>74.16</v>
      </c>
      <c r="D151" s="420">
        <v>29068</v>
      </c>
      <c r="E151" s="421">
        <v>16585</v>
      </c>
      <c r="F151" s="420">
        <f t="shared" si="11"/>
        <v>22377</v>
      </c>
      <c r="G151" s="422">
        <f t="shared" si="12"/>
        <v>16320</v>
      </c>
      <c r="H151" s="423">
        <v>182</v>
      </c>
    </row>
    <row r="152" spans="1:8" x14ac:dyDescent="0.2">
      <c r="A152" s="424">
        <v>148</v>
      </c>
      <c r="B152" s="425">
        <f t="shared" si="10"/>
        <v>25.58</v>
      </c>
      <c r="C152" s="429">
        <v>74.16</v>
      </c>
      <c r="D152" s="420">
        <v>29068</v>
      </c>
      <c r="E152" s="421">
        <v>16585</v>
      </c>
      <c r="F152" s="420">
        <f t="shared" si="11"/>
        <v>22377</v>
      </c>
      <c r="G152" s="422">
        <f t="shared" si="12"/>
        <v>16320</v>
      </c>
      <c r="H152" s="423">
        <v>182</v>
      </c>
    </row>
    <row r="153" spans="1:8" x14ac:dyDescent="0.2">
      <c r="A153" s="424">
        <v>149</v>
      </c>
      <c r="B153" s="425">
        <f t="shared" si="10"/>
        <v>25.59</v>
      </c>
      <c r="C153" s="429">
        <v>74.16</v>
      </c>
      <c r="D153" s="420">
        <v>29068</v>
      </c>
      <c r="E153" s="421">
        <v>16585</v>
      </c>
      <c r="F153" s="420">
        <f t="shared" si="11"/>
        <v>22370</v>
      </c>
      <c r="G153" s="422">
        <f t="shared" si="12"/>
        <v>16315</v>
      </c>
      <c r="H153" s="423">
        <v>182</v>
      </c>
    </row>
    <row r="154" spans="1:8" x14ac:dyDescent="0.2">
      <c r="A154" s="424">
        <v>150</v>
      </c>
      <c r="B154" s="425">
        <f t="shared" si="10"/>
        <v>25.6</v>
      </c>
      <c r="C154" s="429">
        <v>74.16</v>
      </c>
      <c r="D154" s="420">
        <v>29068</v>
      </c>
      <c r="E154" s="421">
        <v>16585</v>
      </c>
      <c r="F154" s="420">
        <f t="shared" si="11"/>
        <v>22363</v>
      </c>
      <c r="G154" s="422">
        <f t="shared" si="12"/>
        <v>16309</v>
      </c>
      <c r="H154" s="423">
        <v>182</v>
      </c>
    </row>
    <row r="155" spans="1:8" x14ac:dyDescent="0.2">
      <c r="A155" s="424">
        <v>151</v>
      </c>
      <c r="B155" s="425">
        <f t="shared" si="10"/>
        <v>25.61</v>
      </c>
      <c r="C155" s="429">
        <v>74.16</v>
      </c>
      <c r="D155" s="420">
        <v>29068</v>
      </c>
      <c r="E155" s="421">
        <v>16585</v>
      </c>
      <c r="F155" s="420">
        <f t="shared" si="11"/>
        <v>22355</v>
      </c>
      <c r="G155" s="422">
        <f t="shared" si="12"/>
        <v>16304</v>
      </c>
      <c r="H155" s="423">
        <v>182</v>
      </c>
    </row>
    <row r="156" spans="1:8" x14ac:dyDescent="0.2">
      <c r="A156" s="424">
        <v>152</v>
      </c>
      <c r="B156" s="425">
        <f t="shared" si="10"/>
        <v>25.62</v>
      </c>
      <c r="C156" s="429">
        <v>74.16</v>
      </c>
      <c r="D156" s="420">
        <v>29068</v>
      </c>
      <c r="E156" s="421">
        <v>16585</v>
      </c>
      <c r="F156" s="420">
        <f t="shared" si="11"/>
        <v>22348</v>
      </c>
      <c r="G156" s="422">
        <f t="shared" si="12"/>
        <v>16299</v>
      </c>
      <c r="H156" s="423">
        <v>182</v>
      </c>
    </row>
    <row r="157" spans="1:8" x14ac:dyDescent="0.2">
      <c r="A157" s="424">
        <v>153</v>
      </c>
      <c r="B157" s="425">
        <f t="shared" si="10"/>
        <v>25.62</v>
      </c>
      <c r="C157" s="429">
        <v>74.16</v>
      </c>
      <c r="D157" s="420">
        <v>29068</v>
      </c>
      <c r="E157" s="421">
        <v>16585</v>
      </c>
      <c r="F157" s="420">
        <f t="shared" si="11"/>
        <v>22348</v>
      </c>
      <c r="G157" s="422">
        <f t="shared" si="12"/>
        <v>16299</v>
      </c>
      <c r="H157" s="423">
        <v>182</v>
      </c>
    </row>
    <row r="158" spans="1:8" x14ac:dyDescent="0.2">
      <c r="A158" s="424">
        <v>154</v>
      </c>
      <c r="B158" s="425">
        <f t="shared" si="10"/>
        <v>25.63</v>
      </c>
      <c r="C158" s="429">
        <v>74.16</v>
      </c>
      <c r="D158" s="420">
        <v>29068</v>
      </c>
      <c r="E158" s="421">
        <v>16585</v>
      </c>
      <c r="F158" s="420">
        <f t="shared" si="11"/>
        <v>22341</v>
      </c>
      <c r="G158" s="422">
        <f t="shared" si="12"/>
        <v>16293</v>
      </c>
      <c r="H158" s="423">
        <v>182</v>
      </c>
    </row>
    <row r="159" spans="1:8" x14ac:dyDescent="0.2">
      <c r="A159" s="424">
        <v>155</v>
      </c>
      <c r="B159" s="425">
        <f t="shared" si="10"/>
        <v>25.64</v>
      </c>
      <c r="C159" s="429">
        <v>74.16</v>
      </c>
      <c r="D159" s="420">
        <v>29068</v>
      </c>
      <c r="E159" s="421">
        <v>16585</v>
      </c>
      <c r="F159" s="420">
        <f t="shared" si="11"/>
        <v>22334</v>
      </c>
      <c r="G159" s="422">
        <f t="shared" si="12"/>
        <v>16288</v>
      </c>
      <c r="H159" s="423">
        <v>182</v>
      </c>
    </row>
    <row r="160" spans="1:8" x14ac:dyDescent="0.2">
      <c r="A160" s="424">
        <v>156</v>
      </c>
      <c r="B160" s="425">
        <f t="shared" si="10"/>
        <v>25.65</v>
      </c>
      <c r="C160" s="429">
        <v>74.16</v>
      </c>
      <c r="D160" s="420">
        <v>29068</v>
      </c>
      <c r="E160" s="421">
        <v>16585</v>
      </c>
      <c r="F160" s="420">
        <f t="shared" si="11"/>
        <v>22327</v>
      </c>
      <c r="G160" s="422">
        <f t="shared" si="12"/>
        <v>16283</v>
      </c>
      <c r="H160" s="423">
        <v>182</v>
      </c>
    </row>
    <row r="161" spans="1:8" x14ac:dyDescent="0.2">
      <c r="A161" s="424">
        <v>157</v>
      </c>
      <c r="B161" s="425">
        <f t="shared" si="10"/>
        <v>25.66</v>
      </c>
      <c r="C161" s="429">
        <v>74.16</v>
      </c>
      <c r="D161" s="420">
        <v>29068</v>
      </c>
      <c r="E161" s="421">
        <v>16585</v>
      </c>
      <c r="F161" s="420">
        <f t="shared" si="11"/>
        <v>22319</v>
      </c>
      <c r="G161" s="422">
        <f t="shared" si="12"/>
        <v>16277</v>
      </c>
      <c r="H161" s="423">
        <v>182</v>
      </c>
    </row>
    <row r="162" spans="1:8" x14ac:dyDescent="0.2">
      <c r="A162" s="424">
        <v>158</v>
      </c>
      <c r="B162" s="425">
        <f t="shared" si="10"/>
        <v>25.66</v>
      </c>
      <c r="C162" s="429">
        <v>74.16</v>
      </c>
      <c r="D162" s="420">
        <v>29068</v>
      </c>
      <c r="E162" s="421">
        <v>16585</v>
      </c>
      <c r="F162" s="420">
        <f t="shared" si="11"/>
        <v>22319</v>
      </c>
      <c r="G162" s="422">
        <f t="shared" si="12"/>
        <v>16277</v>
      </c>
      <c r="H162" s="423">
        <v>182</v>
      </c>
    </row>
    <row r="163" spans="1:8" x14ac:dyDescent="0.2">
      <c r="A163" s="424">
        <v>159</v>
      </c>
      <c r="B163" s="425">
        <f t="shared" si="10"/>
        <v>25.67</v>
      </c>
      <c r="C163" s="429">
        <v>74.16</v>
      </c>
      <c r="D163" s="420">
        <v>29068</v>
      </c>
      <c r="E163" s="421">
        <v>16585</v>
      </c>
      <c r="F163" s="420">
        <f t="shared" si="11"/>
        <v>22312</v>
      </c>
      <c r="G163" s="422">
        <f t="shared" si="12"/>
        <v>16272</v>
      </c>
      <c r="H163" s="423">
        <v>182</v>
      </c>
    </row>
    <row r="164" spans="1:8" x14ac:dyDescent="0.2">
      <c r="A164" s="424">
        <v>160</v>
      </c>
      <c r="B164" s="425">
        <f t="shared" si="10"/>
        <v>25.68</v>
      </c>
      <c r="C164" s="429">
        <v>74.16</v>
      </c>
      <c r="D164" s="420">
        <v>29068</v>
      </c>
      <c r="E164" s="421">
        <v>16585</v>
      </c>
      <c r="F164" s="420">
        <f t="shared" si="11"/>
        <v>22305</v>
      </c>
      <c r="G164" s="422">
        <f t="shared" si="12"/>
        <v>16267</v>
      </c>
      <c r="H164" s="423">
        <v>182</v>
      </c>
    </row>
    <row r="165" spans="1:8" x14ac:dyDescent="0.2">
      <c r="A165" s="424">
        <v>161</v>
      </c>
      <c r="B165" s="425">
        <f t="shared" si="10"/>
        <v>25.69</v>
      </c>
      <c r="C165" s="429">
        <v>74.16</v>
      </c>
      <c r="D165" s="420">
        <v>29068</v>
      </c>
      <c r="E165" s="421">
        <v>16585</v>
      </c>
      <c r="F165" s="420">
        <f t="shared" si="11"/>
        <v>22298</v>
      </c>
      <c r="G165" s="422">
        <f t="shared" si="12"/>
        <v>16262</v>
      </c>
      <c r="H165" s="423">
        <v>182</v>
      </c>
    </row>
    <row r="166" spans="1:8" x14ac:dyDescent="0.2">
      <c r="A166" s="424">
        <v>162</v>
      </c>
      <c r="B166" s="425">
        <f t="shared" si="10"/>
        <v>25.7</v>
      </c>
      <c r="C166" s="429">
        <v>74.16</v>
      </c>
      <c r="D166" s="420">
        <v>29068</v>
      </c>
      <c r="E166" s="421">
        <v>16585</v>
      </c>
      <c r="F166" s="420">
        <f t="shared" si="11"/>
        <v>22291</v>
      </c>
      <c r="G166" s="422">
        <f t="shared" si="12"/>
        <v>16256</v>
      </c>
      <c r="H166" s="423">
        <v>182</v>
      </c>
    </row>
    <row r="167" spans="1:8" x14ac:dyDescent="0.2">
      <c r="A167" s="424">
        <v>163</v>
      </c>
      <c r="B167" s="425">
        <f t="shared" si="10"/>
        <v>25.7</v>
      </c>
      <c r="C167" s="429">
        <v>74.16</v>
      </c>
      <c r="D167" s="420">
        <v>29068</v>
      </c>
      <c r="E167" s="421">
        <v>16585</v>
      </c>
      <c r="F167" s="420">
        <f t="shared" si="11"/>
        <v>22291</v>
      </c>
      <c r="G167" s="422">
        <f t="shared" si="12"/>
        <v>16256</v>
      </c>
      <c r="H167" s="423">
        <v>182</v>
      </c>
    </row>
    <row r="168" spans="1:8" x14ac:dyDescent="0.2">
      <c r="A168" s="424">
        <v>164</v>
      </c>
      <c r="B168" s="425">
        <f t="shared" si="10"/>
        <v>25.71</v>
      </c>
      <c r="C168" s="429">
        <v>74.16</v>
      </c>
      <c r="D168" s="420">
        <v>29068</v>
      </c>
      <c r="E168" s="421">
        <v>16585</v>
      </c>
      <c r="F168" s="420">
        <f t="shared" si="11"/>
        <v>22283</v>
      </c>
      <c r="G168" s="422">
        <f t="shared" si="12"/>
        <v>16251</v>
      </c>
      <c r="H168" s="423">
        <v>182</v>
      </c>
    </row>
    <row r="169" spans="1:8" x14ac:dyDescent="0.2">
      <c r="A169" s="424">
        <v>165</v>
      </c>
      <c r="B169" s="425">
        <f t="shared" si="10"/>
        <v>25.72</v>
      </c>
      <c r="C169" s="429">
        <v>74.16</v>
      </c>
      <c r="D169" s="420">
        <v>29068</v>
      </c>
      <c r="E169" s="421">
        <v>16585</v>
      </c>
      <c r="F169" s="420">
        <f t="shared" si="11"/>
        <v>22276</v>
      </c>
      <c r="G169" s="422">
        <f t="shared" si="12"/>
        <v>16246</v>
      </c>
      <c r="H169" s="423">
        <v>182</v>
      </c>
    </row>
    <row r="170" spans="1:8" x14ac:dyDescent="0.2">
      <c r="A170" s="424">
        <v>166</v>
      </c>
      <c r="B170" s="425">
        <f t="shared" si="10"/>
        <v>25.73</v>
      </c>
      <c r="C170" s="429">
        <v>74.16</v>
      </c>
      <c r="D170" s="420">
        <v>29068</v>
      </c>
      <c r="E170" s="421">
        <v>16585</v>
      </c>
      <c r="F170" s="420">
        <f t="shared" si="11"/>
        <v>22269</v>
      </c>
      <c r="G170" s="422">
        <f t="shared" si="12"/>
        <v>16240</v>
      </c>
      <c r="H170" s="423">
        <v>182</v>
      </c>
    </row>
    <row r="171" spans="1:8" x14ac:dyDescent="0.2">
      <c r="A171" s="424">
        <v>167</v>
      </c>
      <c r="B171" s="425">
        <f t="shared" si="10"/>
        <v>25.74</v>
      </c>
      <c r="C171" s="429">
        <v>74.16</v>
      </c>
      <c r="D171" s="420">
        <v>29068</v>
      </c>
      <c r="E171" s="421">
        <v>16585</v>
      </c>
      <c r="F171" s="420">
        <f t="shared" si="11"/>
        <v>22262</v>
      </c>
      <c r="G171" s="422">
        <f t="shared" si="12"/>
        <v>16235</v>
      </c>
      <c r="H171" s="423">
        <v>182</v>
      </c>
    </row>
    <row r="172" spans="1:8" x14ac:dyDescent="0.2">
      <c r="A172" s="424">
        <v>168</v>
      </c>
      <c r="B172" s="425">
        <f t="shared" si="10"/>
        <v>25.74</v>
      </c>
      <c r="C172" s="429">
        <v>74.16</v>
      </c>
      <c r="D172" s="420">
        <v>29068</v>
      </c>
      <c r="E172" s="421">
        <v>16585</v>
      </c>
      <c r="F172" s="420">
        <f t="shared" si="11"/>
        <v>22262</v>
      </c>
      <c r="G172" s="422">
        <f t="shared" si="12"/>
        <v>16235</v>
      </c>
      <c r="H172" s="423">
        <v>182</v>
      </c>
    </row>
    <row r="173" spans="1:8" x14ac:dyDescent="0.2">
      <c r="A173" s="424">
        <v>169</v>
      </c>
      <c r="B173" s="425">
        <f t="shared" si="10"/>
        <v>25.75</v>
      </c>
      <c r="C173" s="429">
        <v>74.16</v>
      </c>
      <c r="D173" s="420">
        <v>29068</v>
      </c>
      <c r="E173" s="421">
        <v>16585</v>
      </c>
      <c r="F173" s="420">
        <f t="shared" si="11"/>
        <v>22255</v>
      </c>
      <c r="G173" s="422">
        <f t="shared" si="12"/>
        <v>16230</v>
      </c>
      <c r="H173" s="423">
        <v>182</v>
      </c>
    </row>
    <row r="174" spans="1:8" x14ac:dyDescent="0.2">
      <c r="A174" s="424">
        <v>170</v>
      </c>
      <c r="B174" s="425">
        <f t="shared" si="10"/>
        <v>25.76</v>
      </c>
      <c r="C174" s="429">
        <v>74.16</v>
      </c>
      <c r="D174" s="420">
        <v>29068</v>
      </c>
      <c r="E174" s="421">
        <v>16585</v>
      </c>
      <c r="F174" s="420">
        <f t="shared" si="11"/>
        <v>22248</v>
      </c>
      <c r="G174" s="422">
        <f t="shared" si="12"/>
        <v>16225</v>
      </c>
      <c r="H174" s="423">
        <v>182</v>
      </c>
    </row>
    <row r="175" spans="1:8" x14ac:dyDescent="0.2">
      <c r="A175" s="424">
        <v>171</v>
      </c>
      <c r="B175" s="425">
        <f t="shared" si="10"/>
        <v>25.77</v>
      </c>
      <c r="C175" s="429">
        <v>74.16</v>
      </c>
      <c r="D175" s="420">
        <v>29068</v>
      </c>
      <c r="E175" s="421">
        <v>16585</v>
      </c>
      <c r="F175" s="420">
        <f t="shared" si="11"/>
        <v>22240</v>
      </c>
      <c r="G175" s="422">
        <f t="shared" si="12"/>
        <v>16219</v>
      </c>
      <c r="H175" s="423">
        <v>182</v>
      </c>
    </row>
    <row r="176" spans="1:8" x14ac:dyDescent="0.2">
      <c r="A176" s="424">
        <v>172</v>
      </c>
      <c r="B176" s="425">
        <f t="shared" si="10"/>
        <v>25.78</v>
      </c>
      <c r="C176" s="429">
        <v>74.16</v>
      </c>
      <c r="D176" s="420">
        <v>29068</v>
      </c>
      <c r="E176" s="421">
        <v>16585</v>
      </c>
      <c r="F176" s="420">
        <f t="shared" si="11"/>
        <v>22233</v>
      </c>
      <c r="G176" s="422">
        <f t="shared" si="12"/>
        <v>16214</v>
      </c>
      <c r="H176" s="423">
        <v>182</v>
      </c>
    </row>
    <row r="177" spans="1:8" x14ac:dyDescent="0.2">
      <c r="A177" s="424">
        <v>173</v>
      </c>
      <c r="B177" s="425">
        <f t="shared" si="10"/>
        <v>25.78</v>
      </c>
      <c r="C177" s="429">
        <v>74.16</v>
      </c>
      <c r="D177" s="420">
        <v>29068</v>
      </c>
      <c r="E177" s="421">
        <v>16585</v>
      </c>
      <c r="F177" s="420">
        <f t="shared" si="11"/>
        <v>22233</v>
      </c>
      <c r="G177" s="422">
        <f t="shared" si="12"/>
        <v>16214</v>
      </c>
      <c r="H177" s="423">
        <v>182</v>
      </c>
    </row>
    <row r="178" spans="1:8" x14ac:dyDescent="0.2">
      <c r="A178" s="424">
        <v>174</v>
      </c>
      <c r="B178" s="425">
        <f t="shared" si="10"/>
        <v>25.79</v>
      </c>
      <c r="C178" s="429">
        <v>74.16</v>
      </c>
      <c r="D178" s="420">
        <v>29068</v>
      </c>
      <c r="E178" s="421">
        <v>16585</v>
      </c>
      <c r="F178" s="420">
        <f t="shared" si="11"/>
        <v>22226</v>
      </c>
      <c r="G178" s="422">
        <f t="shared" si="12"/>
        <v>16209</v>
      </c>
      <c r="H178" s="423">
        <v>182</v>
      </c>
    </row>
    <row r="179" spans="1:8" x14ac:dyDescent="0.2">
      <c r="A179" s="424">
        <v>175</v>
      </c>
      <c r="B179" s="425">
        <f t="shared" si="10"/>
        <v>25.8</v>
      </c>
      <c r="C179" s="429">
        <v>74.16</v>
      </c>
      <c r="D179" s="420">
        <v>29068</v>
      </c>
      <c r="E179" s="421">
        <v>16585</v>
      </c>
      <c r="F179" s="420">
        <f t="shared" si="11"/>
        <v>22219</v>
      </c>
      <c r="G179" s="422">
        <f t="shared" si="12"/>
        <v>16204</v>
      </c>
      <c r="H179" s="423">
        <v>182</v>
      </c>
    </row>
    <row r="180" spans="1:8" x14ac:dyDescent="0.2">
      <c r="A180" s="424">
        <v>176</v>
      </c>
      <c r="B180" s="425">
        <f t="shared" ref="B180:B187" si="13">ROUND(2*(0.004*A180+12.2),2)</f>
        <v>25.81</v>
      </c>
      <c r="C180" s="429">
        <v>74.16</v>
      </c>
      <c r="D180" s="420">
        <v>29068</v>
      </c>
      <c r="E180" s="421">
        <v>16585</v>
      </c>
      <c r="F180" s="420">
        <f t="shared" si="11"/>
        <v>22212</v>
      </c>
      <c r="G180" s="422">
        <f t="shared" si="12"/>
        <v>16198</v>
      </c>
      <c r="H180" s="423">
        <v>182</v>
      </c>
    </row>
    <row r="181" spans="1:8" x14ac:dyDescent="0.2">
      <c r="A181" s="424">
        <v>177</v>
      </c>
      <c r="B181" s="425">
        <f t="shared" si="13"/>
        <v>25.82</v>
      </c>
      <c r="C181" s="429">
        <v>74.16</v>
      </c>
      <c r="D181" s="420">
        <v>29068</v>
      </c>
      <c r="E181" s="421">
        <v>16585</v>
      </c>
      <c r="F181" s="420">
        <f t="shared" si="11"/>
        <v>22205</v>
      </c>
      <c r="G181" s="422">
        <f t="shared" si="12"/>
        <v>16193</v>
      </c>
      <c r="H181" s="423">
        <v>182</v>
      </c>
    </row>
    <row r="182" spans="1:8" x14ac:dyDescent="0.2">
      <c r="A182" s="424">
        <v>178</v>
      </c>
      <c r="B182" s="425">
        <f t="shared" si="13"/>
        <v>25.82</v>
      </c>
      <c r="C182" s="429">
        <v>74.16</v>
      </c>
      <c r="D182" s="420">
        <v>29068</v>
      </c>
      <c r="E182" s="421">
        <v>16585</v>
      </c>
      <c r="F182" s="420">
        <f t="shared" si="11"/>
        <v>22205</v>
      </c>
      <c r="G182" s="422">
        <f t="shared" si="12"/>
        <v>16193</v>
      </c>
      <c r="H182" s="423">
        <v>182</v>
      </c>
    </row>
    <row r="183" spans="1:8" x14ac:dyDescent="0.2">
      <c r="A183" s="424">
        <v>179</v>
      </c>
      <c r="B183" s="425">
        <f t="shared" si="13"/>
        <v>25.83</v>
      </c>
      <c r="C183" s="429">
        <v>74.16</v>
      </c>
      <c r="D183" s="420">
        <v>29068</v>
      </c>
      <c r="E183" s="421">
        <v>16585</v>
      </c>
      <c r="F183" s="420">
        <f t="shared" si="11"/>
        <v>22198</v>
      </c>
      <c r="G183" s="422">
        <f t="shared" si="12"/>
        <v>16188</v>
      </c>
      <c r="H183" s="423">
        <v>182</v>
      </c>
    </row>
    <row r="184" spans="1:8" x14ac:dyDescent="0.2">
      <c r="A184" s="424">
        <v>180</v>
      </c>
      <c r="B184" s="425">
        <f t="shared" si="13"/>
        <v>25.84</v>
      </c>
      <c r="C184" s="429">
        <v>74.16</v>
      </c>
      <c r="D184" s="420">
        <v>29068</v>
      </c>
      <c r="E184" s="421">
        <v>16585</v>
      </c>
      <c r="F184" s="420">
        <f t="shared" si="11"/>
        <v>22191</v>
      </c>
      <c r="G184" s="422">
        <f t="shared" si="12"/>
        <v>16183</v>
      </c>
      <c r="H184" s="423">
        <v>182</v>
      </c>
    </row>
    <row r="185" spans="1:8" x14ac:dyDescent="0.2">
      <c r="A185" s="424">
        <v>181</v>
      </c>
      <c r="B185" s="425">
        <f t="shared" si="13"/>
        <v>25.85</v>
      </c>
      <c r="C185" s="429">
        <v>74.16</v>
      </c>
      <c r="D185" s="420">
        <v>29068</v>
      </c>
      <c r="E185" s="421">
        <v>16585</v>
      </c>
      <c r="F185" s="420">
        <f t="shared" si="11"/>
        <v>22183</v>
      </c>
      <c r="G185" s="422">
        <f t="shared" si="12"/>
        <v>16178</v>
      </c>
      <c r="H185" s="423">
        <v>182</v>
      </c>
    </row>
    <row r="186" spans="1:8" x14ac:dyDescent="0.2">
      <c r="A186" s="424">
        <v>182</v>
      </c>
      <c r="B186" s="425">
        <f t="shared" si="13"/>
        <v>25.86</v>
      </c>
      <c r="C186" s="429">
        <v>74.16</v>
      </c>
      <c r="D186" s="420">
        <v>29068</v>
      </c>
      <c r="E186" s="421">
        <v>16585</v>
      </c>
      <c r="F186" s="420">
        <f t="shared" si="11"/>
        <v>22176</v>
      </c>
      <c r="G186" s="422">
        <f t="shared" si="12"/>
        <v>16172</v>
      </c>
      <c r="H186" s="423">
        <v>182</v>
      </c>
    </row>
    <row r="187" spans="1:8" ht="13.5" thickBot="1" x14ac:dyDescent="0.25">
      <c r="A187" s="430">
        <v>183</v>
      </c>
      <c r="B187" s="431">
        <f t="shared" si="13"/>
        <v>25.86</v>
      </c>
      <c r="C187" s="432">
        <v>74.16</v>
      </c>
      <c r="D187" s="433">
        <v>29068</v>
      </c>
      <c r="E187" s="434">
        <v>16585</v>
      </c>
      <c r="F187" s="433">
        <f t="shared" si="11"/>
        <v>22176</v>
      </c>
      <c r="G187" s="435">
        <f t="shared" si="12"/>
        <v>16172</v>
      </c>
      <c r="H187" s="436">
        <v>182</v>
      </c>
    </row>
  </sheetData>
  <mergeCells count="2">
    <mergeCell ref="A13:B13"/>
    <mergeCell ref="G14:H14"/>
  </mergeCells>
  <pageMargins left="0.59055118110236227" right="0.39370078740157483" top="0.98425196850393704" bottom="0.98425196850393704" header="0.51181102362204722" footer="0.51181102362204722"/>
  <pageSetup paperSize="9" fitToHeight="14" orientation="portrait" r:id="rId1"/>
  <headerFooter alignWithMargins="0">
    <oddHeader>&amp;LKrajský úřad Plzeňského kraje&amp;R1. 3. 2018</oddHead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workbookViewId="0">
      <pane ySplit="15" topLeftCell="A16" activePane="bottomLeft" state="frozenSplit"/>
      <selection activeCell="J36" sqref="J36"/>
      <selection pane="bottomLeft" activeCell="I128" sqref="I128"/>
    </sheetView>
  </sheetViews>
  <sheetFormatPr defaultRowHeight="12.75" x14ac:dyDescent="0.2"/>
  <cols>
    <col min="1" max="1" width="10" style="437" customWidth="1"/>
    <col min="2" max="2" width="9.5703125" style="437" customWidth="1"/>
    <col min="3" max="3" width="10.85546875" style="437" customWidth="1"/>
    <col min="4" max="4" width="13.42578125" style="437" customWidth="1"/>
    <col min="5" max="5" width="13.5703125" style="437" customWidth="1"/>
    <col min="6" max="7" width="12.85546875" style="437" customWidth="1"/>
    <col min="8" max="8" width="10.7109375" style="437" customWidth="1"/>
    <col min="9" max="9" width="16.140625" style="437" customWidth="1"/>
    <col min="10" max="16384" width="9.140625" style="437"/>
  </cols>
  <sheetData>
    <row r="1" spans="1:9" x14ac:dyDescent="0.2">
      <c r="H1" s="437" t="s">
        <v>288</v>
      </c>
    </row>
    <row r="2" spans="1:9" ht="4.5" customHeight="1" x14ac:dyDescent="0.2"/>
    <row r="3" spans="1:9" ht="20.25" x14ac:dyDescent="0.3">
      <c r="A3" s="438" t="s">
        <v>278</v>
      </c>
      <c r="C3" s="439"/>
      <c r="D3" s="439"/>
      <c r="E3" s="439"/>
      <c r="F3" s="440"/>
      <c r="G3" s="440"/>
      <c r="H3" s="441"/>
      <c r="I3" s="441"/>
    </row>
    <row r="4" spans="1:9" ht="15" x14ac:dyDescent="0.25">
      <c r="A4" s="442" t="s">
        <v>289</v>
      </c>
      <c r="B4" s="443"/>
      <c r="C4" s="443"/>
      <c r="D4" s="443"/>
      <c r="E4" s="443"/>
      <c r="F4" s="443"/>
      <c r="G4" s="443"/>
      <c r="I4" s="441"/>
    </row>
    <row r="5" spans="1:9" ht="5.25" customHeight="1" x14ac:dyDescent="0.25">
      <c r="A5" s="442"/>
      <c r="B5" s="443"/>
      <c r="C5" s="443"/>
      <c r="D5" s="443"/>
      <c r="E5" s="443"/>
      <c r="F5" s="443"/>
      <c r="G5" s="443"/>
      <c r="I5" s="441"/>
    </row>
    <row r="6" spans="1:9" ht="15.75" x14ac:dyDescent="0.25">
      <c r="A6" s="444"/>
      <c r="B6" s="445"/>
      <c r="C6" s="446" t="s">
        <v>8</v>
      </c>
      <c r="E6" s="447" t="s">
        <v>9</v>
      </c>
      <c r="I6" s="441"/>
    </row>
    <row r="7" spans="1:9" ht="15.75" x14ac:dyDescent="0.25">
      <c r="A7" s="448" t="s">
        <v>290</v>
      </c>
      <c r="B7" s="445"/>
      <c r="C7" s="449">
        <v>7.04</v>
      </c>
      <c r="D7" s="450"/>
      <c r="E7" s="449">
        <v>21.56</v>
      </c>
      <c r="I7" s="441"/>
    </row>
    <row r="8" spans="1:9" ht="15.75" x14ac:dyDescent="0.25">
      <c r="A8" s="448" t="s">
        <v>291</v>
      </c>
      <c r="B8" s="445"/>
      <c r="C8" s="449" t="s">
        <v>68</v>
      </c>
      <c r="D8" s="450"/>
      <c r="E8" s="451" t="s">
        <v>292</v>
      </c>
      <c r="I8" s="441"/>
    </row>
    <row r="9" spans="1:9" ht="15.75" x14ac:dyDescent="0.25">
      <c r="A9" s="448" t="s">
        <v>293</v>
      </c>
      <c r="B9" s="445"/>
      <c r="C9" s="449" t="s">
        <v>72</v>
      </c>
      <c r="D9" s="450"/>
      <c r="E9" s="451" t="s">
        <v>292</v>
      </c>
      <c r="I9" s="441"/>
    </row>
    <row r="10" spans="1:9" ht="15.75" x14ac:dyDescent="0.25">
      <c r="A10" s="448" t="s">
        <v>294</v>
      </c>
      <c r="B10" s="445"/>
      <c r="C10" s="449" t="s">
        <v>75</v>
      </c>
      <c r="D10" s="450"/>
      <c r="E10" s="451" t="s">
        <v>292</v>
      </c>
      <c r="I10" s="441"/>
    </row>
    <row r="11" spans="1:9" ht="15.75" x14ac:dyDescent="0.25">
      <c r="A11" s="448" t="s">
        <v>295</v>
      </c>
      <c r="B11" s="445"/>
      <c r="C11" s="449" t="s">
        <v>77</v>
      </c>
      <c r="D11" s="450"/>
      <c r="E11" s="451" t="s">
        <v>292</v>
      </c>
      <c r="I11" s="441"/>
    </row>
    <row r="12" spans="1:9" ht="15.75" x14ac:dyDescent="0.25">
      <c r="A12" s="448" t="s">
        <v>296</v>
      </c>
      <c r="B12" s="445"/>
      <c r="C12" s="449" t="s">
        <v>77</v>
      </c>
      <c r="D12" s="450"/>
      <c r="E12" s="449">
        <v>48.2</v>
      </c>
      <c r="I12" s="441"/>
    </row>
    <row r="13" spans="1:9" ht="6" customHeight="1" thickBot="1" x14ac:dyDescent="0.25">
      <c r="A13" s="725"/>
      <c r="B13" s="725"/>
      <c r="C13" s="452"/>
      <c r="D13" s="453"/>
      <c r="E13" s="454"/>
      <c r="F13" s="454"/>
      <c r="G13" s="454"/>
      <c r="I13" s="441"/>
    </row>
    <row r="14" spans="1:9" ht="15.75" x14ac:dyDescent="0.2">
      <c r="A14" s="455"/>
      <c r="B14" s="456" t="s">
        <v>1</v>
      </c>
      <c r="C14" s="457"/>
      <c r="D14" s="456" t="s">
        <v>2</v>
      </c>
      <c r="E14" s="457"/>
      <c r="F14" s="458" t="s">
        <v>3</v>
      </c>
      <c r="G14" s="726" t="s">
        <v>4</v>
      </c>
      <c r="H14" s="727"/>
    </row>
    <row r="15" spans="1:9" ht="45.75" thickBot="1" x14ac:dyDescent="0.25">
      <c r="A15" s="459" t="s">
        <v>275</v>
      </c>
      <c r="B15" s="460" t="s">
        <v>8</v>
      </c>
      <c r="C15" s="461" t="s">
        <v>9</v>
      </c>
      <c r="D15" s="462" t="s">
        <v>10</v>
      </c>
      <c r="E15" s="463" t="s">
        <v>276</v>
      </c>
      <c r="F15" s="462" t="s">
        <v>3</v>
      </c>
      <c r="G15" s="464" t="s">
        <v>13</v>
      </c>
      <c r="H15" s="463" t="s">
        <v>14</v>
      </c>
    </row>
    <row r="16" spans="1:9" x14ac:dyDescent="0.2">
      <c r="A16" s="465" t="s">
        <v>297</v>
      </c>
      <c r="B16" s="466">
        <v>7.04</v>
      </c>
      <c r="C16" s="467">
        <v>21.56</v>
      </c>
      <c r="D16" s="468">
        <v>33309</v>
      </c>
      <c r="E16" s="469">
        <v>17256</v>
      </c>
      <c r="F16" s="468">
        <f>ROUND(12*1.36*(1/B16*D16+1/C16*E16)+H16,0)</f>
        <v>91508</v>
      </c>
      <c r="G16" s="470">
        <f t="shared" ref="G16:G79" si="0">ROUND(12*(1/B16*D16+1/C16*E16),0)</f>
        <v>66381</v>
      </c>
      <c r="H16" s="471">
        <v>1230</v>
      </c>
    </row>
    <row r="17" spans="1:8" x14ac:dyDescent="0.2">
      <c r="A17" s="472">
        <v>10</v>
      </c>
      <c r="B17" s="473">
        <f>ROUND(4.7*LN(A17)-3.78,2)</f>
        <v>7.04</v>
      </c>
      <c r="C17" s="474">
        <f t="shared" ref="C17:C80" si="1">ROUND((-0.00285*POWER(A17,2)+0.62285*A17+17.497)*0.94,2)</f>
        <v>22.03</v>
      </c>
      <c r="D17" s="475">
        <v>33309</v>
      </c>
      <c r="E17" s="477">
        <v>17256</v>
      </c>
      <c r="F17" s="475">
        <f t="shared" ref="F17:F80" si="2">ROUND(12*1.36*(1/B17*D17+1/C17*E17)+H17,0)</f>
        <v>91230</v>
      </c>
      <c r="G17" s="476">
        <f t="shared" si="0"/>
        <v>66176</v>
      </c>
      <c r="H17" s="477">
        <v>1230</v>
      </c>
    </row>
    <row r="18" spans="1:8" x14ac:dyDescent="0.2">
      <c r="A18" s="472">
        <v>11</v>
      </c>
      <c r="B18" s="473">
        <f t="shared" ref="B18:B22" si="3">ROUND(4.7*LN(A18)-3.78,2)</f>
        <v>7.49</v>
      </c>
      <c r="C18" s="474">
        <f t="shared" si="1"/>
        <v>22.56</v>
      </c>
      <c r="D18" s="475">
        <v>33309</v>
      </c>
      <c r="E18" s="477">
        <v>17256</v>
      </c>
      <c r="F18" s="475">
        <f t="shared" si="2"/>
        <v>86290</v>
      </c>
      <c r="G18" s="476">
        <f t="shared" si="0"/>
        <v>62544</v>
      </c>
      <c r="H18" s="477">
        <v>1230</v>
      </c>
    </row>
    <row r="19" spans="1:8" x14ac:dyDescent="0.2">
      <c r="A19" s="472">
        <v>12</v>
      </c>
      <c r="B19" s="473">
        <f t="shared" si="3"/>
        <v>7.9</v>
      </c>
      <c r="C19" s="474">
        <f t="shared" si="1"/>
        <v>23.09</v>
      </c>
      <c r="D19" s="475">
        <v>33309</v>
      </c>
      <c r="E19" s="477">
        <v>17256</v>
      </c>
      <c r="F19" s="475">
        <f t="shared" si="2"/>
        <v>82237</v>
      </c>
      <c r="G19" s="476">
        <f t="shared" si="0"/>
        <v>59564</v>
      </c>
      <c r="H19" s="477">
        <v>1230</v>
      </c>
    </row>
    <row r="20" spans="1:8" x14ac:dyDescent="0.2">
      <c r="A20" s="478">
        <v>13</v>
      </c>
      <c r="B20" s="473">
        <f t="shared" si="3"/>
        <v>8.2799999999999994</v>
      </c>
      <c r="C20" s="474">
        <f t="shared" si="1"/>
        <v>23.61</v>
      </c>
      <c r="D20" s="475">
        <v>33309</v>
      </c>
      <c r="E20" s="477">
        <v>17256</v>
      </c>
      <c r="F20" s="475">
        <f t="shared" si="2"/>
        <v>78810</v>
      </c>
      <c r="G20" s="476">
        <f t="shared" si="0"/>
        <v>57044</v>
      </c>
      <c r="H20" s="477">
        <v>1230</v>
      </c>
    </row>
    <row r="21" spans="1:8" x14ac:dyDescent="0.2">
      <c r="A21" s="478">
        <v>14</v>
      </c>
      <c r="B21" s="473">
        <f t="shared" si="3"/>
        <v>8.6199999999999992</v>
      </c>
      <c r="C21" s="474">
        <f t="shared" si="1"/>
        <v>24.12</v>
      </c>
      <c r="D21" s="475">
        <v>33309</v>
      </c>
      <c r="E21" s="477">
        <v>17256</v>
      </c>
      <c r="F21" s="475">
        <f t="shared" si="2"/>
        <v>75969</v>
      </c>
      <c r="G21" s="476">
        <f t="shared" si="0"/>
        <v>54955</v>
      </c>
      <c r="H21" s="477">
        <v>1230</v>
      </c>
    </row>
    <row r="22" spans="1:8" x14ac:dyDescent="0.2">
      <c r="A22" s="478">
        <v>15</v>
      </c>
      <c r="B22" s="473">
        <f t="shared" si="3"/>
        <v>8.9499999999999993</v>
      </c>
      <c r="C22" s="474">
        <f t="shared" si="1"/>
        <v>24.63</v>
      </c>
      <c r="D22" s="475">
        <v>33309</v>
      </c>
      <c r="E22" s="477">
        <v>17256</v>
      </c>
      <c r="F22" s="475">
        <f t="shared" si="2"/>
        <v>73402</v>
      </c>
      <c r="G22" s="476">
        <f t="shared" si="0"/>
        <v>53067</v>
      </c>
      <c r="H22" s="477">
        <v>1230</v>
      </c>
    </row>
    <row r="23" spans="1:8" x14ac:dyDescent="0.2">
      <c r="A23" s="478">
        <v>16</v>
      </c>
      <c r="B23" s="473">
        <f>ROUND(3.91*LN(A23*0.51)+1.06,2)</f>
        <v>9.27</v>
      </c>
      <c r="C23" s="474">
        <f t="shared" si="1"/>
        <v>25.13</v>
      </c>
      <c r="D23" s="475">
        <v>33309</v>
      </c>
      <c r="E23" s="477">
        <v>17256</v>
      </c>
      <c r="F23" s="475">
        <f t="shared" si="2"/>
        <v>71078</v>
      </c>
      <c r="G23" s="476">
        <f t="shared" si="0"/>
        <v>51358</v>
      </c>
      <c r="H23" s="477">
        <v>1230</v>
      </c>
    </row>
    <row r="24" spans="1:8" x14ac:dyDescent="0.2">
      <c r="A24" s="478">
        <v>17</v>
      </c>
      <c r="B24" s="473">
        <f t="shared" ref="B24:B28" si="4">ROUND(3.91*LN(A24*0.51)+1.06,2)</f>
        <v>9.51</v>
      </c>
      <c r="C24" s="474">
        <f t="shared" si="1"/>
        <v>25.63</v>
      </c>
      <c r="D24" s="475">
        <v>33309</v>
      </c>
      <c r="E24" s="477">
        <v>17256</v>
      </c>
      <c r="F24" s="475">
        <f t="shared" si="2"/>
        <v>69379</v>
      </c>
      <c r="G24" s="476">
        <f t="shared" si="0"/>
        <v>50110</v>
      </c>
      <c r="H24" s="477">
        <v>1230</v>
      </c>
    </row>
    <row r="25" spans="1:8" x14ac:dyDescent="0.2">
      <c r="A25" s="478">
        <v>18</v>
      </c>
      <c r="B25" s="473">
        <f t="shared" si="4"/>
        <v>9.73</v>
      </c>
      <c r="C25" s="474">
        <f t="shared" si="1"/>
        <v>26.12</v>
      </c>
      <c r="D25" s="475">
        <v>33309</v>
      </c>
      <c r="E25" s="477">
        <v>17256</v>
      </c>
      <c r="F25" s="475">
        <f t="shared" si="2"/>
        <v>67880</v>
      </c>
      <c r="G25" s="476">
        <f t="shared" si="0"/>
        <v>49008</v>
      </c>
      <c r="H25" s="477">
        <v>1230</v>
      </c>
    </row>
    <row r="26" spans="1:8" x14ac:dyDescent="0.2">
      <c r="A26" s="478">
        <v>19</v>
      </c>
      <c r="B26" s="473">
        <f t="shared" si="4"/>
        <v>9.94</v>
      </c>
      <c r="C26" s="474">
        <f t="shared" si="1"/>
        <v>26.6</v>
      </c>
      <c r="D26" s="475">
        <v>33309</v>
      </c>
      <c r="E26" s="477">
        <v>17256</v>
      </c>
      <c r="F26" s="475">
        <f t="shared" si="2"/>
        <v>66506</v>
      </c>
      <c r="G26" s="476">
        <f t="shared" si="0"/>
        <v>47997</v>
      </c>
      <c r="H26" s="477">
        <v>1230</v>
      </c>
    </row>
    <row r="27" spans="1:8" x14ac:dyDescent="0.2">
      <c r="A27" s="478">
        <v>20</v>
      </c>
      <c r="B27" s="473">
        <f t="shared" si="4"/>
        <v>10.14</v>
      </c>
      <c r="C27" s="474">
        <f t="shared" si="1"/>
        <v>27.09</v>
      </c>
      <c r="D27" s="475">
        <v>33309</v>
      </c>
      <c r="E27" s="477">
        <v>17256</v>
      </c>
      <c r="F27" s="475">
        <f t="shared" si="2"/>
        <v>65235</v>
      </c>
      <c r="G27" s="476">
        <f t="shared" si="0"/>
        <v>47063</v>
      </c>
      <c r="H27" s="477">
        <v>1230</v>
      </c>
    </row>
    <row r="28" spans="1:8" x14ac:dyDescent="0.2">
      <c r="A28" s="478">
        <v>21</v>
      </c>
      <c r="B28" s="473">
        <f t="shared" si="4"/>
        <v>10.33</v>
      </c>
      <c r="C28" s="474">
        <f t="shared" si="1"/>
        <v>27.56</v>
      </c>
      <c r="D28" s="475">
        <v>33309</v>
      </c>
      <c r="E28" s="477">
        <v>17256</v>
      </c>
      <c r="F28" s="475">
        <f t="shared" si="2"/>
        <v>64072</v>
      </c>
      <c r="G28" s="476">
        <f t="shared" si="0"/>
        <v>46207</v>
      </c>
      <c r="H28" s="477">
        <v>1230</v>
      </c>
    </row>
    <row r="29" spans="1:8" x14ac:dyDescent="0.2">
      <c r="A29" s="478">
        <v>22</v>
      </c>
      <c r="B29" s="473">
        <f>ROUND(2.98*LN(A29*0.86)+1.6,2)</f>
        <v>10.36</v>
      </c>
      <c r="C29" s="474">
        <f t="shared" si="1"/>
        <v>28.03</v>
      </c>
      <c r="D29" s="475">
        <v>33309</v>
      </c>
      <c r="E29" s="477">
        <v>17256</v>
      </c>
      <c r="F29" s="475">
        <f t="shared" si="2"/>
        <v>63748</v>
      </c>
      <c r="G29" s="476">
        <f t="shared" si="0"/>
        <v>45969</v>
      </c>
      <c r="H29" s="477">
        <v>1230</v>
      </c>
    </row>
    <row r="30" spans="1:8" x14ac:dyDescent="0.2">
      <c r="A30" s="478">
        <v>23</v>
      </c>
      <c r="B30" s="473">
        <f t="shared" ref="B30:B67" si="5">ROUND(2.98*LN(A30*0.86)+1.6,2)</f>
        <v>10.49</v>
      </c>
      <c r="C30" s="474">
        <f t="shared" si="1"/>
        <v>28.5</v>
      </c>
      <c r="D30" s="475">
        <v>33309</v>
      </c>
      <c r="E30" s="477">
        <v>17256</v>
      </c>
      <c r="F30" s="475">
        <f t="shared" si="2"/>
        <v>62932</v>
      </c>
      <c r="G30" s="476">
        <f t="shared" si="0"/>
        <v>45369</v>
      </c>
      <c r="H30" s="477">
        <v>1230</v>
      </c>
    </row>
    <row r="31" spans="1:8" x14ac:dyDescent="0.2">
      <c r="A31" s="478">
        <v>24</v>
      </c>
      <c r="B31" s="473">
        <f t="shared" si="5"/>
        <v>10.62</v>
      </c>
      <c r="C31" s="474">
        <f t="shared" si="1"/>
        <v>28.96</v>
      </c>
      <c r="D31" s="475">
        <v>33309</v>
      </c>
      <c r="E31" s="477">
        <v>17256</v>
      </c>
      <c r="F31" s="475">
        <f t="shared" si="2"/>
        <v>62141</v>
      </c>
      <c r="G31" s="476">
        <f t="shared" si="0"/>
        <v>44788</v>
      </c>
      <c r="H31" s="477">
        <v>1230</v>
      </c>
    </row>
    <row r="32" spans="1:8" x14ac:dyDescent="0.2">
      <c r="A32" s="478">
        <v>25</v>
      </c>
      <c r="B32" s="473">
        <f t="shared" si="5"/>
        <v>10.74</v>
      </c>
      <c r="C32" s="474">
        <f t="shared" si="1"/>
        <v>29.41</v>
      </c>
      <c r="D32" s="475">
        <v>33309</v>
      </c>
      <c r="E32" s="477">
        <v>17256</v>
      </c>
      <c r="F32" s="475">
        <f t="shared" si="2"/>
        <v>61420</v>
      </c>
      <c r="G32" s="476">
        <f t="shared" si="0"/>
        <v>44258</v>
      </c>
      <c r="H32" s="477">
        <v>1230</v>
      </c>
    </row>
    <row r="33" spans="1:8" x14ac:dyDescent="0.2">
      <c r="A33" s="478">
        <v>26</v>
      </c>
      <c r="B33" s="473">
        <f t="shared" si="5"/>
        <v>10.86</v>
      </c>
      <c r="C33" s="474">
        <f t="shared" si="1"/>
        <v>29.86</v>
      </c>
      <c r="D33" s="475">
        <v>33309</v>
      </c>
      <c r="E33" s="477">
        <v>17256</v>
      </c>
      <c r="F33" s="475">
        <f t="shared" si="2"/>
        <v>60717</v>
      </c>
      <c r="G33" s="476">
        <f t="shared" si="0"/>
        <v>43740</v>
      </c>
      <c r="H33" s="477">
        <v>1230</v>
      </c>
    </row>
    <row r="34" spans="1:8" x14ac:dyDescent="0.2">
      <c r="A34" s="478">
        <v>27</v>
      </c>
      <c r="B34" s="473">
        <f t="shared" si="5"/>
        <v>10.97</v>
      </c>
      <c r="C34" s="474">
        <f t="shared" si="1"/>
        <v>30.3</v>
      </c>
      <c r="D34" s="475">
        <v>33309</v>
      </c>
      <c r="E34" s="477">
        <v>17256</v>
      </c>
      <c r="F34" s="475">
        <f t="shared" si="2"/>
        <v>60078</v>
      </c>
      <c r="G34" s="476">
        <f t="shared" si="0"/>
        <v>43271</v>
      </c>
      <c r="H34" s="477">
        <v>1230</v>
      </c>
    </row>
    <row r="35" spans="1:8" x14ac:dyDescent="0.2">
      <c r="A35" s="478">
        <v>28</v>
      </c>
      <c r="B35" s="473">
        <f t="shared" si="5"/>
        <v>11.08</v>
      </c>
      <c r="C35" s="474">
        <f t="shared" si="1"/>
        <v>30.74</v>
      </c>
      <c r="D35" s="475">
        <v>33309</v>
      </c>
      <c r="E35" s="477">
        <v>17256</v>
      </c>
      <c r="F35" s="475">
        <f t="shared" si="2"/>
        <v>59453</v>
      </c>
      <c r="G35" s="476">
        <f t="shared" si="0"/>
        <v>42811</v>
      </c>
      <c r="H35" s="477">
        <v>1230</v>
      </c>
    </row>
    <row r="36" spans="1:8" x14ac:dyDescent="0.2">
      <c r="A36" s="478">
        <v>29</v>
      </c>
      <c r="B36" s="473">
        <f t="shared" si="5"/>
        <v>11.19</v>
      </c>
      <c r="C36" s="474">
        <f t="shared" si="1"/>
        <v>31.17</v>
      </c>
      <c r="D36" s="475">
        <v>33309</v>
      </c>
      <c r="E36" s="477">
        <v>17256</v>
      </c>
      <c r="F36" s="475">
        <f t="shared" si="2"/>
        <v>58844</v>
      </c>
      <c r="G36" s="476">
        <f t="shared" si="0"/>
        <v>42363</v>
      </c>
      <c r="H36" s="477">
        <v>1230</v>
      </c>
    </row>
    <row r="37" spans="1:8" x14ac:dyDescent="0.2">
      <c r="A37" s="478">
        <v>30</v>
      </c>
      <c r="B37" s="473">
        <f t="shared" si="5"/>
        <v>11.29</v>
      </c>
      <c r="C37" s="474">
        <f t="shared" si="1"/>
        <v>31.6</v>
      </c>
      <c r="D37" s="475">
        <v>33309</v>
      </c>
      <c r="E37" s="477">
        <v>17256</v>
      </c>
      <c r="F37" s="475">
        <f t="shared" si="2"/>
        <v>58291</v>
      </c>
      <c r="G37" s="476">
        <f t="shared" si="0"/>
        <v>41957</v>
      </c>
      <c r="H37" s="477">
        <v>1230</v>
      </c>
    </row>
    <row r="38" spans="1:8" x14ac:dyDescent="0.2">
      <c r="A38" s="478">
        <v>31</v>
      </c>
      <c r="B38" s="473">
        <f t="shared" si="5"/>
        <v>11.38</v>
      </c>
      <c r="C38" s="474">
        <f t="shared" si="1"/>
        <v>32.020000000000003</v>
      </c>
      <c r="D38" s="475">
        <v>33309</v>
      </c>
      <c r="E38" s="477">
        <v>17256</v>
      </c>
      <c r="F38" s="475">
        <f t="shared" si="2"/>
        <v>57793</v>
      </c>
      <c r="G38" s="476">
        <f t="shared" si="0"/>
        <v>41591</v>
      </c>
      <c r="H38" s="477">
        <v>1230</v>
      </c>
    </row>
    <row r="39" spans="1:8" x14ac:dyDescent="0.2">
      <c r="A39" s="478">
        <v>32</v>
      </c>
      <c r="B39" s="473">
        <f t="shared" si="5"/>
        <v>11.48</v>
      </c>
      <c r="C39" s="474">
        <f t="shared" si="1"/>
        <v>32.44</v>
      </c>
      <c r="D39" s="475">
        <v>33309</v>
      </c>
      <c r="E39" s="477">
        <v>17256</v>
      </c>
      <c r="F39" s="475">
        <f t="shared" si="2"/>
        <v>57263</v>
      </c>
      <c r="G39" s="476">
        <f t="shared" si="0"/>
        <v>41201</v>
      </c>
      <c r="H39" s="477">
        <v>1230</v>
      </c>
    </row>
    <row r="40" spans="1:8" x14ac:dyDescent="0.2">
      <c r="A40" s="478">
        <v>33</v>
      </c>
      <c r="B40" s="473">
        <f t="shared" si="5"/>
        <v>11.57</v>
      </c>
      <c r="C40" s="474">
        <f t="shared" si="1"/>
        <v>32.85</v>
      </c>
      <c r="D40" s="475">
        <v>33309</v>
      </c>
      <c r="E40" s="477">
        <v>17256</v>
      </c>
      <c r="F40" s="475">
        <f t="shared" si="2"/>
        <v>56787</v>
      </c>
      <c r="G40" s="476">
        <f t="shared" si="0"/>
        <v>40850</v>
      </c>
      <c r="H40" s="477">
        <v>1230</v>
      </c>
    </row>
    <row r="41" spans="1:8" x14ac:dyDescent="0.2">
      <c r="A41" s="478">
        <v>34</v>
      </c>
      <c r="B41" s="473">
        <f t="shared" si="5"/>
        <v>11.66</v>
      </c>
      <c r="C41" s="474">
        <f t="shared" si="1"/>
        <v>33.26</v>
      </c>
      <c r="D41" s="475">
        <v>33309</v>
      </c>
      <c r="E41" s="477">
        <v>17256</v>
      </c>
      <c r="F41" s="475">
        <f t="shared" si="2"/>
        <v>56318</v>
      </c>
      <c r="G41" s="476">
        <f t="shared" si="0"/>
        <v>40506</v>
      </c>
      <c r="H41" s="477">
        <v>1230</v>
      </c>
    </row>
    <row r="42" spans="1:8" x14ac:dyDescent="0.2">
      <c r="A42" s="478">
        <v>35</v>
      </c>
      <c r="B42" s="473">
        <f t="shared" si="5"/>
        <v>11.75</v>
      </c>
      <c r="C42" s="474">
        <f t="shared" si="1"/>
        <v>33.659999999999997</v>
      </c>
      <c r="D42" s="475">
        <v>33309</v>
      </c>
      <c r="E42" s="477">
        <v>17256</v>
      </c>
      <c r="F42" s="475">
        <f t="shared" si="2"/>
        <v>55861</v>
      </c>
      <c r="G42" s="476">
        <f t="shared" si="0"/>
        <v>40170</v>
      </c>
      <c r="H42" s="477">
        <v>1230</v>
      </c>
    </row>
    <row r="43" spans="1:8" x14ac:dyDescent="0.2">
      <c r="A43" s="478">
        <v>36</v>
      </c>
      <c r="B43" s="473">
        <f t="shared" si="5"/>
        <v>11.83</v>
      </c>
      <c r="C43" s="474">
        <f t="shared" si="1"/>
        <v>34.049999999999997</v>
      </c>
      <c r="D43" s="475">
        <v>33309</v>
      </c>
      <c r="E43" s="477">
        <v>17256</v>
      </c>
      <c r="F43" s="475">
        <f t="shared" si="2"/>
        <v>55452</v>
      </c>
      <c r="G43" s="476">
        <f t="shared" si="0"/>
        <v>39869</v>
      </c>
      <c r="H43" s="477">
        <v>1230</v>
      </c>
    </row>
    <row r="44" spans="1:8" x14ac:dyDescent="0.2">
      <c r="A44" s="478">
        <v>37</v>
      </c>
      <c r="B44" s="473">
        <f t="shared" si="5"/>
        <v>11.91</v>
      </c>
      <c r="C44" s="474">
        <f t="shared" si="1"/>
        <v>34.44</v>
      </c>
      <c r="D44" s="475">
        <v>33309</v>
      </c>
      <c r="E44" s="477">
        <v>17256</v>
      </c>
      <c r="F44" s="475">
        <f t="shared" si="2"/>
        <v>55050</v>
      </c>
      <c r="G44" s="476">
        <f t="shared" si="0"/>
        <v>39573</v>
      </c>
      <c r="H44" s="477">
        <v>1230</v>
      </c>
    </row>
    <row r="45" spans="1:8" x14ac:dyDescent="0.2">
      <c r="A45" s="478">
        <v>38</v>
      </c>
      <c r="B45" s="473">
        <f t="shared" si="5"/>
        <v>11.99</v>
      </c>
      <c r="C45" s="474">
        <f t="shared" si="1"/>
        <v>34.83</v>
      </c>
      <c r="D45" s="475">
        <v>33309</v>
      </c>
      <c r="E45" s="477">
        <v>17256</v>
      </c>
      <c r="F45" s="475">
        <f t="shared" si="2"/>
        <v>54654</v>
      </c>
      <c r="G45" s="476">
        <f t="shared" si="0"/>
        <v>39282</v>
      </c>
      <c r="H45" s="477">
        <v>1230</v>
      </c>
    </row>
    <row r="46" spans="1:8" x14ac:dyDescent="0.2">
      <c r="A46" s="478">
        <v>39</v>
      </c>
      <c r="B46" s="473">
        <f t="shared" si="5"/>
        <v>12.07</v>
      </c>
      <c r="C46" s="474">
        <f t="shared" si="1"/>
        <v>35.21</v>
      </c>
      <c r="D46" s="475">
        <v>33309</v>
      </c>
      <c r="E46" s="477">
        <v>17256</v>
      </c>
      <c r="F46" s="475">
        <f t="shared" si="2"/>
        <v>54266</v>
      </c>
      <c r="G46" s="476">
        <f t="shared" si="0"/>
        <v>38997</v>
      </c>
      <c r="H46" s="477">
        <v>1230</v>
      </c>
    </row>
    <row r="47" spans="1:8" x14ac:dyDescent="0.2">
      <c r="A47" s="478">
        <v>40</v>
      </c>
      <c r="B47" s="473">
        <f t="shared" si="5"/>
        <v>12.14</v>
      </c>
      <c r="C47" s="474">
        <f t="shared" si="1"/>
        <v>35.58</v>
      </c>
      <c r="D47" s="475">
        <v>33309</v>
      </c>
      <c r="E47" s="477">
        <v>17256</v>
      </c>
      <c r="F47" s="475">
        <f t="shared" si="2"/>
        <v>53923</v>
      </c>
      <c r="G47" s="476">
        <f t="shared" si="0"/>
        <v>38745</v>
      </c>
      <c r="H47" s="477">
        <v>1230</v>
      </c>
    </row>
    <row r="48" spans="1:8" x14ac:dyDescent="0.2">
      <c r="A48" s="478">
        <v>41</v>
      </c>
      <c r="B48" s="473">
        <f t="shared" si="5"/>
        <v>12.22</v>
      </c>
      <c r="C48" s="474">
        <f t="shared" si="1"/>
        <v>35.950000000000003</v>
      </c>
      <c r="D48" s="475">
        <v>33309</v>
      </c>
      <c r="E48" s="477">
        <v>17256</v>
      </c>
      <c r="F48" s="475">
        <f t="shared" si="2"/>
        <v>53548</v>
      </c>
      <c r="G48" s="476">
        <f t="shared" si="0"/>
        <v>38469</v>
      </c>
      <c r="H48" s="477">
        <v>1230</v>
      </c>
    </row>
    <row r="49" spans="1:8" x14ac:dyDescent="0.2">
      <c r="A49" s="478">
        <v>42</v>
      </c>
      <c r="B49" s="473">
        <f t="shared" si="5"/>
        <v>12.29</v>
      </c>
      <c r="C49" s="474">
        <f t="shared" si="1"/>
        <v>36.31</v>
      </c>
      <c r="D49" s="475">
        <v>33309</v>
      </c>
      <c r="E49" s="477">
        <v>17256</v>
      </c>
      <c r="F49" s="475">
        <f t="shared" si="2"/>
        <v>53217</v>
      </c>
      <c r="G49" s="476">
        <f t="shared" si="0"/>
        <v>38226</v>
      </c>
      <c r="H49" s="477">
        <v>1230</v>
      </c>
    </row>
    <row r="50" spans="1:8" x14ac:dyDescent="0.2">
      <c r="A50" s="478">
        <v>43</v>
      </c>
      <c r="B50" s="473">
        <f t="shared" si="5"/>
        <v>12.36</v>
      </c>
      <c r="C50" s="474">
        <f t="shared" si="1"/>
        <v>36.67</v>
      </c>
      <c r="D50" s="475">
        <v>33309</v>
      </c>
      <c r="E50" s="477">
        <v>17256</v>
      </c>
      <c r="F50" s="475">
        <f t="shared" si="2"/>
        <v>52891</v>
      </c>
      <c r="G50" s="476">
        <f t="shared" si="0"/>
        <v>37986</v>
      </c>
      <c r="H50" s="477">
        <v>1230</v>
      </c>
    </row>
    <row r="51" spans="1:8" x14ac:dyDescent="0.2">
      <c r="A51" s="478">
        <v>44</v>
      </c>
      <c r="B51" s="473">
        <f t="shared" si="5"/>
        <v>12.43</v>
      </c>
      <c r="C51" s="474">
        <f t="shared" si="1"/>
        <v>37.020000000000003</v>
      </c>
      <c r="D51" s="475">
        <v>33309</v>
      </c>
      <c r="E51" s="477">
        <v>17256</v>
      </c>
      <c r="F51" s="475">
        <f t="shared" si="2"/>
        <v>52570</v>
      </c>
      <c r="G51" s="476">
        <f t="shared" si="0"/>
        <v>37750</v>
      </c>
      <c r="H51" s="477">
        <v>1230</v>
      </c>
    </row>
    <row r="52" spans="1:8" x14ac:dyDescent="0.2">
      <c r="A52" s="478">
        <v>45</v>
      </c>
      <c r="B52" s="473">
        <f t="shared" si="5"/>
        <v>12.49</v>
      </c>
      <c r="C52" s="474">
        <f t="shared" si="1"/>
        <v>37.369999999999997</v>
      </c>
      <c r="D52" s="475">
        <v>33309</v>
      </c>
      <c r="E52" s="477">
        <v>17256</v>
      </c>
      <c r="F52" s="475">
        <f t="shared" si="2"/>
        <v>52289</v>
      </c>
      <c r="G52" s="476">
        <f t="shared" si="0"/>
        <v>37543</v>
      </c>
      <c r="H52" s="477">
        <v>1230</v>
      </c>
    </row>
    <row r="53" spans="1:8" x14ac:dyDescent="0.2">
      <c r="A53" s="478">
        <v>46</v>
      </c>
      <c r="B53" s="473">
        <f t="shared" si="5"/>
        <v>12.56</v>
      </c>
      <c r="C53" s="474">
        <f t="shared" si="1"/>
        <v>37.71</v>
      </c>
      <c r="D53" s="475">
        <v>33309</v>
      </c>
      <c r="E53" s="477">
        <v>17256</v>
      </c>
      <c r="F53" s="475">
        <f t="shared" si="2"/>
        <v>51978</v>
      </c>
      <c r="G53" s="476">
        <f t="shared" si="0"/>
        <v>37315</v>
      </c>
      <c r="H53" s="477">
        <v>1230</v>
      </c>
    </row>
    <row r="54" spans="1:8" x14ac:dyDescent="0.2">
      <c r="A54" s="478">
        <v>47</v>
      </c>
      <c r="B54" s="473">
        <f t="shared" si="5"/>
        <v>12.62</v>
      </c>
      <c r="C54" s="474">
        <f t="shared" si="1"/>
        <v>38.049999999999997</v>
      </c>
      <c r="D54" s="475">
        <v>33309</v>
      </c>
      <c r="E54" s="477">
        <v>17256</v>
      </c>
      <c r="F54" s="475">
        <f t="shared" si="2"/>
        <v>51706</v>
      </c>
      <c r="G54" s="476">
        <f t="shared" si="0"/>
        <v>37115</v>
      </c>
      <c r="H54" s="477">
        <v>1230</v>
      </c>
    </row>
    <row r="55" spans="1:8" x14ac:dyDescent="0.2">
      <c r="A55" s="478">
        <v>48</v>
      </c>
      <c r="B55" s="473">
        <f t="shared" si="5"/>
        <v>12.69</v>
      </c>
      <c r="C55" s="474">
        <f t="shared" si="1"/>
        <v>38.380000000000003</v>
      </c>
      <c r="D55" s="475">
        <v>33309</v>
      </c>
      <c r="E55" s="477">
        <v>17256</v>
      </c>
      <c r="F55" s="475">
        <f t="shared" si="2"/>
        <v>51405</v>
      </c>
      <c r="G55" s="476">
        <f t="shared" si="0"/>
        <v>36893</v>
      </c>
      <c r="H55" s="477">
        <v>1230</v>
      </c>
    </row>
    <row r="56" spans="1:8" x14ac:dyDescent="0.2">
      <c r="A56" s="478">
        <v>49</v>
      </c>
      <c r="B56" s="473">
        <f t="shared" si="5"/>
        <v>12.75</v>
      </c>
      <c r="C56" s="474">
        <f t="shared" si="1"/>
        <v>38.700000000000003</v>
      </c>
      <c r="D56" s="475">
        <v>33309</v>
      </c>
      <c r="E56" s="477">
        <v>17256</v>
      </c>
      <c r="F56" s="475">
        <f t="shared" si="2"/>
        <v>51142</v>
      </c>
      <c r="G56" s="476">
        <f t="shared" si="0"/>
        <v>36700</v>
      </c>
      <c r="H56" s="477">
        <v>1230</v>
      </c>
    </row>
    <row r="57" spans="1:8" x14ac:dyDescent="0.2">
      <c r="A57" s="478">
        <v>50</v>
      </c>
      <c r="B57" s="473">
        <f t="shared" si="5"/>
        <v>12.81</v>
      </c>
      <c r="C57" s="474">
        <f t="shared" si="1"/>
        <v>39.020000000000003</v>
      </c>
      <c r="D57" s="475">
        <v>33309</v>
      </c>
      <c r="E57" s="477">
        <v>17256</v>
      </c>
      <c r="F57" s="475">
        <f t="shared" si="2"/>
        <v>50883</v>
      </c>
      <c r="G57" s="476">
        <f t="shared" si="0"/>
        <v>36510</v>
      </c>
      <c r="H57" s="477">
        <v>1230</v>
      </c>
    </row>
    <row r="58" spans="1:8" x14ac:dyDescent="0.2">
      <c r="A58" s="478">
        <v>51</v>
      </c>
      <c r="B58" s="473">
        <f t="shared" si="5"/>
        <v>12.87</v>
      </c>
      <c r="C58" s="474">
        <f t="shared" si="1"/>
        <v>39.340000000000003</v>
      </c>
      <c r="D58" s="475">
        <v>33309</v>
      </c>
      <c r="E58" s="477">
        <v>17256</v>
      </c>
      <c r="F58" s="475">
        <f t="shared" si="2"/>
        <v>50627</v>
      </c>
      <c r="G58" s="476">
        <f t="shared" si="0"/>
        <v>36321</v>
      </c>
      <c r="H58" s="477">
        <v>1230</v>
      </c>
    </row>
    <row r="59" spans="1:8" x14ac:dyDescent="0.2">
      <c r="A59" s="478">
        <v>52</v>
      </c>
      <c r="B59" s="473">
        <f t="shared" si="5"/>
        <v>12.93</v>
      </c>
      <c r="C59" s="474">
        <f t="shared" si="1"/>
        <v>39.65</v>
      </c>
      <c r="D59" s="475">
        <v>33309</v>
      </c>
      <c r="E59" s="477">
        <v>17256</v>
      </c>
      <c r="F59" s="475">
        <f t="shared" si="2"/>
        <v>50375</v>
      </c>
      <c r="G59" s="476">
        <f t="shared" si="0"/>
        <v>36136</v>
      </c>
      <c r="H59" s="477">
        <v>1230</v>
      </c>
    </row>
    <row r="60" spans="1:8" x14ac:dyDescent="0.2">
      <c r="A60" s="478">
        <v>53</v>
      </c>
      <c r="B60" s="473">
        <f t="shared" si="5"/>
        <v>12.98</v>
      </c>
      <c r="C60" s="474">
        <f t="shared" si="1"/>
        <v>39.950000000000003</v>
      </c>
      <c r="D60" s="475">
        <v>33309</v>
      </c>
      <c r="E60" s="477">
        <v>17256</v>
      </c>
      <c r="F60" s="475">
        <f t="shared" si="2"/>
        <v>50159</v>
      </c>
      <c r="G60" s="476">
        <f t="shared" si="0"/>
        <v>35977</v>
      </c>
      <c r="H60" s="477">
        <v>1230</v>
      </c>
    </row>
    <row r="61" spans="1:8" x14ac:dyDescent="0.2">
      <c r="A61" s="478">
        <v>54</v>
      </c>
      <c r="B61" s="473">
        <f t="shared" si="5"/>
        <v>13.04</v>
      </c>
      <c r="C61" s="474">
        <f t="shared" si="1"/>
        <v>40.25</v>
      </c>
      <c r="D61" s="475">
        <v>33309</v>
      </c>
      <c r="E61" s="477">
        <v>17256</v>
      </c>
      <c r="F61" s="475">
        <f t="shared" si="2"/>
        <v>49914</v>
      </c>
      <c r="G61" s="476">
        <f t="shared" si="0"/>
        <v>35797</v>
      </c>
      <c r="H61" s="477">
        <v>1230</v>
      </c>
    </row>
    <row r="62" spans="1:8" x14ac:dyDescent="0.2">
      <c r="A62" s="478">
        <v>55</v>
      </c>
      <c r="B62" s="473">
        <f t="shared" si="5"/>
        <v>13.09</v>
      </c>
      <c r="C62" s="474">
        <f t="shared" si="1"/>
        <v>40.54</v>
      </c>
      <c r="D62" s="475">
        <v>33309</v>
      </c>
      <c r="E62" s="477">
        <v>17256</v>
      </c>
      <c r="F62" s="475">
        <f t="shared" si="2"/>
        <v>49705</v>
      </c>
      <c r="G62" s="476">
        <f t="shared" si="0"/>
        <v>35643</v>
      </c>
      <c r="H62" s="477">
        <v>1230</v>
      </c>
    </row>
    <row r="63" spans="1:8" x14ac:dyDescent="0.2">
      <c r="A63" s="478">
        <v>56</v>
      </c>
      <c r="B63" s="473">
        <f t="shared" si="5"/>
        <v>13.15</v>
      </c>
      <c r="C63" s="474">
        <f t="shared" si="1"/>
        <v>40.83</v>
      </c>
      <c r="D63" s="475">
        <v>33309</v>
      </c>
      <c r="E63" s="477">
        <v>17256</v>
      </c>
      <c r="F63" s="475">
        <f t="shared" si="2"/>
        <v>49466</v>
      </c>
      <c r="G63" s="476">
        <f t="shared" si="0"/>
        <v>35468</v>
      </c>
      <c r="H63" s="477">
        <v>1230</v>
      </c>
    </row>
    <row r="64" spans="1:8" x14ac:dyDescent="0.2">
      <c r="A64" s="478">
        <v>57</v>
      </c>
      <c r="B64" s="473">
        <f t="shared" si="5"/>
        <v>13.2</v>
      </c>
      <c r="C64" s="474">
        <f t="shared" si="1"/>
        <v>41.12</v>
      </c>
      <c r="D64" s="475">
        <v>33309</v>
      </c>
      <c r="E64" s="477">
        <v>17256</v>
      </c>
      <c r="F64" s="475">
        <f t="shared" si="2"/>
        <v>49261</v>
      </c>
      <c r="G64" s="476">
        <f t="shared" si="0"/>
        <v>35317</v>
      </c>
      <c r="H64" s="477">
        <v>1230</v>
      </c>
    </row>
    <row r="65" spans="1:8" x14ac:dyDescent="0.2">
      <c r="A65" s="478">
        <v>58</v>
      </c>
      <c r="B65" s="473">
        <f t="shared" si="5"/>
        <v>13.25</v>
      </c>
      <c r="C65" s="474">
        <f t="shared" si="1"/>
        <v>41.39</v>
      </c>
      <c r="D65" s="475">
        <v>33309</v>
      </c>
      <c r="E65" s="477">
        <v>17256</v>
      </c>
      <c r="F65" s="475">
        <f t="shared" si="2"/>
        <v>49061</v>
      </c>
      <c r="G65" s="476">
        <f t="shared" si="0"/>
        <v>35170</v>
      </c>
      <c r="H65" s="477">
        <v>1230</v>
      </c>
    </row>
    <row r="66" spans="1:8" x14ac:dyDescent="0.2">
      <c r="A66" s="478">
        <v>59</v>
      </c>
      <c r="B66" s="473">
        <f t="shared" si="5"/>
        <v>13.3</v>
      </c>
      <c r="C66" s="474">
        <f t="shared" si="1"/>
        <v>41.66</v>
      </c>
      <c r="D66" s="475">
        <v>33309</v>
      </c>
      <c r="E66" s="477">
        <v>17256</v>
      </c>
      <c r="F66" s="475">
        <f t="shared" si="2"/>
        <v>48862</v>
      </c>
      <c r="G66" s="476">
        <f t="shared" si="0"/>
        <v>35024</v>
      </c>
      <c r="H66" s="477">
        <v>1230</v>
      </c>
    </row>
    <row r="67" spans="1:8" x14ac:dyDescent="0.2">
      <c r="A67" s="478">
        <v>60</v>
      </c>
      <c r="B67" s="473">
        <f t="shared" si="5"/>
        <v>13.35</v>
      </c>
      <c r="C67" s="474">
        <f t="shared" si="1"/>
        <v>41.93</v>
      </c>
      <c r="D67" s="475">
        <v>33309</v>
      </c>
      <c r="E67" s="477">
        <v>17256</v>
      </c>
      <c r="F67" s="475">
        <f t="shared" si="2"/>
        <v>48666</v>
      </c>
      <c r="G67" s="476">
        <f t="shared" si="0"/>
        <v>34879</v>
      </c>
      <c r="H67" s="477">
        <v>1230</v>
      </c>
    </row>
    <row r="68" spans="1:8" x14ac:dyDescent="0.2">
      <c r="A68" s="478">
        <v>61</v>
      </c>
      <c r="B68" s="473">
        <f>ROUND(13.64+0.04*A68-2.53,2)</f>
        <v>13.55</v>
      </c>
      <c r="C68" s="474">
        <f t="shared" si="1"/>
        <v>42.19</v>
      </c>
      <c r="D68" s="475">
        <v>33309</v>
      </c>
      <c r="E68" s="477">
        <v>17256</v>
      </c>
      <c r="F68" s="475">
        <f t="shared" si="2"/>
        <v>48023</v>
      </c>
      <c r="G68" s="476">
        <f t="shared" si="0"/>
        <v>34407</v>
      </c>
      <c r="H68" s="477">
        <v>1230</v>
      </c>
    </row>
    <row r="69" spans="1:8" x14ac:dyDescent="0.2">
      <c r="A69" s="478">
        <v>62</v>
      </c>
      <c r="B69" s="473">
        <f t="shared" ref="B69:B132" si="6">ROUND(13.64+0.04*A69-2.53,2)</f>
        <v>13.59</v>
      </c>
      <c r="C69" s="474">
        <f t="shared" si="1"/>
        <v>42.45</v>
      </c>
      <c r="D69" s="475">
        <v>33309</v>
      </c>
      <c r="E69" s="477">
        <v>17256</v>
      </c>
      <c r="F69" s="475">
        <f t="shared" si="2"/>
        <v>47864</v>
      </c>
      <c r="G69" s="476">
        <f t="shared" si="0"/>
        <v>34290</v>
      </c>
      <c r="H69" s="477">
        <v>1230</v>
      </c>
    </row>
    <row r="70" spans="1:8" x14ac:dyDescent="0.2">
      <c r="A70" s="478">
        <v>63</v>
      </c>
      <c r="B70" s="473">
        <f t="shared" si="6"/>
        <v>13.63</v>
      </c>
      <c r="C70" s="474">
        <f t="shared" si="1"/>
        <v>42.7</v>
      </c>
      <c r="D70" s="475">
        <v>33309</v>
      </c>
      <c r="E70" s="477">
        <v>17256</v>
      </c>
      <c r="F70" s="475">
        <f t="shared" si="2"/>
        <v>47708</v>
      </c>
      <c r="G70" s="476">
        <f t="shared" si="0"/>
        <v>34175</v>
      </c>
      <c r="H70" s="477">
        <v>1230</v>
      </c>
    </row>
    <row r="71" spans="1:8" x14ac:dyDescent="0.2">
      <c r="A71" s="478">
        <v>64</v>
      </c>
      <c r="B71" s="473">
        <f t="shared" si="6"/>
        <v>13.67</v>
      </c>
      <c r="C71" s="474">
        <f t="shared" si="1"/>
        <v>42.94</v>
      </c>
      <c r="D71" s="475">
        <v>33309</v>
      </c>
      <c r="E71" s="477">
        <v>17256</v>
      </c>
      <c r="F71" s="475">
        <f t="shared" si="2"/>
        <v>47555</v>
      </c>
      <c r="G71" s="476">
        <f t="shared" si="0"/>
        <v>34062</v>
      </c>
      <c r="H71" s="477">
        <v>1230</v>
      </c>
    </row>
    <row r="72" spans="1:8" x14ac:dyDescent="0.2">
      <c r="A72" s="478">
        <v>65</v>
      </c>
      <c r="B72" s="473">
        <f t="shared" si="6"/>
        <v>13.71</v>
      </c>
      <c r="C72" s="474">
        <f t="shared" si="1"/>
        <v>43.18</v>
      </c>
      <c r="D72" s="475">
        <v>33309</v>
      </c>
      <c r="E72" s="477">
        <v>17256</v>
      </c>
      <c r="F72" s="475">
        <f t="shared" si="2"/>
        <v>47402</v>
      </c>
      <c r="G72" s="476">
        <f t="shared" si="0"/>
        <v>33950</v>
      </c>
      <c r="H72" s="477">
        <v>1230</v>
      </c>
    </row>
    <row r="73" spans="1:8" x14ac:dyDescent="0.2">
      <c r="A73" s="478">
        <v>66</v>
      </c>
      <c r="B73" s="473">
        <f t="shared" si="6"/>
        <v>13.75</v>
      </c>
      <c r="C73" s="474">
        <f t="shared" si="1"/>
        <v>43.42</v>
      </c>
      <c r="D73" s="475">
        <v>33309</v>
      </c>
      <c r="E73" s="477">
        <v>17256</v>
      </c>
      <c r="F73" s="475">
        <f t="shared" si="2"/>
        <v>47251</v>
      </c>
      <c r="G73" s="476">
        <f t="shared" si="0"/>
        <v>33839</v>
      </c>
      <c r="H73" s="477">
        <v>1230</v>
      </c>
    </row>
    <row r="74" spans="1:8" x14ac:dyDescent="0.2">
      <c r="A74" s="478">
        <v>67</v>
      </c>
      <c r="B74" s="473">
        <f t="shared" si="6"/>
        <v>13.79</v>
      </c>
      <c r="C74" s="474">
        <f t="shared" si="1"/>
        <v>43.65</v>
      </c>
      <c r="D74" s="475">
        <v>33309</v>
      </c>
      <c r="E74" s="477">
        <v>17256</v>
      </c>
      <c r="F74" s="475">
        <f t="shared" si="2"/>
        <v>47102</v>
      </c>
      <c r="G74" s="476">
        <f t="shared" si="0"/>
        <v>33729</v>
      </c>
      <c r="H74" s="477">
        <v>1230</v>
      </c>
    </row>
    <row r="75" spans="1:8" x14ac:dyDescent="0.2">
      <c r="A75" s="478">
        <v>68</v>
      </c>
      <c r="B75" s="473">
        <f t="shared" si="6"/>
        <v>13.83</v>
      </c>
      <c r="C75" s="474">
        <f t="shared" si="1"/>
        <v>43.87</v>
      </c>
      <c r="D75" s="475">
        <v>33309</v>
      </c>
      <c r="E75" s="477">
        <v>17256</v>
      </c>
      <c r="F75" s="475">
        <f t="shared" si="2"/>
        <v>46955</v>
      </c>
      <c r="G75" s="476">
        <f t="shared" si="0"/>
        <v>33622</v>
      </c>
      <c r="H75" s="477">
        <v>1230</v>
      </c>
    </row>
    <row r="76" spans="1:8" x14ac:dyDescent="0.2">
      <c r="A76" s="478">
        <v>69</v>
      </c>
      <c r="B76" s="473">
        <f t="shared" si="6"/>
        <v>13.87</v>
      </c>
      <c r="C76" s="474">
        <f t="shared" si="1"/>
        <v>44.09</v>
      </c>
      <c r="D76" s="475">
        <v>33309</v>
      </c>
      <c r="E76" s="477">
        <v>17256</v>
      </c>
      <c r="F76" s="475">
        <f t="shared" si="2"/>
        <v>46810</v>
      </c>
      <c r="G76" s="476">
        <f t="shared" si="0"/>
        <v>33515</v>
      </c>
      <c r="H76" s="477">
        <v>1230</v>
      </c>
    </row>
    <row r="77" spans="1:8" x14ac:dyDescent="0.2">
      <c r="A77" s="478">
        <v>70</v>
      </c>
      <c r="B77" s="473">
        <f t="shared" si="6"/>
        <v>13.91</v>
      </c>
      <c r="C77" s="474">
        <f t="shared" si="1"/>
        <v>44.3</v>
      </c>
      <c r="D77" s="475">
        <v>33309</v>
      </c>
      <c r="E77" s="477">
        <v>17256</v>
      </c>
      <c r="F77" s="475">
        <f t="shared" si="2"/>
        <v>46667</v>
      </c>
      <c r="G77" s="476">
        <f t="shared" si="0"/>
        <v>33410</v>
      </c>
      <c r="H77" s="477">
        <v>1230</v>
      </c>
    </row>
    <row r="78" spans="1:8" x14ac:dyDescent="0.2">
      <c r="A78" s="478">
        <v>71</v>
      </c>
      <c r="B78" s="473">
        <f t="shared" si="6"/>
        <v>13.95</v>
      </c>
      <c r="C78" s="474">
        <f t="shared" si="1"/>
        <v>44.51</v>
      </c>
      <c r="D78" s="475">
        <v>33309</v>
      </c>
      <c r="E78" s="477">
        <v>17256</v>
      </c>
      <c r="F78" s="475">
        <f t="shared" si="2"/>
        <v>46525</v>
      </c>
      <c r="G78" s="476">
        <f t="shared" si="0"/>
        <v>33305</v>
      </c>
      <c r="H78" s="477">
        <v>1230</v>
      </c>
    </row>
    <row r="79" spans="1:8" x14ac:dyDescent="0.2">
      <c r="A79" s="478">
        <v>72</v>
      </c>
      <c r="B79" s="473">
        <f t="shared" si="6"/>
        <v>13.99</v>
      </c>
      <c r="C79" s="474">
        <f t="shared" si="1"/>
        <v>44.71</v>
      </c>
      <c r="D79" s="475">
        <v>33309</v>
      </c>
      <c r="E79" s="477">
        <v>17256</v>
      </c>
      <c r="F79" s="475">
        <f t="shared" si="2"/>
        <v>46385</v>
      </c>
      <c r="G79" s="476">
        <f t="shared" si="0"/>
        <v>33202</v>
      </c>
      <c r="H79" s="477">
        <v>1230</v>
      </c>
    </row>
    <row r="80" spans="1:8" x14ac:dyDescent="0.2">
      <c r="A80" s="478">
        <v>73</v>
      </c>
      <c r="B80" s="473">
        <f t="shared" si="6"/>
        <v>14.03</v>
      </c>
      <c r="C80" s="474">
        <f t="shared" si="1"/>
        <v>44.91</v>
      </c>
      <c r="D80" s="475">
        <v>33309</v>
      </c>
      <c r="E80" s="477">
        <v>17256</v>
      </c>
      <c r="F80" s="475">
        <f t="shared" si="2"/>
        <v>46246</v>
      </c>
      <c r="G80" s="476">
        <f t="shared" ref="G80:G140" si="7">ROUND(12*(1/B80*D80+1/C80*E80),0)</f>
        <v>33100</v>
      </c>
      <c r="H80" s="477">
        <v>1230</v>
      </c>
    </row>
    <row r="81" spans="1:8" x14ac:dyDescent="0.2">
      <c r="A81" s="478">
        <v>74</v>
      </c>
      <c r="B81" s="473">
        <f t="shared" si="6"/>
        <v>14.07</v>
      </c>
      <c r="C81" s="474">
        <f t="shared" ref="C81:C106" si="8">ROUND((-0.00285*POWER(A81,2)+0.62285*A81+17.497)*0.94,2)</f>
        <v>45.1</v>
      </c>
      <c r="D81" s="475">
        <v>33309</v>
      </c>
      <c r="E81" s="477">
        <v>17256</v>
      </c>
      <c r="F81" s="475">
        <f t="shared" ref="F81:F140" si="9">ROUND(12*1.36*(1/B81*D81+1/C81*E81)+H81,0)</f>
        <v>46110</v>
      </c>
      <c r="G81" s="476">
        <f t="shared" si="7"/>
        <v>33000</v>
      </c>
      <c r="H81" s="477">
        <v>1230</v>
      </c>
    </row>
    <row r="82" spans="1:8" x14ac:dyDescent="0.2">
      <c r="A82" s="478">
        <v>75</v>
      </c>
      <c r="B82" s="473">
        <f t="shared" si="6"/>
        <v>14.11</v>
      </c>
      <c r="C82" s="474">
        <f t="shared" si="8"/>
        <v>45.29</v>
      </c>
      <c r="D82" s="475">
        <v>33309</v>
      </c>
      <c r="E82" s="477">
        <v>17256</v>
      </c>
      <c r="F82" s="475">
        <f t="shared" si="9"/>
        <v>45974</v>
      </c>
      <c r="G82" s="476">
        <f t="shared" si="7"/>
        <v>32900</v>
      </c>
      <c r="H82" s="477">
        <v>1230</v>
      </c>
    </row>
    <row r="83" spans="1:8" x14ac:dyDescent="0.2">
      <c r="A83" s="478">
        <v>76</v>
      </c>
      <c r="B83" s="473">
        <f t="shared" si="6"/>
        <v>14.15</v>
      </c>
      <c r="C83" s="474">
        <f t="shared" si="8"/>
        <v>45.47</v>
      </c>
      <c r="D83" s="475">
        <v>33309</v>
      </c>
      <c r="E83" s="477">
        <v>17256</v>
      </c>
      <c r="F83" s="475">
        <f t="shared" si="9"/>
        <v>45841</v>
      </c>
      <c r="G83" s="476">
        <f t="shared" si="7"/>
        <v>32802</v>
      </c>
      <c r="H83" s="477">
        <v>1230</v>
      </c>
    </row>
    <row r="84" spans="1:8" x14ac:dyDescent="0.2">
      <c r="A84" s="478">
        <v>77</v>
      </c>
      <c r="B84" s="473">
        <f t="shared" si="6"/>
        <v>14.19</v>
      </c>
      <c r="C84" s="474">
        <f t="shared" si="8"/>
        <v>45.65</v>
      </c>
      <c r="D84" s="475">
        <v>33309</v>
      </c>
      <c r="E84" s="477">
        <v>17256</v>
      </c>
      <c r="F84" s="475">
        <f t="shared" si="9"/>
        <v>45708</v>
      </c>
      <c r="G84" s="476">
        <f t="shared" si="7"/>
        <v>32704</v>
      </c>
      <c r="H84" s="477">
        <v>1230</v>
      </c>
    </row>
    <row r="85" spans="1:8" x14ac:dyDescent="0.2">
      <c r="A85" s="478">
        <v>78</v>
      </c>
      <c r="B85" s="473">
        <f t="shared" si="6"/>
        <v>14.23</v>
      </c>
      <c r="C85" s="474">
        <f t="shared" si="8"/>
        <v>45.82</v>
      </c>
      <c r="D85" s="475">
        <v>33309</v>
      </c>
      <c r="E85" s="477">
        <v>17256</v>
      </c>
      <c r="F85" s="475">
        <f t="shared" si="9"/>
        <v>45577</v>
      </c>
      <c r="G85" s="476">
        <f t="shared" si="7"/>
        <v>32608</v>
      </c>
      <c r="H85" s="477">
        <v>1230</v>
      </c>
    </row>
    <row r="86" spans="1:8" x14ac:dyDescent="0.2">
      <c r="A86" s="478">
        <v>79</v>
      </c>
      <c r="B86" s="473">
        <f t="shared" si="6"/>
        <v>14.27</v>
      </c>
      <c r="C86" s="474">
        <f t="shared" si="8"/>
        <v>45.98</v>
      </c>
      <c r="D86" s="475">
        <v>33309</v>
      </c>
      <c r="E86" s="477">
        <v>17256</v>
      </c>
      <c r="F86" s="475">
        <f t="shared" si="9"/>
        <v>45449</v>
      </c>
      <c r="G86" s="476">
        <f t="shared" si="7"/>
        <v>32514</v>
      </c>
      <c r="H86" s="477">
        <v>1230</v>
      </c>
    </row>
    <row r="87" spans="1:8" x14ac:dyDescent="0.2">
      <c r="A87" s="478">
        <v>80</v>
      </c>
      <c r="B87" s="473">
        <f t="shared" si="6"/>
        <v>14.31</v>
      </c>
      <c r="C87" s="474">
        <f t="shared" si="8"/>
        <v>46.14</v>
      </c>
      <c r="D87" s="475">
        <v>33309</v>
      </c>
      <c r="E87" s="477">
        <v>17256</v>
      </c>
      <c r="F87" s="475">
        <f t="shared" si="9"/>
        <v>45321</v>
      </c>
      <c r="G87" s="476">
        <f t="shared" si="7"/>
        <v>32420</v>
      </c>
      <c r="H87" s="477">
        <v>1230</v>
      </c>
    </row>
    <row r="88" spans="1:8" x14ac:dyDescent="0.2">
      <c r="A88" s="478">
        <v>81</v>
      </c>
      <c r="B88" s="473">
        <f t="shared" si="6"/>
        <v>14.35</v>
      </c>
      <c r="C88" s="474">
        <f t="shared" si="8"/>
        <v>46.29</v>
      </c>
      <c r="D88" s="475">
        <v>33309</v>
      </c>
      <c r="E88" s="477">
        <v>17256</v>
      </c>
      <c r="F88" s="475">
        <f t="shared" si="9"/>
        <v>45196</v>
      </c>
      <c r="G88" s="476">
        <f t="shared" si="7"/>
        <v>32328</v>
      </c>
      <c r="H88" s="477">
        <v>1230</v>
      </c>
    </row>
    <row r="89" spans="1:8" x14ac:dyDescent="0.2">
      <c r="A89" s="478">
        <v>82</v>
      </c>
      <c r="B89" s="473">
        <f t="shared" si="6"/>
        <v>14.39</v>
      </c>
      <c r="C89" s="474">
        <f t="shared" si="8"/>
        <v>46.44</v>
      </c>
      <c r="D89" s="475">
        <v>33309</v>
      </c>
      <c r="E89" s="477">
        <v>17256</v>
      </c>
      <c r="F89" s="475">
        <f t="shared" si="9"/>
        <v>45071</v>
      </c>
      <c r="G89" s="476">
        <f t="shared" si="7"/>
        <v>32236</v>
      </c>
      <c r="H89" s="477">
        <v>1230</v>
      </c>
    </row>
    <row r="90" spans="1:8" x14ac:dyDescent="0.2">
      <c r="A90" s="478">
        <v>83</v>
      </c>
      <c r="B90" s="473">
        <f t="shared" si="6"/>
        <v>14.43</v>
      </c>
      <c r="C90" s="474">
        <f t="shared" si="8"/>
        <v>46.59</v>
      </c>
      <c r="D90" s="475">
        <v>33309</v>
      </c>
      <c r="E90" s="477">
        <v>17256</v>
      </c>
      <c r="F90" s="475">
        <f t="shared" si="9"/>
        <v>44946</v>
      </c>
      <c r="G90" s="476">
        <f t="shared" si="7"/>
        <v>32144</v>
      </c>
      <c r="H90" s="477">
        <v>1230</v>
      </c>
    </row>
    <row r="91" spans="1:8" x14ac:dyDescent="0.2">
      <c r="A91" s="478">
        <v>84</v>
      </c>
      <c r="B91" s="473">
        <f t="shared" si="6"/>
        <v>14.47</v>
      </c>
      <c r="C91" s="474">
        <f t="shared" si="8"/>
        <v>46.72</v>
      </c>
      <c r="D91" s="475">
        <v>33309</v>
      </c>
      <c r="E91" s="477">
        <v>17256</v>
      </c>
      <c r="F91" s="475">
        <f t="shared" si="9"/>
        <v>44825</v>
      </c>
      <c r="G91" s="476">
        <f t="shared" si="7"/>
        <v>32055</v>
      </c>
      <c r="H91" s="477">
        <v>1230</v>
      </c>
    </row>
    <row r="92" spans="1:8" x14ac:dyDescent="0.2">
      <c r="A92" s="478">
        <v>85</v>
      </c>
      <c r="B92" s="473">
        <f t="shared" si="6"/>
        <v>14.51</v>
      </c>
      <c r="C92" s="474">
        <f t="shared" si="8"/>
        <v>46.86</v>
      </c>
      <c r="D92" s="475">
        <v>33309</v>
      </c>
      <c r="E92" s="477">
        <v>17256</v>
      </c>
      <c r="F92" s="475">
        <f t="shared" si="9"/>
        <v>44704</v>
      </c>
      <c r="G92" s="476">
        <f t="shared" si="7"/>
        <v>31966</v>
      </c>
      <c r="H92" s="477">
        <v>1230</v>
      </c>
    </row>
    <row r="93" spans="1:8" x14ac:dyDescent="0.2">
      <c r="A93" s="478">
        <v>86</v>
      </c>
      <c r="B93" s="473">
        <f t="shared" si="6"/>
        <v>14.55</v>
      </c>
      <c r="C93" s="474">
        <f t="shared" si="8"/>
        <v>46.98</v>
      </c>
      <c r="D93" s="475">
        <v>33309</v>
      </c>
      <c r="E93" s="477">
        <v>17256</v>
      </c>
      <c r="F93" s="475">
        <f t="shared" si="9"/>
        <v>44585</v>
      </c>
      <c r="G93" s="476">
        <f t="shared" si="7"/>
        <v>31879</v>
      </c>
      <c r="H93" s="477">
        <v>1230</v>
      </c>
    </row>
    <row r="94" spans="1:8" x14ac:dyDescent="0.2">
      <c r="A94" s="478">
        <v>87</v>
      </c>
      <c r="B94" s="473">
        <f t="shared" si="6"/>
        <v>14.59</v>
      </c>
      <c r="C94" s="474">
        <f t="shared" si="8"/>
        <v>47.11</v>
      </c>
      <c r="D94" s="475">
        <v>33309</v>
      </c>
      <c r="E94" s="477">
        <v>17256</v>
      </c>
      <c r="F94" s="475">
        <f t="shared" si="9"/>
        <v>44466</v>
      </c>
      <c r="G94" s="476">
        <f t="shared" si="7"/>
        <v>31792</v>
      </c>
      <c r="H94" s="477">
        <v>1230</v>
      </c>
    </row>
    <row r="95" spans="1:8" x14ac:dyDescent="0.2">
      <c r="A95" s="478">
        <v>88</v>
      </c>
      <c r="B95" s="473">
        <f t="shared" si="6"/>
        <v>14.63</v>
      </c>
      <c r="C95" s="474">
        <f t="shared" si="8"/>
        <v>47.22</v>
      </c>
      <c r="D95" s="475">
        <v>33309</v>
      </c>
      <c r="E95" s="477">
        <v>17256</v>
      </c>
      <c r="F95" s="475">
        <f t="shared" si="9"/>
        <v>44351</v>
      </c>
      <c r="G95" s="476">
        <f t="shared" si="7"/>
        <v>31706</v>
      </c>
      <c r="H95" s="477">
        <v>1230</v>
      </c>
    </row>
    <row r="96" spans="1:8" x14ac:dyDescent="0.2">
      <c r="A96" s="478">
        <v>89</v>
      </c>
      <c r="B96" s="473">
        <f t="shared" si="6"/>
        <v>14.67</v>
      </c>
      <c r="C96" s="474">
        <f t="shared" si="8"/>
        <v>47.33</v>
      </c>
      <c r="D96" s="475">
        <v>33309</v>
      </c>
      <c r="E96" s="477">
        <v>17256</v>
      </c>
      <c r="F96" s="475">
        <f t="shared" si="9"/>
        <v>44236</v>
      </c>
      <c r="G96" s="476">
        <f t="shared" si="7"/>
        <v>31622</v>
      </c>
      <c r="H96" s="477">
        <v>1230</v>
      </c>
    </row>
    <row r="97" spans="1:8" x14ac:dyDescent="0.2">
      <c r="A97" s="478">
        <v>90</v>
      </c>
      <c r="B97" s="473">
        <f t="shared" si="6"/>
        <v>14.71</v>
      </c>
      <c r="C97" s="474">
        <f t="shared" si="8"/>
        <v>47.44</v>
      </c>
      <c r="D97" s="475">
        <v>33309</v>
      </c>
      <c r="E97" s="477">
        <v>17256</v>
      </c>
      <c r="F97" s="475">
        <f t="shared" si="9"/>
        <v>44121</v>
      </c>
      <c r="G97" s="476">
        <f t="shared" si="7"/>
        <v>31537</v>
      </c>
      <c r="H97" s="477">
        <v>1230</v>
      </c>
    </row>
    <row r="98" spans="1:8" x14ac:dyDescent="0.2">
      <c r="A98" s="478">
        <v>91</v>
      </c>
      <c r="B98" s="473">
        <f t="shared" si="6"/>
        <v>14.75</v>
      </c>
      <c r="C98" s="474">
        <f t="shared" si="8"/>
        <v>47.54</v>
      </c>
      <c r="D98" s="475">
        <v>33309</v>
      </c>
      <c r="E98" s="477">
        <v>17256</v>
      </c>
      <c r="F98" s="475">
        <f t="shared" si="9"/>
        <v>44008</v>
      </c>
      <c r="G98" s="476">
        <f t="shared" si="7"/>
        <v>31455</v>
      </c>
      <c r="H98" s="477">
        <v>1230</v>
      </c>
    </row>
    <row r="99" spans="1:8" x14ac:dyDescent="0.2">
      <c r="A99" s="478">
        <v>92</v>
      </c>
      <c r="B99" s="473">
        <f t="shared" si="6"/>
        <v>14.79</v>
      </c>
      <c r="C99" s="474">
        <f t="shared" si="8"/>
        <v>47.64</v>
      </c>
      <c r="D99" s="475">
        <v>33309</v>
      </c>
      <c r="E99" s="477">
        <v>17256</v>
      </c>
      <c r="F99" s="475">
        <f t="shared" si="9"/>
        <v>43896</v>
      </c>
      <c r="G99" s="476">
        <f t="shared" si="7"/>
        <v>31372</v>
      </c>
      <c r="H99" s="477">
        <v>1230</v>
      </c>
    </row>
    <row r="100" spans="1:8" x14ac:dyDescent="0.2">
      <c r="A100" s="478">
        <v>93</v>
      </c>
      <c r="B100" s="473">
        <f t="shared" si="6"/>
        <v>14.83</v>
      </c>
      <c r="C100" s="474">
        <f t="shared" si="8"/>
        <v>47.73</v>
      </c>
      <c r="D100" s="475">
        <v>33309</v>
      </c>
      <c r="E100" s="477">
        <v>17256</v>
      </c>
      <c r="F100" s="475">
        <f t="shared" si="9"/>
        <v>43786</v>
      </c>
      <c r="G100" s="476">
        <f t="shared" si="7"/>
        <v>31291</v>
      </c>
      <c r="H100" s="477">
        <v>1230</v>
      </c>
    </row>
    <row r="101" spans="1:8" x14ac:dyDescent="0.2">
      <c r="A101" s="478">
        <v>94</v>
      </c>
      <c r="B101" s="473">
        <f t="shared" si="6"/>
        <v>14.87</v>
      </c>
      <c r="C101" s="474">
        <f t="shared" si="8"/>
        <v>47.81</v>
      </c>
      <c r="D101" s="475">
        <v>33309</v>
      </c>
      <c r="E101" s="477">
        <v>17256</v>
      </c>
      <c r="F101" s="475">
        <f t="shared" si="9"/>
        <v>43677</v>
      </c>
      <c r="G101" s="476">
        <f t="shared" si="7"/>
        <v>31211</v>
      </c>
      <c r="H101" s="477">
        <v>1230</v>
      </c>
    </row>
    <row r="102" spans="1:8" x14ac:dyDescent="0.2">
      <c r="A102" s="478">
        <v>95</v>
      </c>
      <c r="B102" s="473">
        <f t="shared" si="6"/>
        <v>14.91</v>
      </c>
      <c r="C102" s="474">
        <f t="shared" si="8"/>
        <v>47.89</v>
      </c>
      <c r="D102" s="475">
        <v>33309</v>
      </c>
      <c r="E102" s="477">
        <v>17256</v>
      </c>
      <c r="F102" s="475">
        <f t="shared" si="9"/>
        <v>43569</v>
      </c>
      <c r="G102" s="476">
        <f t="shared" si="7"/>
        <v>31132</v>
      </c>
      <c r="H102" s="477">
        <v>1230</v>
      </c>
    </row>
    <row r="103" spans="1:8" x14ac:dyDescent="0.2">
      <c r="A103" s="478">
        <v>96</v>
      </c>
      <c r="B103" s="473">
        <f t="shared" si="6"/>
        <v>14.95</v>
      </c>
      <c r="C103" s="474">
        <f t="shared" si="8"/>
        <v>47.96</v>
      </c>
      <c r="D103" s="475">
        <v>33309</v>
      </c>
      <c r="E103" s="477">
        <v>17256</v>
      </c>
      <c r="F103" s="475">
        <f t="shared" si="9"/>
        <v>43463</v>
      </c>
      <c r="G103" s="476">
        <f t="shared" si="7"/>
        <v>31054</v>
      </c>
      <c r="H103" s="477">
        <v>1230</v>
      </c>
    </row>
    <row r="104" spans="1:8" x14ac:dyDescent="0.2">
      <c r="A104" s="478">
        <v>97</v>
      </c>
      <c r="B104" s="473">
        <f t="shared" si="6"/>
        <v>14.99</v>
      </c>
      <c r="C104" s="474">
        <f t="shared" si="8"/>
        <v>48.03</v>
      </c>
      <c r="D104" s="475">
        <v>33309</v>
      </c>
      <c r="E104" s="477">
        <v>17256</v>
      </c>
      <c r="F104" s="475">
        <f t="shared" si="9"/>
        <v>43358</v>
      </c>
      <c r="G104" s="476">
        <f t="shared" si="7"/>
        <v>30976</v>
      </c>
      <c r="H104" s="477">
        <v>1230</v>
      </c>
    </row>
    <row r="105" spans="1:8" x14ac:dyDescent="0.2">
      <c r="A105" s="478">
        <v>98</v>
      </c>
      <c r="B105" s="473">
        <f t="shared" si="6"/>
        <v>15.03</v>
      </c>
      <c r="C105" s="474">
        <f t="shared" si="8"/>
        <v>48.1</v>
      </c>
      <c r="D105" s="475">
        <v>33309</v>
      </c>
      <c r="E105" s="477">
        <v>17256</v>
      </c>
      <c r="F105" s="475">
        <f t="shared" si="9"/>
        <v>43253</v>
      </c>
      <c r="G105" s="476">
        <f t="shared" si="7"/>
        <v>30899</v>
      </c>
      <c r="H105" s="477">
        <v>1230</v>
      </c>
    </row>
    <row r="106" spans="1:8" x14ac:dyDescent="0.2">
      <c r="A106" s="478">
        <v>99</v>
      </c>
      <c r="B106" s="473">
        <f t="shared" si="6"/>
        <v>15.07</v>
      </c>
      <c r="C106" s="474">
        <f t="shared" si="8"/>
        <v>48.15</v>
      </c>
      <c r="D106" s="475">
        <v>33309</v>
      </c>
      <c r="E106" s="477">
        <v>17256</v>
      </c>
      <c r="F106" s="475">
        <f t="shared" si="9"/>
        <v>43151</v>
      </c>
      <c r="G106" s="476">
        <f t="shared" si="7"/>
        <v>30824</v>
      </c>
      <c r="H106" s="477">
        <v>1230</v>
      </c>
    </row>
    <row r="107" spans="1:8" x14ac:dyDescent="0.2">
      <c r="A107" s="478">
        <v>100</v>
      </c>
      <c r="B107" s="473">
        <f t="shared" si="6"/>
        <v>15.11</v>
      </c>
      <c r="C107" s="479">
        <v>48.2</v>
      </c>
      <c r="D107" s="475">
        <v>33309</v>
      </c>
      <c r="E107" s="477">
        <v>17256</v>
      </c>
      <c r="F107" s="475">
        <f t="shared" si="9"/>
        <v>43049</v>
      </c>
      <c r="G107" s="476">
        <f t="shared" si="7"/>
        <v>30749</v>
      </c>
      <c r="H107" s="477">
        <v>1230</v>
      </c>
    </row>
    <row r="108" spans="1:8" x14ac:dyDescent="0.2">
      <c r="A108" s="478">
        <v>101</v>
      </c>
      <c r="B108" s="473">
        <f t="shared" si="6"/>
        <v>15.15</v>
      </c>
      <c r="C108" s="479">
        <v>48.2</v>
      </c>
      <c r="D108" s="475">
        <v>33309</v>
      </c>
      <c r="E108" s="477">
        <v>17256</v>
      </c>
      <c r="F108" s="475">
        <f t="shared" si="9"/>
        <v>42954</v>
      </c>
      <c r="G108" s="476">
        <f t="shared" si="7"/>
        <v>30679</v>
      </c>
      <c r="H108" s="477">
        <v>1230</v>
      </c>
    </row>
    <row r="109" spans="1:8" x14ac:dyDescent="0.2">
      <c r="A109" s="478">
        <v>102</v>
      </c>
      <c r="B109" s="473">
        <f t="shared" si="6"/>
        <v>15.19</v>
      </c>
      <c r="C109" s="479">
        <v>48.2</v>
      </c>
      <c r="D109" s="475">
        <v>33309</v>
      </c>
      <c r="E109" s="477">
        <v>17256</v>
      </c>
      <c r="F109" s="475">
        <f t="shared" si="9"/>
        <v>42860</v>
      </c>
      <c r="G109" s="476">
        <f t="shared" si="7"/>
        <v>30610</v>
      </c>
      <c r="H109" s="477">
        <v>1230</v>
      </c>
    </row>
    <row r="110" spans="1:8" x14ac:dyDescent="0.2">
      <c r="A110" s="478">
        <v>103</v>
      </c>
      <c r="B110" s="473">
        <f t="shared" si="6"/>
        <v>15.23</v>
      </c>
      <c r="C110" s="479">
        <v>48.2</v>
      </c>
      <c r="D110" s="475">
        <v>33309</v>
      </c>
      <c r="E110" s="477">
        <v>17256</v>
      </c>
      <c r="F110" s="475">
        <f t="shared" si="9"/>
        <v>42766</v>
      </c>
      <c r="G110" s="476">
        <f t="shared" si="7"/>
        <v>30541</v>
      </c>
      <c r="H110" s="477">
        <v>1230</v>
      </c>
    </row>
    <row r="111" spans="1:8" x14ac:dyDescent="0.2">
      <c r="A111" s="478">
        <v>104</v>
      </c>
      <c r="B111" s="473">
        <f t="shared" si="6"/>
        <v>15.27</v>
      </c>
      <c r="C111" s="479">
        <v>48.2</v>
      </c>
      <c r="D111" s="475">
        <v>33309</v>
      </c>
      <c r="E111" s="477">
        <v>17256</v>
      </c>
      <c r="F111" s="475">
        <f t="shared" si="9"/>
        <v>42672</v>
      </c>
      <c r="G111" s="476">
        <f t="shared" si="7"/>
        <v>30472</v>
      </c>
      <c r="H111" s="477">
        <v>1230</v>
      </c>
    </row>
    <row r="112" spans="1:8" x14ac:dyDescent="0.2">
      <c r="A112" s="478">
        <v>105</v>
      </c>
      <c r="B112" s="473">
        <f t="shared" si="6"/>
        <v>15.31</v>
      </c>
      <c r="C112" s="479">
        <v>48.2</v>
      </c>
      <c r="D112" s="475">
        <v>33309</v>
      </c>
      <c r="E112" s="477">
        <v>17256</v>
      </c>
      <c r="F112" s="475">
        <f t="shared" si="9"/>
        <v>42579</v>
      </c>
      <c r="G112" s="476">
        <f t="shared" si="7"/>
        <v>30404</v>
      </c>
      <c r="H112" s="477">
        <v>1230</v>
      </c>
    </row>
    <row r="113" spans="1:8" x14ac:dyDescent="0.2">
      <c r="A113" s="478">
        <v>106</v>
      </c>
      <c r="B113" s="473">
        <f t="shared" si="6"/>
        <v>15.35</v>
      </c>
      <c r="C113" s="479">
        <v>48.2</v>
      </c>
      <c r="D113" s="475">
        <v>33309</v>
      </c>
      <c r="E113" s="477">
        <v>17256</v>
      </c>
      <c r="F113" s="475">
        <f t="shared" si="9"/>
        <v>42487</v>
      </c>
      <c r="G113" s="476">
        <f t="shared" si="7"/>
        <v>30336</v>
      </c>
      <c r="H113" s="477">
        <v>1230</v>
      </c>
    </row>
    <row r="114" spans="1:8" x14ac:dyDescent="0.2">
      <c r="A114" s="478">
        <v>107</v>
      </c>
      <c r="B114" s="473">
        <f t="shared" si="6"/>
        <v>15.39</v>
      </c>
      <c r="C114" s="479">
        <v>48.2</v>
      </c>
      <c r="D114" s="475">
        <v>33309</v>
      </c>
      <c r="E114" s="477">
        <v>17256</v>
      </c>
      <c r="F114" s="475">
        <f t="shared" si="9"/>
        <v>42395</v>
      </c>
      <c r="G114" s="476">
        <f t="shared" si="7"/>
        <v>30268</v>
      </c>
      <c r="H114" s="477">
        <v>1230</v>
      </c>
    </row>
    <row r="115" spans="1:8" x14ac:dyDescent="0.2">
      <c r="A115" s="478">
        <v>108</v>
      </c>
      <c r="B115" s="473">
        <f t="shared" si="6"/>
        <v>15.43</v>
      </c>
      <c r="C115" s="479">
        <v>48.2</v>
      </c>
      <c r="D115" s="475">
        <v>33309</v>
      </c>
      <c r="E115" s="477">
        <v>17256</v>
      </c>
      <c r="F115" s="475">
        <f t="shared" si="9"/>
        <v>42303</v>
      </c>
      <c r="G115" s="476">
        <f t="shared" si="7"/>
        <v>30201</v>
      </c>
      <c r="H115" s="477">
        <v>1230</v>
      </c>
    </row>
    <row r="116" spans="1:8" x14ac:dyDescent="0.2">
      <c r="A116" s="478">
        <v>109</v>
      </c>
      <c r="B116" s="473">
        <f t="shared" si="6"/>
        <v>15.47</v>
      </c>
      <c r="C116" s="479">
        <v>48.2</v>
      </c>
      <c r="D116" s="475">
        <v>33309</v>
      </c>
      <c r="E116" s="477">
        <v>17256</v>
      </c>
      <c r="F116" s="475">
        <f t="shared" si="9"/>
        <v>42212</v>
      </c>
      <c r="G116" s="476">
        <f t="shared" si="7"/>
        <v>30134</v>
      </c>
      <c r="H116" s="477">
        <v>1230</v>
      </c>
    </row>
    <row r="117" spans="1:8" x14ac:dyDescent="0.2">
      <c r="A117" s="478">
        <v>110</v>
      </c>
      <c r="B117" s="473">
        <f t="shared" si="6"/>
        <v>15.51</v>
      </c>
      <c r="C117" s="479">
        <v>48.2</v>
      </c>
      <c r="D117" s="475">
        <v>33309</v>
      </c>
      <c r="E117" s="477">
        <v>17256</v>
      </c>
      <c r="F117" s="475">
        <f t="shared" si="9"/>
        <v>42121</v>
      </c>
      <c r="G117" s="476">
        <f t="shared" si="7"/>
        <v>30067</v>
      </c>
      <c r="H117" s="477">
        <v>1230</v>
      </c>
    </row>
    <row r="118" spans="1:8" x14ac:dyDescent="0.2">
      <c r="A118" s="478">
        <v>111</v>
      </c>
      <c r="B118" s="473">
        <f t="shared" si="6"/>
        <v>15.55</v>
      </c>
      <c r="C118" s="479">
        <v>48.2</v>
      </c>
      <c r="D118" s="475">
        <v>33309</v>
      </c>
      <c r="E118" s="477">
        <v>17256</v>
      </c>
      <c r="F118" s="475">
        <f t="shared" si="9"/>
        <v>42031</v>
      </c>
      <c r="G118" s="476">
        <f t="shared" si="7"/>
        <v>30001</v>
      </c>
      <c r="H118" s="477">
        <v>1230</v>
      </c>
    </row>
    <row r="119" spans="1:8" x14ac:dyDescent="0.2">
      <c r="A119" s="478">
        <v>112</v>
      </c>
      <c r="B119" s="473">
        <f t="shared" si="6"/>
        <v>15.59</v>
      </c>
      <c r="C119" s="479">
        <v>48.2</v>
      </c>
      <c r="D119" s="475">
        <v>33309</v>
      </c>
      <c r="E119" s="477">
        <v>17256</v>
      </c>
      <c r="F119" s="475">
        <f t="shared" si="9"/>
        <v>41941</v>
      </c>
      <c r="G119" s="476">
        <f t="shared" si="7"/>
        <v>29935</v>
      </c>
      <c r="H119" s="477">
        <v>1230</v>
      </c>
    </row>
    <row r="120" spans="1:8" x14ac:dyDescent="0.2">
      <c r="A120" s="478">
        <v>113</v>
      </c>
      <c r="B120" s="473">
        <f t="shared" si="6"/>
        <v>15.63</v>
      </c>
      <c r="C120" s="479">
        <v>48.2</v>
      </c>
      <c r="D120" s="475">
        <v>33309</v>
      </c>
      <c r="E120" s="477">
        <v>17256</v>
      </c>
      <c r="F120" s="475">
        <f t="shared" si="9"/>
        <v>41852</v>
      </c>
      <c r="G120" s="476">
        <f t="shared" si="7"/>
        <v>29869</v>
      </c>
      <c r="H120" s="477">
        <v>1230</v>
      </c>
    </row>
    <row r="121" spans="1:8" x14ac:dyDescent="0.2">
      <c r="A121" s="478">
        <v>114</v>
      </c>
      <c r="B121" s="473">
        <f t="shared" si="6"/>
        <v>15.67</v>
      </c>
      <c r="C121" s="479">
        <v>48.2</v>
      </c>
      <c r="D121" s="475">
        <v>33309</v>
      </c>
      <c r="E121" s="477">
        <v>17256</v>
      </c>
      <c r="F121" s="475">
        <f t="shared" si="9"/>
        <v>41763</v>
      </c>
      <c r="G121" s="476">
        <f t="shared" si="7"/>
        <v>29804</v>
      </c>
      <c r="H121" s="477">
        <v>1230</v>
      </c>
    </row>
    <row r="122" spans="1:8" x14ac:dyDescent="0.2">
      <c r="A122" s="478">
        <v>115</v>
      </c>
      <c r="B122" s="473">
        <f t="shared" si="6"/>
        <v>15.71</v>
      </c>
      <c r="C122" s="479">
        <v>48.2</v>
      </c>
      <c r="D122" s="475">
        <v>33309</v>
      </c>
      <c r="E122" s="477">
        <v>17256</v>
      </c>
      <c r="F122" s="475">
        <f t="shared" si="9"/>
        <v>41675</v>
      </c>
      <c r="G122" s="476">
        <f t="shared" si="7"/>
        <v>29739</v>
      </c>
      <c r="H122" s="477">
        <v>1230</v>
      </c>
    </row>
    <row r="123" spans="1:8" x14ac:dyDescent="0.2">
      <c r="A123" s="478">
        <v>116</v>
      </c>
      <c r="B123" s="473">
        <f t="shared" si="6"/>
        <v>15.75</v>
      </c>
      <c r="C123" s="479">
        <v>48.2</v>
      </c>
      <c r="D123" s="475">
        <v>33309</v>
      </c>
      <c r="E123" s="477">
        <v>17256</v>
      </c>
      <c r="F123" s="475">
        <f t="shared" si="9"/>
        <v>41587</v>
      </c>
      <c r="G123" s="476">
        <f t="shared" si="7"/>
        <v>29674</v>
      </c>
      <c r="H123" s="477">
        <v>1230</v>
      </c>
    </row>
    <row r="124" spans="1:8" x14ac:dyDescent="0.2">
      <c r="A124" s="478">
        <v>117</v>
      </c>
      <c r="B124" s="473">
        <f t="shared" si="6"/>
        <v>15.79</v>
      </c>
      <c r="C124" s="479">
        <v>48.2</v>
      </c>
      <c r="D124" s="475">
        <v>33309</v>
      </c>
      <c r="E124" s="477">
        <v>17256</v>
      </c>
      <c r="F124" s="475">
        <f t="shared" si="9"/>
        <v>41500</v>
      </c>
      <c r="G124" s="476">
        <f t="shared" si="7"/>
        <v>29610</v>
      </c>
      <c r="H124" s="477">
        <v>1230</v>
      </c>
    </row>
    <row r="125" spans="1:8" x14ac:dyDescent="0.2">
      <c r="A125" s="478">
        <v>118</v>
      </c>
      <c r="B125" s="473">
        <f t="shared" si="6"/>
        <v>15.83</v>
      </c>
      <c r="C125" s="479">
        <v>48.2</v>
      </c>
      <c r="D125" s="475">
        <v>33309</v>
      </c>
      <c r="E125" s="477">
        <v>17256</v>
      </c>
      <c r="F125" s="475">
        <f t="shared" si="9"/>
        <v>41413</v>
      </c>
      <c r="G125" s="476">
        <f t="shared" si="7"/>
        <v>29546</v>
      </c>
      <c r="H125" s="477">
        <v>1230</v>
      </c>
    </row>
    <row r="126" spans="1:8" x14ac:dyDescent="0.2">
      <c r="A126" s="478">
        <v>119</v>
      </c>
      <c r="B126" s="473">
        <f t="shared" si="6"/>
        <v>15.87</v>
      </c>
      <c r="C126" s="479">
        <v>48.2</v>
      </c>
      <c r="D126" s="475">
        <v>33309</v>
      </c>
      <c r="E126" s="477">
        <v>17256</v>
      </c>
      <c r="F126" s="475">
        <f t="shared" si="9"/>
        <v>41326</v>
      </c>
      <c r="G126" s="476">
        <f t="shared" si="7"/>
        <v>29482</v>
      </c>
      <c r="H126" s="477">
        <v>1230</v>
      </c>
    </row>
    <row r="127" spans="1:8" x14ac:dyDescent="0.2">
      <c r="A127" s="478">
        <v>120</v>
      </c>
      <c r="B127" s="473">
        <f t="shared" si="6"/>
        <v>15.91</v>
      </c>
      <c r="C127" s="479">
        <v>48.2</v>
      </c>
      <c r="D127" s="475">
        <v>33309</v>
      </c>
      <c r="E127" s="477">
        <v>17256</v>
      </c>
      <c r="F127" s="475">
        <f t="shared" si="9"/>
        <v>41240</v>
      </c>
      <c r="G127" s="476">
        <f t="shared" si="7"/>
        <v>29419</v>
      </c>
      <c r="H127" s="477">
        <v>1230</v>
      </c>
    </row>
    <row r="128" spans="1:8" x14ac:dyDescent="0.2">
      <c r="A128" s="478">
        <v>121</v>
      </c>
      <c r="B128" s="473">
        <f t="shared" si="6"/>
        <v>15.95</v>
      </c>
      <c r="C128" s="479">
        <v>48.2</v>
      </c>
      <c r="D128" s="475">
        <v>33309</v>
      </c>
      <c r="E128" s="477">
        <v>17256</v>
      </c>
      <c r="F128" s="475">
        <f t="shared" si="9"/>
        <v>41154</v>
      </c>
      <c r="G128" s="476">
        <f t="shared" si="7"/>
        <v>29356</v>
      </c>
      <c r="H128" s="477">
        <v>1230</v>
      </c>
    </row>
    <row r="129" spans="1:8" x14ac:dyDescent="0.2">
      <c r="A129" s="478">
        <v>122</v>
      </c>
      <c r="B129" s="473">
        <f t="shared" si="6"/>
        <v>15.99</v>
      </c>
      <c r="C129" s="479">
        <v>48.2</v>
      </c>
      <c r="D129" s="475">
        <v>33309</v>
      </c>
      <c r="E129" s="477">
        <v>17256</v>
      </c>
      <c r="F129" s="475">
        <f t="shared" si="9"/>
        <v>41069</v>
      </c>
      <c r="G129" s="476">
        <f t="shared" si="7"/>
        <v>29293</v>
      </c>
      <c r="H129" s="477">
        <v>1230</v>
      </c>
    </row>
    <row r="130" spans="1:8" x14ac:dyDescent="0.2">
      <c r="A130" s="478">
        <v>123</v>
      </c>
      <c r="B130" s="473">
        <f t="shared" si="6"/>
        <v>16.03</v>
      </c>
      <c r="C130" s="479">
        <v>48.2</v>
      </c>
      <c r="D130" s="475">
        <v>33309</v>
      </c>
      <c r="E130" s="477">
        <v>17256</v>
      </c>
      <c r="F130" s="475">
        <f t="shared" si="9"/>
        <v>40984</v>
      </c>
      <c r="G130" s="476">
        <f t="shared" si="7"/>
        <v>29231</v>
      </c>
      <c r="H130" s="477">
        <v>1230</v>
      </c>
    </row>
    <row r="131" spans="1:8" x14ac:dyDescent="0.2">
      <c r="A131" s="478">
        <v>124</v>
      </c>
      <c r="B131" s="473">
        <f t="shared" si="6"/>
        <v>16.07</v>
      </c>
      <c r="C131" s="479">
        <v>48.2</v>
      </c>
      <c r="D131" s="475">
        <v>33309</v>
      </c>
      <c r="E131" s="477">
        <v>17256</v>
      </c>
      <c r="F131" s="475">
        <f t="shared" si="9"/>
        <v>40900</v>
      </c>
      <c r="G131" s="476">
        <f t="shared" si="7"/>
        <v>29169</v>
      </c>
      <c r="H131" s="477">
        <v>1230</v>
      </c>
    </row>
    <row r="132" spans="1:8" x14ac:dyDescent="0.2">
      <c r="A132" s="478">
        <v>125</v>
      </c>
      <c r="B132" s="473">
        <f t="shared" si="6"/>
        <v>16.11</v>
      </c>
      <c r="C132" s="479">
        <v>48.2</v>
      </c>
      <c r="D132" s="475">
        <v>33309</v>
      </c>
      <c r="E132" s="477">
        <v>17256</v>
      </c>
      <c r="F132" s="475">
        <f t="shared" si="9"/>
        <v>40816</v>
      </c>
      <c r="G132" s="476">
        <f t="shared" si="7"/>
        <v>29107</v>
      </c>
      <c r="H132" s="477">
        <v>1230</v>
      </c>
    </row>
    <row r="133" spans="1:8" x14ac:dyDescent="0.2">
      <c r="A133" s="478">
        <v>126</v>
      </c>
      <c r="B133" s="473">
        <f t="shared" ref="B133:B140" si="10">ROUND(13.64+0.04*A133-2.53,2)</f>
        <v>16.149999999999999</v>
      </c>
      <c r="C133" s="479">
        <v>48.2</v>
      </c>
      <c r="D133" s="475">
        <v>33309</v>
      </c>
      <c r="E133" s="477">
        <v>17256</v>
      </c>
      <c r="F133" s="475">
        <f t="shared" si="9"/>
        <v>40732</v>
      </c>
      <c r="G133" s="476">
        <f t="shared" si="7"/>
        <v>29046</v>
      </c>
      <c r="H133" s="477">
        <v>1230</v>
      </c>
    </row>
    <row r="134" spans="1:8" x14ac:dyDescent="0.2">
      <c r="A134" s="478">
        <v>127</v>
      </c>
      <c r="B134" s="473">
        <f t="shared" si="10"/>
        <v>16.190000000000001</v>
      </c>
      <c r="C134" s="479">
        <v>48.2</v>
      </c>
      <c r="D134" s="475">
        <v>33309</v>
      </c>
      <c r="E134" s="477">
        <v>17256</v>
      </c>
      <c r="F134" s="475">
        <f t="shared" si="9"/>
        <v>40649</v>
      </c>
      <c r="G134" s="476">
        <f t="shared" si="7"/>
        <v>28985</v>
      </c>
      <c r="H134" s="477">
        <v>1230</v>
      </c>
    </row>
    <row r="135" spans="1:8" x14ac:dyDescent="0.2">
      <c r="A135" s="478">
        <v>128</v>
      </c>
      <c r="B135" s="473">
        <f t="shared" si="10"/>
        <v>16.23</v>
      </c>
      <c r="C135" s="479">
        <v>48.2</v>
      </c>
      <c r="D135" s="475">
        <v>33309</v>
      </c>
      <c r="E135" s="477">
        <v>17256</v>
      </c>
      <c r="F135" s="475">
        <f t="shared" si="9"/>
        <v>40566</v>
      </c>
      <c r="G135" s="476">
        <f t="shared" si="7"/>
        <v>28924</v>
      </c>
      <c r="H135" s="477">
        <v>1230</v>
      </c>
    </row>
    <row r="136" spans="1:8" x14ac:dyDescent="0.2">
      <c r="A136" s="478">
        <v>129</v>
      </c>
      <c r="B136" s="473">
        <f t="shared" si="10"/>
        <v>16.27</v>
      </c>
      <c r="C136" s="479">
        <v>48.2</v>
      </c>
      <c r="D136" s="475">
        <v>33309</v>
      </c>
      <c r="E136" s="477">
        <v>17256</v>
      </c>
      <c r="F136" s="475">
        <f t="shared" si="9"/>
        <v>40484</v>
      </c>
      <c r="G136" s="476">
        <f t="shared" si="7"/>
        <v>28863</v>
      </c>
      <c r="H136" s="477">
        <v>1230</v>
      </c>
    </row>
    <row r="137" spans="1:8" x14ac:dyDescent="0.2">
      <c r="A137" s="478">
        <v>130</v>
      </c>
      <c r="B137" s="473">
        <f t="shared" si="10"/>
        <v>16.309999999999999</v>
      </c>
      <c r="C137" s="479">
        <v>48.2</v>
      </c>
      <c r="D137" s="475">
        <v>33309</v>
      </c>
      <c r="E137" s="477">
        <v>17256</v>
      </c>
      <c r="F137" s="475">
        <f t="shared" si="9"/>
        <v>40402</v>
      </c>
      <c r="G137" s="476">
        <f t="shared" si="7"/>
        <v>28803</v>
      </c>
      <c r="H137" s="477">
        <v>1230</v>
      </c>
    </row>
    <row r="138" spans="1:8" x14ac:dyDescent="0.2">
      <c r="A138" s="472">
        <v>131</v>
      </c>
      <c r="B138" s="473">
        <f t="shared" si="10"/>
        <v>16.350000000000001</v>
      </c>
      <c r="C138" s="474">
        <v>48.2</v>
      </c>
      <c r="D138" s="475">
        <v>33309</v>
      </c>
      <c r="E138" s="477">
        <v>17256</v>
      </c>
      <c r="F138" s="475">
        <f t="shared" si="9"/>
        <v>40321</v>
      </c>
      <c r="G138" s="476">
        <f t="shared" si="7"/>
        <v>28743</v>
      </c>
      <c r="H138" s="477">
        <v>1230</v>
      </c>
    </row>
    <row r="139" spans="1:8" x14ac:dyDescent="0.2">
      <c r="A139" s="478">
        <v>132</v>
      </c>
      <c r="B139" s="473">
        <f t="shared" si="10"/>
        <v>16.39</v>
      </c>
      <c r="C139" s="479">
        <v>48.2</v>
      </c>
      <c r="D139" s="475">
        <v>33309</v>
      </c>
      <c r="E139" s="477">
        <v>17256</v>
      </c>
      <c r="F139" s="475">
        <f t="shared" si="9"/>
        <v>40239</v>
      </c>
      <c r="G139" s="476">
        <f t="shared" si="7"/>
        <v>28683</v>
      </c>
      <c r="H139" s="477">
        <v>1230</v>
      </c>
    </row>
    <row r="140" spans="1:8" ht="13.5" thickBot="1" x14ac:dyDescent="0.25">
      <c r="A140" s="480">
        <v>133</v>
      </c>
      <c r="B140" s="481">
        <f t="shared" si="10"/>
        <v>16.43</v>
      </c>
      <c r="C140" s="482">
        <v>48.2</v>
      </c>
      <c r="D140" s="483">
        <v>33309</v>
      </c>
      <c r="E140" s="485">
        <v>17256</v>
      </c>
      <c r="F140" s="483">
        <f t="shared" si="9"/>
        <v>40159</v>
      </c>
      <c r="G140" s="484">
        <f t="shared" si="7"/>
        <v>28624</v>
      </c>
      <c r="H140" s="485">
        <v>1230</v>
      </c>
    </row>
  </sheetData>
  <mergeCells count="2">
    <mergeCell ref="A13:B13"/>
    <mergeCell ref="G14:H14"/>
  </mergeCells>
  <pageMargins left="0.59055118110236227" right="0.39370078740157483" top="0.98425196850393704" bottom="0.98425196850393704" header="0.51181102362204722" footer="0.51181102362204722"/>
  <pageSetup paperSize="9" scale="98" fitToHeight="10" orientation="portrait" r:id="rId1"/>
  <headerFooter alignWithMargins="0">
    <oddHeader>&amp;LKrajský úřad Plzeňského kraje&amp;R1. 3. 2018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9"/>
  <sheetViews>
    <sheetView workbookViewId="0">
      <pane ySplit="15" topLeftCell="A16" activePane="bottomLeft" state="frozenSplit"/>
      <selection activeCell="J36" sqref="J36"/>
      <selection pane="bottomLeft" activeCell="A328" sqref="A328:XFD328"/>
    </sheetView>
  </sheetViews>
  <sheetFormatPr defaultRowHeight="12.75" x14ac:dyDescent="0.2"/>
  <cols>
    <col min="1" max="1" width="10" style="384" customWidth="1"/>
    <col min="2" max="2" width="9.5703125" style="384" customWidth="1"/>
    <col min="3" max="3" width="10.85546875" style="384" customWidth="1"/>
    <col min="4" max="4" width="13.42578125" style="384" customWidth="1"/>
    <col min="5" max="5" width="13.5703125" style="384" customWidth="1"/>
    <col min="6" max="6" width="12.85546875" style="384" customWidth="1"/>
    <col min="7" max="7" width="11.140625" style="384" customWidth="1"/>
    <col min="8" max="8" width="10.7109375" style="384" customWidth="1"/>
    <col min="9" max="9" width="16.140625" style="384" customWidth="1"/>
    <col min="10" max="16384" width="9.140625" style="384"/>
  </cols>
  <sheetData>
    <row r="1" spans="1:9" x14ac:dyDescent="0.2">
      <c r="H1" s="384" t="s">
        <v>298</v>
      </c>
    </row>
    <row r="2" spans="1:9" ht="4.5" customHeight="1" x14ac:dyDescent="0.2"/>
    <row r="3" spans="1:9" ht="20.25" x14ac:dyDescent="0.3">
      <c r="A3" s="385" t="s">
        <v>278</v>
      </c>
      <c r="C3" s="386"/>
      <c r="D3" s="386"/>
      <c r="E3" s="386"/>
      <c r="F3" s="387"/>
      <c r="G3" s="387"/>
      <c r="H3" s="388"/>
      <c r="I3" s="388"/>
    </row>
    <row r="4" spans="1:9" ht="15" x14ac:dyDescent="0.25">
      <c r="A4" s="389" t="s">
        <v>299</v>
      </c>
      <c r="B4" s="390"/>
      <c r="C4" s="390"/>
      <c r="D4" s="390"/>
      <c r="E4" s="390"/>
      <c r="F4" s="390"/>
      <c r="G4" s="390"/>
      <c r="I4" s="388"/>
    </row>
    <row r="5" spans="1:9" ht="5.25" customHeight="1" x14ac:dyDescent="0.25">
      <c r="A5" s="389"/>
      <c r="B5" s="390"/>
      <c r="C5" s="390"/>
      <c r="D5" s="390"/>
      <c r="E5" s="390"/>
      <c r="F5" s="390"/>
      <c r="G5" s="390"/>
      <c r="I5" s="388"/>
    </row>
    <row r="6" spans="1:9" ht="15.75" x14ac:dyDescent="0.25">
      <c r="A6" s="391"/>
      <c r="B6" s="392"/>
      <c r="C6" s="393" t="s">
        <v>300</v>
      </c>
      <c r="E6" s="394" t="s">
        <v>9</v>
      </c>
      <c r="I6" s="388"/>
    </row>
    <row r="7" spans="1:9" ht="15.75" x14ac:dyDescent="0.25">
      <c r="A7" s="395" t="s">
        <v>301</v>
      </c>
      <c r="B7" s="392"/>
      <c r="C7" s="396">
        <v>14.5</v>
      </c>
      <c r="D7" s="488"/>
      <c r="E7" s="396"/>
      <c r="I7" s="388"/>
    </row>
    <row r="8" spans="1:9" ht="15.75" x14ac:dyDescent="0.25">
      <c r="A8" s="395" t="s">
        <v>302</v>
      </c>
      <c r="B8" s="392"/>
      <c r="C8" s="396" t="s">
        <v>303</v>
      </c>
      <c r="D8" s="488"/>
      <c r="E8" s="396"/>
      <c r="I8" s="388"/>
    </row>
    <row r="9" spans="1:9" ht="15.75" x14ac:dyDescent="0.25">
      <c r="A9" s="395" t="s">
        <v>304</v>
      </c>
      <c r="B9" s="392"/>
      <c r="C9" s="396" t="s">
        <v>85</v>
      </c>
      <c r="D9" s="488"/>
      <c r="E9" s="396"/>
      <c r="I9" s="388"/>
    </row>
    <row r="10" spans="1:9" ht="15.75" x14ac:dyDescent="0.25">
      <c r="A10" s="395" t="s">
        <v>305</v>
      </c>
      <c r="B10" s="392"/>
      <c r="C10" s="396" t="s">
        <v>87</v>
      </c>
      <c r="D10" s="488"/>
      <c r="E10" s="396"/>
      <c r="I10" s="388"/>
    </row>
    <row r="11" spans="1:9" ht="15.75" x14ac:dyDescent="0.25">
      <c r="A11" s="395" t="s">
        <v>306</v>
      </c>
      <c r="B11" s="392"/>
      <c r="C11" s="396" t="s">
        <v>89</v>
      </c>
      <c r="D11" s="488"/>
      <c r="E11" s="396"/>
      <c r="I11" s="388"/>
    </row>
    <row r="12" spans="1:9" ht="15.75" x14ac:dyDescent="0.25">
      <c r="A12" s="395" t="s">
        <v>307</v>
      </c>
      <c r="B12" s="392"/>
      <c r="C12" s="396">
        <v>20.47</v>
      </c>
      <c r="D12" s="488"/>
      <c r="E12" s="396"/>
      <c r="I12" s="388"/>
    </row>
    <row r="13" spans="1:9" ht="6" customHeight="1" thickBot="1" x14ac:dyDescent="0.25">
      <c r="A13" s="722"/>
      <c r="B13" s="722"/>
      <c r="C13" s="398"/>
      <c r="D13" s="489"/>
      <c r="E13" s="399"/>
      <c r="F13" s="399"/>
      <c r="G13" s="399"/>
      <c r="I13" s="388"/>
    </row>
    <row r="14" spans="1:9" ht="15.75" x14ac:dyDescent="0.2">
      <c r="A14" s="400"/>
      <c r="B14" s="401" t="s">
        <v>1</v>
      </c>
      <c r="C14" s="402"/>
      <c r="D14" s="401" t="s">
        <v>2</v>
      </c>
      <c r="E14" s="402"/>
      <c r="F14" s="404" t="s">
        <v>3</v>
      </c>
      <c r="G14" s="490"/>
      <c r="H14" s="402"/>
    </row>
    <row r="15" spans="1:9" ht="45.75" thickBot="1" x14ac:dyDescent="0.25">
      <c r="A15" s="405" t="s">
        <v>275</v>
      </c>
      <c r="B15" s="406" t="s">
        <v>8</v>
      </c>
      <c r="C15" s="407" t="s">
        <v>9</v>
      </c>
      <c r="D15" s="409" t="s">
        <v>10</v>
      </c>
      <c r="E15" s="491" t="s">
        <v>276</v>
      </c>
      <c r="F15" s="408" t="s">
        <v>3</v>
      </c>
      <c r="G15" s="492" t="s">
        <v>308</v>
      </c>
      <c r="H15" s="491" t="s">
        <v>14</v>
      </c>
    </row>
    <row r="16" spans="1:9" x14ac:dyDescent="0.2">
      <c r="A16" s="493" t="s">
        <v>309</v>
      </c>
      <c r="B16" s="494">
        <v>14.5</v>
      </c>
      <c r="C16" s="495"/>
      <c r="D16" s="415">
        <v>33309</v>
      </c>
      <c r="E16" s="496"/>
      <c r="F16" s="415">
        <f>ROUND(12*1.36*(1/B16*D16)+H16,0)</f>
        <v>38417</v>
      </c>
      <c r="G16" s="417">
        <f>ROUND(12*(1/B16*D16),0)</f>
        <v>27566</v>
      </c>
      <c r="H16" s="416">
        <v>927</v>
      </c>
    </row>
    <row r="17" spans="1:8" x14ac:dyDescent="0.2">
      <c r="A17" s="497">
        <v>89</v>
      </c>
      <c r="B17" s="425">
        <f t="shared" ref="B17:B73" si="0">ROUND(-0.00000622*POWER(A17,3)+0.0009011*POWER(A17,2)+0.108211*A17+2.2,2)</f>
        <v>14.58</v>
      </c>
      <c r="C17" s="498"/>
      <c r="D17" s="420">
        <v>33309</v>
      </c>
      <c r="E17" s="499"/>
      <c r="F17" s="420">
        <f t="shared" ref="F17:F80" si="1">ROUND(12*1.36*(1/B17*D17)+H17,0)</f>
        <v>38211</v>
      </c>
      <c r="G17" s="500">
        <f t="shared" ref="G17:G80" si="2">ROUND(12*(1/B17*D17),0)</f>
        <v>27415</v>
      </c>
      <c r="H17" s="421">
        <v>927</v>
      </c>
    </row>
    <row r="18" spans="1:8" x14ac:dyDescent="0.2">
      <c r="A18" s="497">
        <v>90</v>
      </c>
      <c r="B18" s="425">
        <f t="shared" si="0"/>
        <v>14.7</v>
      </c>
      <c r="C18" s="498"/>
      <c r="D18" s="420">
        <v>33309</v>
      </c>
      <c r="E18" s="499"/>
      <c r="F18" s="420">
        <f t="shared" si="1"/>
        <v>37907</v>
      </c>
      <c r="G18" s="500">
        <f t="shared" si="2"/>
        <v>27191</v>
      </c>
      <c r="H18" s="421">
        <v>927</v>
      </c>
    </row>
    <row r="19" spans="1:8" x14ac:dyDescent="0.2">
      <c r="A19" s="497">
        <v>91</v>
      </c>
      <c r="B19" s="425">
        <f t="shared" si="0"/>
        <v>14.82</v>
      </c>
      <c r="C19" s="498"/>
      <c r="D19" s="420">
        <v>33309</v>
      </c>
      <c r="E19" s="499"/>
      <c r="F19" s="420">
        <f t="shared" si="1"/>
        <v>37607</v>
      </c>
      <c r="G19" s="500">
        <f t="shared" si="2"/>
        <v>26971</v>
      </c>
      <c r="H19" s="421">
        <v>927</v>
      </c>
    </row>
    <row r="20" spans="1:8" x14ac:dyDescent="0.2">
      <c r="A20" s="497">
        <v>92</v>
      </c>
      <c r="B20" s="425">
        <f t="shared" si="0"/>
        <v>14.94</v>
      </c>
      <c r="C20" s="498"/>
      <c r="D20" s="420">
        <v>33309</v>
      </c>
      <c r="E20" s="499"/>
      <c r="F20" s="420">
        <f t="shared" si="1"/>
        <v>37313</v>
      </c>
      <c r="G20" s="500">
        <f t="shared" si="2"/>
        <v>26754</v>
      </c>
      <c r="H20" s="421">
        <v>927</v>
      </c>
    </row>
    <row r="21" spans="1:8" x14ac:dyDescent="0.2">
      <c r="A21" s="497">
        <v>93</v>
      </c>
      <c r="B21" s="425">
        <f t="shared" si="0"/>
        <v>15.05</v>
      </c>
      <c r="C21" s="498"/>
      <c r="D21" s="420">
        <v>33309</v>
      </c>
      <c r="E21" s="499"/>
      <c r="F21" s="420">
        <f t="shared" si="1"/>
        <v>37047</v>
      </c>
      <c r="G21" s="500">
        <f t="shared" si="2"/>
        <v>26559</v>
      </c>
      <c r="H21" s="421">
        <v>927</v>
      </c>
    </row>
    <row r="22" spans="1:8" x14ac:dyDescent="0.2">
      <c r="A22" s="497">
        <v>94</v>
      </c>
      <c r="B22" s="425">
        <f t="shared" si="0"/>
        <v>15.17</v>
      </c>
      <c r="C22" s="498"/>
      <c r="D22" s="420">
        <v>33309</v>
      </c>
      <c r="E22" s="499"/>
      <c r="F22" s="420">
        <f t="shared" si="1"/>
        <v>36761</v>
      </c>
      <c r="G22" s="500">
        <f t="shared" si="2"/>
        <v>26349</v>
      </c>
      <c r="H22" s="421">
        <v>927</v>
      </c>
    </row>
    <row r="23" spans="1:8" x14ac:dyDescent="0.2">
      <c r="A23" s="497">
        <v>95</v>
      </c>
      <c r="B23" s="425">
        <f t="shared" si="0"/>
        <v>15.28</v>
      </c>
      <c r="C23" s="498"/>
      <c r="D23" s="420">
        <v>33309</v>
      </c>
      <c r="E23" s="499"/>
      <c r="F23" s="420">
        <f t="shared" si="1"/>
        <v>36503</v>
      </c>
      <c r="G23" s="500">
        <f t="shared" si="2"/>
        <v>26159</v>
      </c>
      <c r="H23" s="421">
        <v>927</v>
      </c>
    </row>
    <row r="24" spans="1:8" x14ac:dyDescent="0.2">
      <c r="A24" s="497">
        <v>96</v>
      </c>
      <c r="B24" s="425">
        <f t="shared" si="0"/>
        <v>15.39</v>
      </c>
      <c r="C24" s="498"/>
      <c r="D24" s="420">
        <v>33309</v>
      </c>
      <c r="E24" s="499"/>
      <c r="F24" s="420">
        <f t="shared" si="1"/>
        <v>36249</v>
      </c>
      <c r="G24" s="500">
        <f t="shared" si="2"/>
        <v>25972</v>
      </c>
      <c r="H24" s="421">
        <v>927</v>
      </c>
    </row>
    <row r="25" spans="1:8" x14ac:dyDescent="0.2">
      <c r="A25" s="497">
        <v>97</v>
      </c>
      <c r="B25" s="425">
        <f t="shared" si="0"/>
        <v>15.5</v>
      </c>
      <c r="C25" s="498"/>
      <c r="D25" s="420">
        <v>33309</v>
      </c>
      <c r="E25" s="499"/>
      <c r="F25" s="420">
        <f t="shared" si="1"/>
        <v>35998</v>
      </c>
      <c r="G25" s="500">
        <f t="shared" si="2"/>
        <v>25788</v>
      </c>
      <c r="H25" s="421">
        <v>927</v>
      </c>
    </row>
    <row r="26" spans="1:8" x14ac:dyDescent="0.2">
      <c r="A26" s="497">
        <v>98</v>
      </c>
      <c r="B26" s="425">
        <f t="shared" si="0"/>
        <v>15.6</v>
      </c>
      <c r="C26" s="498"/>
      <c r="D26" s="420">
        <v>33309</v>
      </c>
      <c r="E26" s="499"/>
      <c r="F26" s="420">
        <f t="shared" si="1"/>
        <v>35773</v>
      </c>
      <c r="G26" s="500">
        <f t="shared" si="2"/>
        <v>25622</v>
      </c>
      <c r="H26" s="421">
        <v>927</v>
      </c>
    </row>
    <row r="27" spans="1:8" x14ac:dyDescent="0.2">
      <c r="A27" s="497">
        <v>99</v>
      </c>
      <c r="B27" s="425">
        <f t="shared" si="0"/>
        <v>15.71</v>
      </c>
      <c r="C27" s="498"/>
      <c r="D27" s="420">
        <v>33309</v>
      </c>
      <c r="E27" s="499"/>
      <c r="F27" s="420">
        <f t="shared" si="1"/>
        <v>35529</v>
      </c>
      <c r="G27" s="500">
        <f t="shared" si="2"/>
        <v>25443</v>
      </c>
      <c r="H27" s="421">
        <v>927</v>
      </c>
    </row>
    <row r="28" spans="1:8" x14ac:dyDescent="0.2">
      <c r="A28" s="497">
        <v>100</v>
      </c>
      <c r="B28" s="425">
        <f t="shared" si="0"/>
        <v>15.81</v>
      </c>
      <c r="C28" s="498"/>
      <c r="D28" s="420">
        <v>33309</v>
      </c>
      <c r="E28" s="499"/>
      <c r="F28" s="420">
        <f t="shared" si="1"/>
        <v>35310</v>
      </c>
      <c r="G28" s="500">
        <f t="shared" si="2"/>
        <v>25282</v>
      </c>
      <c r="H28" s="421">
        <v>927</v>
      </c>
    </row>
    <row r="29" spans="1:8" x14ac:dyDescent="0.2">
      <c r="A29" s="497">
        <v>101</v>
      </c>
      <c r="B29" s="425">
        <f t="shared" si="0"/>
        <v>15.91</v>
      </c>
      <c r="C29" s="498"/>
      <c r="D29" s="420">
        <v>33309</v>
      </c>
      <c r="E29" s="499"/>
      <c r="F29" s="420">
        <f t="shared" si="1"/>
        <v>35094</v>
      </c>
      <c r="G29" s="500">
        <f t="shared" si="2"/>
        <v>25123</v>
      </c>
      <c r="H29" s="421">
        <v>927</v>
      </c>
    </row>
    <row r="30" spans="1:8" x14ac:dyDescent="0.2">
      <c r="A30" s="497">
        <v>102</v>
      </c>
      <c r="B30" s="425">
        <f t="shared" si="0"/>
        <v>16.010000000000002</v>
      </c>
      <c r="C30" s="498"/>
      <c r="D30" s="420">
        <v>33309</v>
      </c>
      <c r="E30" s="499"/>
      <c r="F30" s="420">
        <f t="shared" si="1"/>
        <v>34881</v>
      </c>
      <c r="G30" s="500">
        <f t="shared" si="2"/>
        <v>24966</v>
      </c>
      <c r="H30" s="421">
        <v>927</v>
      </c>
    </row>
    <row r="31" spans="1:8" x14ac:dyDescent="0.2">
      <c r="A31" s="497">
        <v>103</v>
      </c>
      <c r="B31" s="425">
        <f t="shared" si="0"/>
        <v>16.11</v>
      </c>
      <c r="C31" s="498"/>
      <c r="D31" s="420">
        <v>33309</v>
      </c>
      <c r="E31" s="499"/>
      <c r="F31" s="420">
        <f t="shared" si="1"/>
        <v>34670</v>
      </c>
      <c r="G31" s="500">
        <f t="shared" si="2"/>
        <v>24811</v>
      </c>
      <c r="H31" s="421">
        <v>927</v>
      </c>
    </row>
    <row r="32" spans="1:8" x14ac:dyDescent="0.2">
      <c r="A32" s="497">
        <v>104</v>
      </c>
      <c r="B32" s="425">
        <f t="shared" si="0"/>
        <v>16.2</v>
      </c>
      <c r="C32" s="498"/>
      <c r="D32" s="420">
        <v>33309</v>
      </c>
      <c r="E32" s="499"/>
      <c r="F32" s="420">
        <f t="shared" si="1"/>
        <v>34483</v>
      </c>
      <c r="G32" s="500">
        <f t="shared" si="2"/>
        <v>24673</v>
      </c>
      <c r="H32" s="421">
        <v>927</v>
      </c>
    </row>
    <row r="33" spans="1:8" x14ac:dyDescent="0.2">
      <c r="A33" s="497">
        <v>105</v>
      </c>
      <c r="B33" s="425">
        <f t="shared" si="0"/>
        <v>16.3</v>
      </c>
      <c r="C33" s="498"/>
      <c r="D33" s="420">
        <v>33309</v>
      </c>
      <c r="E33" s="499"/>
      <c r="F33" s="420">
        <f t="shared" si="1"/>
        <v>34277</v>
      </c>
      <c r="G33" s="500">
        <f t="shared" si="2"/>
        <v>24522</v>
      </c>
      <c r="H33" s="421">
        <v>927</v>
      </c>
    </row>
    <row r="34" spans="1:8" x14ac:dyDescent="0.2">
      <c r="A34" s="497">
        <v>106</v>
      </c>
      <c r="B34" s="425">
        <f t="shared" si="0"/>
        <v>16.39</v>
      </c>
      <c r="C34" s="498"/>
      <c r="D34" s="420">
        <v>33309</v>
      </c>
      <c r="E34" s="499"/>
      <c r="F34" s="420">
        <f t="shared" si="1"/>
        <v>34094</v>
      </c>
      <c r="G34" s="500">
        <f t="shared" si="2"/>
        <v>24387</v>
      </c>
      <c r="H34" s="421">
        <v>927</v>
      </c>
    </row>
    <row r="35" spans="1:8" x14ac:dyDescent="0.2">
      <c r="A35" s="497">
        <v>107</v>
      </c>
      <c r="B35" s="425">
        <f t="shared" si="0"/>
        <v>16.48</v>
      </c>
      <c r="C35" s="498"/>
      <c r="D35" s="420">
        <v>33309</v>
      </c>
      <c r="E35" s="499"/>
      <c r="F35" s="420">
        <f t="shared" si="1"/>
        <v>33913</v>
      </c>
      <c r="G35" s="500">
        <f t="shared" si="2"/>
        <v>24254</v>
      </c>
      <c r="H35" s="421">
        <v>927</v>
      </c>
    </row>
    <row r="36" spans="1:8" x14ac:dyDescent="0.2">
      <c r="A36" s="497">
        <v>108</v>
      </c>
      <c r="B36" s="425">
        <f t="shared" si="0"/>
        <v>16.559999999999999</v>
      </c>
      <c r="C36" s="498"/>
      <c r="D36" s="420">
        <v>33309</v>
      </c>
      <c r="E36" s="499"/>
      <c r="F36" s="420">
        <f t="shared" si="1"/>
        <v>33753</v>
      </c>
      <c r="G36" s="500">
        <f t="shared" si="2"/>
        <v>24137</v>
      </c>
      <c r="H36" s="421">
        <v>927</v>
      </c>
    </row>
    <row r="37" spans="1:8" x14ac:dyDescent="0.2">
      <c r="A37" s="497">
        <v>109</v>
      </c>
      <c r="B37" s="425">
        <f t="shared" si="0"/>
        <v>16.649999999999999</v>
      </c>
      <c r="C37" s="498"/>
      <c r="D37" s="420">
        <v>33309</v>
      </c>
      <c r="E37" s="499"/>
      <c r="F37" s="420">
        <f t="shared" si="1"/>
        <v>33576</v>
      </c>
      <c r="G37" s="500">
        <f t="shared" si="2"/>
        <v>24006</v>
      </c>
      <c r="H37" s="421">
        <v>927</v>
      </c>
    </row>
    <row r="38" spans="1:8" x14ac:dyDescent="0.2">
      <c r="A38" s="497">
        <v>110</v>
      </c>
      <c r="B38" s="425">
        <f t="shared" si="0"/>
        <v>16.73</v>
      </c>
      <c r="C38" s="498"/>
      <c r="D38" s="420">
        <v>33309</v>
      </c>
      <c r="E38" s="499"/>
      <c r="F38" s="420">
        <f t="shared" si="1"/>
        <v>33420</v>
      </c>
      <c r="G38" s="500">
        <f t="shared" si="2"/>
        <v>23892</v>
      </c>
      <c r="H38" s="421">
        <v>927</v>
      </c>
    </row>
    <row r="39" spans="1:8" x14ac:dyDescent="0.2">
      <c r="A39" s="497">
        <v>111</v>
      </c>
      <c r="B39" s="425">
        <f t="shared" si="0"/>
        <v>16.809999999999999</v>
      </c>
      <c r="C39" s="498"/>
      <c r="D39" s="420">
        <v>33309</v>
      </c>
      <c r="E39" s="499"/>
      <c r="F39" s="420">
        <f t="shared" si="1"/>
        <v>33265</v>
      </c>
      <c r="G39" s="500">
        <f t="shared" si="2"/>
        <v>23778</v>
      </c>
      <c r="H39" s="421">
        <v>927</v>
      </c>
    </row>
    <row r="40" spans="1:8" x14ac:dyDescent="0.2">
      <c r="A40" s="497">
        <v>112</v>
      </c>
      <c r="B40" s="425">
        <f t="shared" si="0"/>
        <v>16.88</v>
      </c>
      <c r="C40" s="498"/>
      <c r="D40" s="420">
        <v>33309</v>
      </c>
      <c r="E40" s="499"/>
      <c r="F40" s="420">
        <f t="shared" si="1"/>
        <v>33131</v>
      </c>
      <c r="G40" s="500">
        <f t="shared" si="2"/>
        <v>23679</v>
      </c>
      <c r="H40" s="421">
        <v>927</v>
      </c>
    </row>
    <row r="41" spans="1:8" x14ac:dyDescent="0.2">
      <c r="A41" s="497">
        <v>113</v>
      </c>
      <c r="B41" s="425">
        <f t="shared" si="0"/>
        <v>16.96</v>
      </c>
      <c r="C41" s="498"/>
      <c r="D41" s="420">
        <v>33309</v>
      </c>
      <c r="E41" s="499"/>
      <c r="F41" s="420">
        <f t="shared" si="1"/>
        <v>32979</v>
      </c>
      <c r="G41" s="500">
        <f t="shared" si="2"/>
        <v>23568</v>
      </c>
      <c r="H41" s="421">
        <v>927</v>
      </c>
    </row>
    <row r="42" spans="1:8" x14ac:dyDescent="0.2">
      <c r="A42" s="497">
        <v>114</v>
      </c>
      <c r="B42" s="425">
        <f t="shared" si="0"/>
        <v>17.03</v>
      </c>
      <c r="C42" s="498"/>
      <c r="D42" s="420">
        <v>33309</v>
      </c>
      <c r="E42" s="499"/>
      <c r="F42" s="420">
        <f t="shared" si="1"/>
        <v>32847</v>
      </c>
      <c r="G42" s="500">
        <f t="shared" si="2"/>
        <v>23471</v>
      </c>
      <c r="H42" s="421">
        <v>927</v>
      </c>
    </row>
    <row r="43" spans="1:8" x14ac:dyDescent="0.2">
      <c r="A43" s="497">
        <v>115</v>
      </c>
      <c r="B43" s="425">
        <f t="shared" si="0"/>
        <v>17.100000000000001</v>
      </c>
      <c r="C43" s="498"/>
      <c r="D43" s="420">
        <v>33309</v>
      </c>
      <c r="E43" s="499"/>
      <c r="F43" s="420">
        <f t="shared" si="1"/>
        <v>32717</v>
      </c>
      <c r="G43" s="500">
        <f t="shared" si="2"/>
        <v>23375</v>
      </c>
      <c r="H43" s="421">
        <v>927</v>
      </c>
    </row>
    <row r="44" spans="1:8" x14ac:dyDescent="0.2">
      <c r="A44" s="497">
        <v>116</v>
      </c>
      <c r="B44" s="425">
        <f t="shared" si="0"/>
        <v>17.170000000000002</v>
      </c>
      <c r="C44" s="498"/>
      <c r="D44" s="420">
        <v>33309</v>
      </c>
      <c r="E44" s="499"/>
      <c r="F44" s="420">
        <f t="shared" si="1"/>
        <v>32587</v>
      </c>
      <c r="G44" s="500">
        <f t="shared" si="2"/>
        <v>23279</v>
      </c>
      <c r="H44" s="421">
        <v>927</v>
      </c>
    </row>
    <row r="45" spans="1:8" x14ac:dyDescent="0.2">
      <c r="A45" s="497">
        <v>117</v>
      </c>
      <c r="B45" s="425">
        <f t="shared" si="0"/>
        <v>17.23</v>
      </c>
      <c r="C45" s="498"/>
      <c r="D45" s="420">
        <v>33309</v>
      </c>
      <c r="E45" s="499"/>
      <c r="F45" s="420">
        <f t="shared" si="1"/>
        <v>32477</v>
      </c>
      <c r="G45" s="500">
        <f t="shared" si="2"/>
        <v>23198</v>
      </c>
      <c r="H45" s="421">
        <v>927</v>
      </c>
    </row>
    <row r="46" spans="1:8" x14ac:dyDescent="0.2">
      <c r="A46" s="497">
        <v>118</v>
      </c>
      <c r="B46" s="425">
        <f t="shared" si="0"/>
        <v>17.3</v>
      </c>
      <c r="C46" s="498"/>
      <c r="D46" s="420">
        <v>33309</v>
      </c>
      <c r="E46" s="499"/>
      <c r="F46" s="420">
        <f t="shared" si="1"/>
        <v>32349</v>
      </c>
      <c r="G46" s="500">
        <f t="shared" si="2"/>
        <v>23105</v>
      </c>
      <c r="H46" s="421">
        <v>927</v>
      </c>
    </row>
    <row r="47" spans="1:8" x14ac:dyDescent="0.2">
      <c r="A47" s="497">
        <v>119</v>
      </c>
      <c r="B47" s="425">
        <f t="shared" si="0"/>
        <v>17.36</v>
      </c>
      <c r="C47" s="498"/>
      <c r="D47" s="420">
        <v>33309</v>
      </c>
      <c r="E47" s="499"/>
      <c r="F47" s="420">
        <f t="shared" si="1"/>
        <v>32241</v>
      </c>
      <c r="G47" s="500">
        <f t="shared" si="2"/>
        <v>23025</v>
      </c>
      <c r="H47" s="421">
        <v>927</v>
      </c>
    </row>
    <row r="48" spans="1:8" x14ac:dyDescent="0.2">
      <c r="A48" s="497">
        <v>120</v>
      </c>
      <c r="B48" s="425">
        <f t="shared" si="0"/>
        <v>17.41</v>
      </c>
      <c r="C48" s="498"/>
      <c r="D48" s="420">
        <v>33309</v>
      </c>
      <c r="E48" s="499"/>
      <c r="F48" s="420">
        <f t="shared" si="1"/>
        <v>32151</v>
      </c>
      <c r="G48" s="500">
        <f t="shared" si="2"/>
        <v>22959</v>
      </c>
      <c r="H48" s="421">
        <v>927</v>
      </c>
    </row>
    <row r="49" spans="1:8" x14ac:dyDescent="0.2">
      <c r="A49" s="497">
        <v>121</v>
      </c>
      <c r="B49" s="425">
        <f t="shared" si="0"/>
        <v>17.47</v>
      </c>
      <c r="C49" s="498"/>
      <c r="D49" s="420">
        <v>33309</v>
      </c>
      <c r="E49" s="499"/>
      <c r="F49" s="420">
        <f t="shared" si="1"/>
        <v>32043</v>
      </c>
      <c r="G49" s="500">
        <f t="shared" si="2"/>
        <v>22880</v>
      </c>
      <c r="H49" s="421">
        <v>927</v>
      </c>
    </row>
    <row r="50" spans="1:8" x14ac:dyDescent="0.2">
      <c r="A50" s="497">
        <v>122</v>
      </c>
      <c r="B50" s="425">
        <f t="shared" si="0"/>
        <v>17.52</v>
      </c>
      <c r="C50" s="498"/>
      <c r="D50" s="420">
        <v>33309</v>
      </c>
      <c r="E50" s="499"/>
      <c r="F50" s="420">
        <f t="shared" si="1"/>
        <v>31955</v>
      </c>
      <c r="G50" s="500">
        <f t="shared" si="2"/>
        <v>22814</v>
      </c>
      <c r="H50" s="421">
        <v>927</v>
      </c>
    </row>
    <row r="51" spans="1:8" x14ac:dyDescent="0.2">
      <c r="A51" s="497">
        <v>123</v>
      </c>
      <c r="B51" s="425">
        <f t="shared" si="0"/>
        <v>17.57</v>
      </c>
      <c r="C51" s="498"/>
      <c r="D51" s="420">
        <v>33309</v>
      </c>
      <c r="E51" s="499"/>
      <c r="F51" s="420">
        <f t="shared" si="1"/>
        <v>31866</v>
      </c>
      <c r="G51" s="500">
        <f t="shared" si="2"/>
        <v>22749</v>
      </c>
      <c r="H51" s="421">
        <v>927</v>
      </c>
    </row>
    <row r="52" spans="1:8" x14ac:dyDescent="0.2">
      <c r="A52" s="497">
        <v>124</v>
      </c>
      <c r="B52" s="425">
        <f t="shared" si="0"/>
        <v>17.61</v>
      </c>
      <c r="C52" s="498"/>
      <c r="D52" s="420">
        <v>33309</v>
      </c>
      <c r="E52" s="499"/>
      <c r="F52" s="420">
        <f t="shared" si="1"/>
        <v>31796</v>
      </c>
      <c r="G52" s="500">
        <f t="shared" si="2"/>
        <v>22698</v>
      </c>
      <c r="H52" s="421">
        <v>927</v>
      </c>
    </row>
    <row r="53" spans="1:8" x14ac:dyDescent="0.2">
      <c r="A53" s="497">
        <v>125</v>
      </c>
      <c r="B53" s="425">
        <f t="shared" si="0"/>
        <v>17.66</v>
      </c>
      <c r="C53" s="498"/>
      <c r="D53" s="420">
        <v>33309</v>
      </c>
      <c r="E53" s="499"/>
      <c r="F53" s="420">
        <f t="shared" si="1"/>
        <v>31709</v>
      </c>
      <c r="G53" s="500">
        <f t="shared" si="2"/>
        <v>22634</v>
      </c>
      <c r="H53" s="421">
        <v>927</v>
      </c>
    </row>
    <row r="54" spans="1:8" x14ac:dyDescent="0.2">
      <c r="A54" s="497">
        <v>126</v>
      </c>
      <c r="B54" s="425">
        <f t="shared" si="0"/>
        <v>17.7</v>
      </c>
      <c r="C54" s="498"/>
      <c r="D54" s="420">
        <v>33309</v>
      </c>
      <c r="E54" s="499"/>
      <c r="F54" s="420">
        <f t="shared" si="1"/>
        <v>31639</v>
      </c>
      <c r="G54" s="500">
        <f t="shared" si="2"/>
        <v>22582</v>
      </c>
      <c r="H54" s="421">
        <v>927</v>
      </c>
    </row>
    <row r="55" spans="1:8" x14ac:dyDescent="0.2">
      <c r="A55" s="497">
        <v>127</v>
      </c>
      <c r="B55" s="425">
        <f t="shared" si="0"/>
        <v>17.739999999999998</v>
      </c>
      <c r="C55" s="498"/>
      <c r="D55" s="420">
        <v>33309</v>
      </c>
      <c r="E55" s="499"/>
      <c r="F55" s="420">
        <f t="shared" si="1"/>
        <v>31570</v>
      </c>
      <c r="G55" s="500">
        <f t="shared" si="2"/>
        <v>22531</v>
      </c>
      <c r="H55" s="421">
        <v>927</v>
      </c>
    </row>
    <row r="56" spans="1:8" x14ac:dyDescent="0.2">
      <c r="A56" s="497">
        <v>128</v>
      </c>
      <c r="B56" s="425">
        <f t="shared" si="0"/>
        <v>17.77</v>
      </c>
      <c r="C56" s="498"/>
      <c r="D56" s="420">
        <v>33309</v>
      </c>
      <c r="E56" s="499"/>
      <c r="F56" s="420">
        <f t="shared" si="1"/>
        <v>31518</v>
      </c>
      <c r="G56" s="500">
        <f t="shared" si="2"/>
        <v>22493</v>
      </c>
      <c r="H56" s="421">
        <v>927</v>
      </c>
    </row>
    <row r="57" spans="1:8" x14ac:dyDescent="0.2">
      <c r="A57" s="497">
        <v>129</v>
      </c>
      <c r="B57" s="425">
        <f t="shared" si="0"/>
        <v>17.8</v>
      </c>
      <c r="C57" s="498"/>
      <c r="D57" s="420">
        <v>33309</v>
      </c>
      <c r="E57" s="499"/>
      <c r="F57" s="420">
        <f t="shared" si="1"/>
        <v>31466</v>
      </c>
      <c r="G57" s="500">
        <f t="shared" si="2"/>
        <v>22456</v>
      </c>
      <c r="H57" s="421">
        <v>927</v>
      </c>
    </row>
    <row r="58" spans="1:8" x14ac:dyDescent="0.2">
      <c r="A58" s="497">
        <v>130</v>
      </c>
      <c r="B58" s="425">
        <f t="shared" si="0"/>
        <v>17.829999999999998</v>
      </c>
      <c r="C58" s="498"/>
      <c r="D58" s="420">
        <v>33309</v>
      </c>
      <c r="E58" s="499"/>
      <c r="F58" s="420">
        <f t="shared" si="1"/>
        <v>31415</v>
      </c>
      <c r="G58" s="500">
        <f t="shared" si="2"/>
        <v>22418</v>
      </c>
      <c r="H58" s="421">
        <v>927</v>
      </c>
    </row>
    <row r="59" spans="1:8" x14ac:dyDescent="0.2">
      <c r="A59" s="497">
        <v>131</v>
      </c>
      <c r="B59" s="425">
        <f t="shared" si="0"/>
        <v>17.86</v>
      </c>
      <c r="C59" s="498"/>
      <c r="D59" s="420">
        <v>33309</v>
      </c>
      <c r="E59" s="499"/>
      <c r="F59" s="420">
        <f t="shared" si="1"/>
        <v>31364</v>
      </c>
      <c r="G59" s="500">
        <f t="shared" si="2"/>
        <v>22380</v>
      </c>
      <c r="H59" s="421">
        <v>927</v>
      </c>
    </row>
    <row r="60" spans="1:8" x14ac:dyDescent="0.2">
      <c r="A60" s="497">
        <v>132</v>
      </c>
      <c r="B60" s="425">
        <f t="shared" si="0"/>
        <v>17.88</v>
      </c>
      <c r="C60" s="498"/>
      <c r="D60" s="420">
        <v>33309</v>
      </c>
      <c r="E60" s="499"/>
      <c r="F60" s="420">
        <f t="shared" si="1"/>
        <v>31330</v>
      </c>
      <c r="G60" s="500">
        <f t="shared" si="2"/>
        <v>22355</v>
      </c>
      <c r="H60" s="421">
        <v>927</v>
      </c>
    </row>
    <row r="61" spans="1:8" x14ac:dyDescent="0.2">
      <c r="A61" s="497">
        <v>133</v>
      </c>
      <c r="B61" s="425">
        <f t="shared" si="0"/>
        <v>17.899999999999999</v>
      </c>
      <c r="C61" s="498"/>
      <c r="D61" s="420">
        <v>33309</v>
      </c>
      <c r="E61" s="499"/>
      <c r="F61" s="420">
        <f t="shared" si="1"/>
        <v>31296</v>
      </c>
      <c r="G61" s="500">
        <f t="shared" si="2"/>
        <v>22330</v>
      </c>
      <c r="H61" s="421">
        <v>927</v>
      </c>
    </row>
    <row r="62" spans="1:8" x14ac:dyDescent="0.2">
      <c r="A62" s="497">
        <v>134</v>
      </c>
      <c r="B62" s="425">
        <f t="shared" si="0"/>
        <v>17.91</v>
      </c>
      <c r="C62" s="498"/>
      <c r="D62" s="420">
        <v>33309</v>
      </c>
      <c r="E62" s="499"/>
      <c r="F62" s="420">
        <f t="shared" si="1"/>
        <v>31279</v>
      </c>
      <c r="G62" s="500">
        <f t="shared" si="2"/>
        <v>22318</v>
      </c>
      <c r="H62" s="421">
        <v>927</v>
      </c>
    </row>
    <row r="63" spans="1:8" x14ac:dyDescent="0.2">
      <c r="A63" s="497">
        <v>135</v>
      </c>
      <c r="B63" s="425">
        <f t="shared" si="0"/>
        <v>17.93</v>
      </c>
      <c r="C63" s="498"/>
      <c r="D63" s="420">
        <v>33309</v>
      </c>
      <c r="E63" s="499"/>
      <c r="F63" s="420">
        <f t="shared" si="1"/>
        <v>31245</v>
      </c>
      <c r="G63" s="500">
        <f t="shared" si="2"/>
        <v>22293</v>
      </c>
      <c r="H63" s="421">
        <v>927</v>
      </c>
    </row>
    <row r="64" spans="1:8" x14ac:dyDescent="0.2">
      <c r="A64" s="497">
        <v>136</v>
      </c>
      <c r="B64" s="425">
        <f t="shared" si="0"/>
        <v>17.940000000000001</v>
      </c>
      <c r="C64" s="498"/>
      <c r="D64" s="420">
        <v>33309</v>
      </c>
      <c r="E64" s="499"/>
      <c r="F64" s="420">
        <f t="shared" si="1"/>
        <v>31228</v>
      </c>
      <c r="G64" s="500">
        <f t="shared" si="2"/>
        <v>22280</v>
      </c>
      <c r="H64" s="421">
        <v>927</v>
      </c>
    </row>
    <row r="65" spans="1:8" x14ac:dyDescent="0.2">
      <c r="A65" s="497">
        <v>137</v>
      </c>
      <c r="B65" s="425">
        <f t="shared" si="0"/>
        <v>17.940000000000001</v>
      </c>
      <c r="C65" s="498"/>
      <c r="D65" s="420">
        <v>33309</v>
      </c>
      <c r="E65" s="499"/>
      <c r="F65" s="420">
        <f t="shared" si="1"/>
        <v>31228</v>
      </c>
      <c r="G65" s="500">
        <f t="shared" si="2"/>
        <v>22280</v>
      </c>
      <c r="H65" s="421">
        <v>927</v>
      </c>
    </row>
    <row r="66" spans="1:8" x14ac:dyDescent="0.2">
      <c r="A66" s="497">
        <v>138</v>
      </c>
      <c r="B66" s="425">
        <f t="shared" si="0"/>
        <v>17.95</v>
      </c>
      <c r="C66" s="498"/>
      <c r="D66" s="420">
        <v>33309</v>
      </c>
      <c r="E66" s="499"/>
      <c r="F66" s="420">
        <f t="shared" si="1"/>
        <v>31211</v>
      </c>
      <c r="G66" s="500">
        <f t="shared" si="2"/>
        <v>22268</v>
      </c>
      <c r="H66" s="421">
        <v>927</v>
      </c>
    </row>
    <row r="67" spans="1:8" x14ac:dyDescent="0.2">
      <c r="A67" s="497">
        <v>139</v>
      </c>
      <c r="B67" s="425">
        <f t="shared" si="0"/>
        <v>17.95</v>
      </c>
      <c r="C67" s="498"/>
      <c r="D67" s="420">
        <v>33309</v>
      </c>
      <c r="E67" s="499"/>
      <c r="F67" s="420">
        <f t="shared" si="1"/>
        <v>31211</v>
      </c>
      <c r="G67" s="500">
        <f t="shared" si="2"/>
        <v>22268</v>
      </c>
      <c r="H67" s="421">
        <v>927</v>
      </c>
    </row>
    <row r="68" spans="1:8" x14ac:dyDescent="0.2">
      <c r="A68" s="497">
        <v>140</v>
      </c>
      <c r="B68" s="425">
        <f t="shared" si="0"/>
        <v>17.940000000000001</v>
      </c>
      <c r="C68" s="498"/>
      <c r="D68" s="420">
        <v>33309</v>
      </c>
      <c r="E68" s="499"/>
      <c r="F68" s="420">
        <f t="shared" si="1"/>
        <v>31228</v>
      </c>
      <c r="G68" s="500">
        <f t="shared" si="2"/>
        <v>22280</v>
      </c>
      <c r="H68" s="421">
        <v>927</v>
      </c>
    </row>
    <row r="69" spans="1:8" x14ac:dyDescent="0.2">
      <c r="A69" s="497">
        <v>141</v>
      </c>
      <c r="B69" s="425">
        <f t="shared" si="0"/>
        <v>17.940000000000001</v>
      </c>
      <c r="C69" s="498"/>
      <c r="D69" s="420">
        <v>33309</v>
      </c>
      <c r="E69" s="499"/>
      <c r="F69" s="420">
        <f t="shared" si="1"/>
        <v>31228</v>
      </c>
      <c r="G69" s="500">
        <f t="shared" si="2"/>
        <v>22280</v>
      </c>
      <c r="H69" s="421">
        <v>927</v>
      </c>
    </row>
    <row r="70" spans="1:8" x14ac:dyDescent="0.2">
      <c r="A70" s="497">
        <v>142</v>
      </c>
      <c r="B70" s="425">
        <f t="shared" si="0"/>
        <v>17.93</v>
      </c>
      <c r="C70" s="498"/>
      <c r="D70" s="420">
        <v>33309</v>
      </c>
      <c r="E70" s="499"/>
      <c r="F70" s="420">
        <f t="shared" si="1"/>
        <v>31245</v>
      </c>
      <c r="G70" s="500">
        <f t="shared" si="2"/>
        <v>22293</v>
      </c>
      <c r="H70" s="421">
        <v>927</v>
      </c>
    </row>
    <row r="71" spans="1:8" x14ac:dyDescent="0.2">
      <c r="A71" s="497">
        <v>143</v>
      </c>
      <c r="B71" s="425">
        <f t="shared" si="0"/>
        <v>17.91</v>
      </c>
      <c r="C71" s="498"/>
      <c r="D71" s="420">
        <v>33309</v>
      </c>
      <c r="E71" s="499"/>
      <c r="F71" s="420">
        <f t="shared" si="1"/>
        <v>31279</v>
      </c>
      <c r="G71" s="500">
        <f t="shared" si="2"/>
        <v>22318</v>
      </c>
      <c r="H71" s="421">
        <v>927</v>
      </c>
    </row>
    <row r="72" spans="1:8" x14ac:dyDescent="0.2">
      <c r="A72" s="497">
        <v>144</v>
      </c>
      <c r="B72" s="425">
        <f t="shared" si="0"/>
        <v>17.89</v>
      </c>
      <c r="C72" s="498"/>
      <c r="D72" s="420">
        <v>33309</v>
      </c>
      <c r="E72" s="499"/>
      <c r="F72" s="420">
        <f t="shared" si="1"/>
        <v>31313</v>
      </c>
      <c r="G72" s="500">
        <f t="shared" si="2"/>
        <v>22343</v>
      </c>
      <c r="H72" s="421">
        <v>927</v>
      </c>
    </row>
    <row r="73" spans="1:8" x14ac:dyDescent="0.2">
      <c r="A73" s="497">
        <v>145</v>
      </c>
      <c r="B73" s="425">
        <f t="shared" si="0"/>
        <v>17.87</v>
      </c>
      <c r="C73" s="498"/>
      <c r="D73" s="420">
        <v>33309</v>
      </c>
      <c r="E73" s="499"/>
      <c r="F73" s="420">
        <f t="shared" si="1"/>
        <v>31347</v>
      </c>
      <c r="G73" s="500">
        <f t="shared" si="2"/>
        <v>22368</v>
      </c>
      <c r="H73" s="421">
        <v>927</v>
      </c>
    </row>
    <row r="74" spans="1:8" x14ac:dyDescent="0.2">
      <c r="A74" s="497">
        <v>146</v>
      </c>
      <c r="B74" s="425">
        <f>ROUND(-0.00000622*POWER(A74,3)+0.0009011*POWER(A74,2)+0.108211*A74+2.2,2)</f>
        <v>17.850000000000001</v>
      </c>
      <c r="C74" s="498"/>
      <c r="D74" s="420">
        <v>33309</v>
      </c>
      <c r="E74" s="499"/>
      <c r="F74" s="420">
        <f t="shared" si="1"/>
        <v>31381</v>
      </c>
      <c r="G74" s="500">
        <f t="shared" si="2"/>
        <v>22393</v>
      </c>
      <c r="H74" s="421">
        <v>927</v>
      </c>
    </row>
    <row r="75" spans="1:8" x14ac:dyDescent="0.2">
      <c r="A75" s="497">
        <v>147</v>
      </c>
      <c r="B75" s="425">
        <f>ROUND(-0.00000622*POWER(A75,3)+0.0009011*POWER(A75,2)+0.108211*A75+2.2,2)</f>
        <v>17.82</v>
      </c>
      <c r="C75" s="498"/>
      <c r="D75" s="420">
        <v>33309</v>
      </c>
      <c r="E75" s="499"/>
      <c r="F75" s="420">
        <f t="shared" si="1"/>
        <v>31432</v>
      </c>
      <c r="G75" s="500">
        <f t="shared" si="2"/>
        <v>22430</v>
      </c>
      <c r="H75" s="421">
        <v>927</v>
      </c>
    </row>
    <row r="76" spans="1:8" x14ac:dyDescent="0.2">
      <c r="A76" s="497">
        <v>148</v>
      </c>
      <c r="B76" s="425">
        <f>ROUND(-0.00000622*POWER(A76,3)+0.0009011*POWER(A76,2)+0.108211*A76+2.2,2)</f>
        <v>17.79</v>
      </c>
      <c r="C76" s="498"/>
      <c r="D76" s="420">
        <v>33309</v>
      </c>
      <c r="E76" s="499"/>
      <c r="F76" s="420">
        <f t="shared" si="1"/>
        <v>31484</v>
      </c>
      <c r="G76" s="500">
        <f t="shared" si="2"/>
        <v>22468</v>
      </c>
      <c r="H76" s="421">
        <v>927</v>
      </c>
    </row>
    <row r="77" spans="1:8" x14ac:dyDescent="0.2">
      <c r="A77" s="497">
        <v>149</v>
      </c>
      <c r="B77" s="425">
        <f>ROUND(-0.00000622*POWER(A77,3)+0.0009011*POWER(A77,2)+0.108211*A77+2.2,2)</f>
        <v>17.75</v>
      </c>
      <c r="C77" s="498"/>
      <c r="D77" s="420">
        <v>33309</v>
      </c>
      <c r="E77" s="499"/>
      <c r="F77" s="420">
        <f t="shared" si="1"/>
        <v>31553</v>
      </c>
      <c r="G77" s="500">
        <f t="shared" si="2"/>
        <v>22519</v>
      </c>
      <c r="H77" s="421">
        <v>927</v>
      </c>
    </row>
    <row r="78" spans="1:8" x14ac:dyDescent="0.2">
      <c r="A78" s="497">
        <v>150</v>
      </c>
      <c r="B78" s="425">
        <f>ROUND(0.022*A78+14.445,2)</f>
        <v>17.75</v>
      </c>
      <c r="C78" s="498"/>
      <c r="D78" s="420">
        <v>33309</v>
      </c>
      <c r="E78" s="499"/>
      <c r="F78" s="420">
        <f t="shared" si="1"/>
        <v>31553</v>
      </c>
      <c r="G78" s="500">
        <f t="shared" si="2"/>
        <v>22519</v>
      </c>
      <c r="H78" s="421">
        <v>927</v>
      </c>
    </row>
    <row r="79" spans="1:8" x14ac:dyDescent="0.2">
      <c r="A79" s="497">
        <v>151</v>
      </c>
      <c r="B79" s="425">
        <f t="shared" ref="B79:B142" si="3">ROUND(0.022*A79+14.445,2)</f>
        <v>17.77</v>
      </c>
      <c r="C79" s="498"/>
      <c r="D79" s="420">
        <v>33309</v>
      </c>
      <c r="E79" s="499"/>
      <c r="F79" s="420">
        <f t="shared" si="1"/>
        <v>31518</v>
      </c>
      <c r="G79" s="500">
        <f t="shared" si="2"/>
        <v>22493</v>
      </c>
      <c r="H79" s="421">
        <v>927</v>
      </c>
    </row>
    <row r="80" spans="1:8" x14ac:dyDescent="0.2">
      <c r="A80" s="497">
        <v>152</v>
      </c>
      <c r="B80" s="425">
        <f t="shared" si="3"/>
        <v>17.79</v>
      </c>
      <c r="C80" s="498"/>
      <c r="D80" s="420">
        <v>33309</v>
      </c>
      <c r="E80" s="499"/>
      <c r="F80" s="420">
        <f t="shared" si="1"/>
        <v>31484</v>
      </c>
      <c r="G80" s="500">
        <f t="shared" si="2"/>
        <v>22468</v>
      </c>
      <c r="H80" s="421">
        <v>927</v>
      </c>
    </row>
    <row r="81" spans="1:8" x14ac:dyDescent="0.2">
      <c r="A81" s="497">
        <v>153</v>
      </c>
      <c r="B81" s="425">
        <f t="shared" si="3"/>
        <v>17.809999999999999</v>
      </c>
      <c r="C81" s="498"/>
      <c r="D81" s="420">
        <v>33309</v>
      </c>
      <c r="E81" s="499"/>
      <c r="F81" s="420">
        <f t="shared" ref="F81:F144" si="4">ROUND(12*1.36*(1/B81*D81)+H81,0)</f>
        <v>31449</v>
      </c>
      <c r="G81" s="500">
        <f t="shared" ref="G81:G144" si="5">ROUND(12*(1/B81*D81),0)</f>
        <v>22443</v>
      </c>
      <c r="H81" s="421">
        <v>927</v>
      </c>
    </row>
    <row r="82" spans="1:8" x14ac:dyDescent="0.2">
      <c r="A82" s="497">
        <v>154</v>
      </c>
      <c r="B82" s="425">
        <f t="shared" si="3"/>
        <v>17.829999999999998</v>
      </c>
      <c r="C82" s="498"/>
      <c r="D82" s="420">
        <v>33309</v>
      </c>
      <c r="E82" s="499"/>
      <c r="F82" s="420">
        <f t="shared" si="4"/>
        <v>31415</v>
      </c>
      <c r="G82" s="500">
        <f t="shared" si="5"/>
        <v>22418</v>
      </c>
      <c r="H82" s="421">
        <v>927</v>
      </c>
    </row>
    <row r="83" spans="1:8" x14ac:dyDescent="0.2">
      <c r="A83" s="497">
        <v>155</v>
      </c>
      <c r="B83" s="425">
        <f t="shared" si="3"/>
        <v>17.86</v>
      </c>
      <c r="C83" s="498"/>
      <c r="D83" s="420">
        <v>33309</v>
      </c>
      <c r="E83" s="499"/>
      <c r="F83" s="420">
        <f t="shared" si="4"/>
        <v>31364</v>
      </c>
      <c r="G83" s="500">
        <f t="shared" si="5"/>
        <v>22380</v>
      </c>
      <c r="H83" s="421">
        <v>927</v>
      </c>
    </row>
    <row r="84" spans="1:8" x14ac:dyDescent="0.2">
      <c r="A84" s="497">
        <v>156</v>
      </c>
      <c r="B84" s="425">
        <f t="shared" si="3"/>
        <v>17.88</v>
      </c>
      <c r="C84" s="498"/>
      <c r="D84" s="420">
        <v>33309</v>
      </c>
      <c r="E84" s="499"/>
      <c r="F84" s="420">
        <f t="shared" si="4"/>
        <v>31330</v>
      </c>
      <c r="G84" s="500">
        <f t="shared" si="5"/>
        <v>22355</v>
      </c>
      <c r="H84" s="421">
        <v>927</v>
      </c>
    </row>
    <row r="85" spans="1:8" x14ac:dyDescent="0.2">
      <c r="A85" s="497">
        <v>157</v>
      </c>
      <c r="B85" s="425">
        <f t="shared" si="3"/>
        <v>17.899999999999999</v>
      </c>
      <c r="C85" s="498"/>
      <c r="D85" s="420">
        <v>33309</v>
      </c>
      <c r="E85" s="499"/>
      <c r="F85" s="420">
        <f t="shared" si="4"/>
        <v>31296</v>
      </c>
      <c r="G85" s="500">
        <f t="shared" si="5"/>
        <v>22330</v>
      </c>
      <c r="H85" s="421">
        <v>927</v>
      </c>
    </row>
    <row r="86" spans="1:8" x14ac:dyDescent="0.2">
      <c r="A86" s="497">
        <v>158</v>
      </c>
      <c r="B86" s="425">
        <f t="shared" si="3"/>
        <v>17.920000000000002</v>
      </c>
      <c r="C86" s="498"/>
      <c r="D86" s="420">
        <v>33309</v>
      </c>
      <c r="E86" s="499"/>
      <c r="F86" s="420">
        <f t="shared" si="4"/>
        <v>31262</v>
      </c>
      <c r="G86" s="500">
        <f t="shared" si="5"/>
        <v>22305</v>
      </c>
      <c r="H86" s="421">
        <v>927</v>
      </c>
    </row>
    <row r="87" spans="1:8" x14ac:dyDescent="0.2">
      <c r="A87" s="497">
        <v>159</v>
      </c>
      <c r="B87" s="425">
        <f t="shared" si="3"/>
        <v>17.940000000000001</v>
      </c>
      <c r="C87" s="498"/>
      <c r="D87" s="420">
        <v>33309</v>
      </c>
      <c r="E87" s="499"/>
      <c r="F87" s="420">
        <f t="shared" si="4"/>
        <v>31228</v>
      </c>
      <c r="G87" s="500">
        <f t="shared" si="5"/>
        <v>22280</v>
      </c>
      <c r="H87" s="421">
        <v>927</v>
      </c>
    </row>
    <row r="88" spans="1:8" x14ac:dyDescent="0.2">
      <c r="A88" s="497">
        <v>160</v>
      </c>
      <c r="B88" s="425">
        <f t="shared" si="3"/>
        <v>17.97</v>
      </c>
      <c r="C88" s="498"/>
      <c r="D88" s="420">
        <v>33309</v>
      </c>
      <c r="E88" s="499"/>
      <c r="F88" s="420">
        <f t="shared" si="4"/>
        <v>31178</v>
      </c>
      <c r="G88" s="500">
        <f t="shared" si="5"/>
        <v>22243</v>
      </c>
      <c r="H88" s="421">
        <v>927</v>
      </c>
    </row>
    <row r="89" spans="1:8" x14ac:dyDescent="0.2">
      <c r="A89" s="497">
        <v>161</v>
      </c>
      <c r="B89" s="425">
        <f t="shared" si="3"/>
        <v>17.989999999999998</v>
      </c>
      <c r="C89" s="498"/>
      <c r="D89" s="420">
        <v>33309</v>
      </c>
      <c r="E89" s="499"/>
      <c r="F89" s="420">
        <f t="shared" si="4"/>
        <v>31144</v>
      </c>
      <c r="G89" s="500">
        <f t="shared" si="5"/>
        <v>22218</v>
      </c>
      <c r="H89" s="421">
        <v>927</v>
      </c>
    </row>
    <row r="90" spans="1:8" x14ac:dyDescent="0.2">
      <c r="A90" s="497">
        <v>162</v>
      </c>
      <c r="B90" s="425">
        <f t="shared" si="3"/>
        <v>18.010000000000002</v>
      </c>
      <c r="C90" s="498"/>
      <c r="D90" s="420">
        <v>33309</v>
      </c>
      <c r="E90" s="499"/>
      <c r="F90" s="420">
        <f t="shared" si="4"/>
        <v>31110</v>
      </c>
      <c r="G90" s="500">
        <f t="shared" si="5"/>
        <v>22194</v>
      </c>
      <c r="H90" s="421">
        <v>927</v>
      </c>
    </row>
    <row r="91" spans="1:8" x14ac:dyDescent="0.2">
      <c r="A91" s="497">
        <v>163</v>
      </c>
      <c r="B91" s="425">
        <f t="shared" si="3"/>
        <v>18.03</v>
      </c>
      <c r="C91" s="498"/>
      <c r="D91" s="420">
        <v>33309</v>
      </c>
      <c r="E91" s="499"/>
      <c r="F91" s="420">
        <f t="shared" si="4"/>
        <v>31077</v>
      </c>
      <c r="G91" s="500">
        <f t="shared" si="5"/>
        <v>22169</v>
      </c>
      <c r="H91" s="421">
        <v>927</v>
      </c>
    </row>
    <row r="92" spans="1:8" x14ac:dyDescent="0.2">
      <c r="A92" s="497">
        <v>164</v>
      </c>
      <c r="B92" s="425">
        <f t="shared" si="3"/>
        <v>18.05</v>
      </c>
      <c r="C92" s="498"/>
      <c r="D92" s="420">
        <v>33309</v>
      </c>
      <c r="E92" s="499"/>
      <c r="F92" s="420">
        <f t="shared" si="4"/>
        <v>31044</v>
      </c>
      <c r="G92" s="500">
        <f t="shared" si="5"/>
        <v>22144</v>
      </c>
      <c r="H92" s="421">
        <v>927</v>
      </c>
    </row>
    <row r="93" spans="1:8" x14ac:dyDescent="0.2">
      <c r="A93" s="497">
        <v>165</v>
      </c>
      <c r="B93" s="425">
        <f t="shared" si="3"/>
        <v>18.079999999999998</v>
      </c>
      <c r="C93" s="498"/>
      <c r="D93" s="420">
        <v>33309</v>
      </c>
      <c r="E93" s="499"/>
      <c r="F93" s="420">
        <f t="shared" si="4"/>
        <v>30994</v>
      </c>
      <c r="G93" s="500">
        <f t="shared" si="5"/>
        <v>22108</v>
      </c>
      <c r="H93" s="421">
        <v>927</v>
      </c>
    </row>
    <row r="94" spans="1:8" x14ac:dyDescent="0.2">
      <c r="A94" s="497">
        <v>166</v>
      </c>
      <c r="B94" s="425">
        <f t="shared" si="3"/>
        <v>18.100000000000001</v>
      </c>
      <c r="C94" s="498"/>
      <c r="D94" s="420">
        <v>33309</v>
      </c>
      <c r="E94" s="499"/>
      <c r="F94" s="420">
        <f t="shared" si="4"/>
        <v>30960</v>
      </c>
      <c r="G94" s="500">
        <f t="shared" si="5"/>
        <v>22083</v>
      </c>
      <c r="H94" s="421">
        <v>927</v>
      </c>
    </row>
    <row r="95" spans="1:8" x14ac:dyDescent="0.2">
      <c r="A95" s="497">
        <v>167</v>
      </c>
      <c r="B95" s="425">
        <f t="shared" si="3"/>
        <v>18.12</v>
      </c>
      <c r="C95" s="498"/>
      <c r="D95" s="420">
        <v>33309</v>
      </c>
      <c r="E95" s="499"/>
      <c r="F95" s="420">
        <f t="shared" si="4"/>
        <v>30927</v>
      </c>
      <c r="G95" s="500">
        <f t="shared" si="5"/>
        <v>22059</v>
      </c>
      <c r="H95" s="421">
        <v>927</v>
      </c>
    </row>
    <row r="96" spans="1:8" x14ac:dyDescent="0.2">
      <c r="A96" s="497">
        <v>168</v>
      </c>
      <c r="B96" s="425">
        <f t="shared" si="3"/>
        <v>18.14</v>
      </c>
      <c r="C96" s="498"/>
      <c r="D96" s="420">
        <v>33309</v>
      </c>
      <c r="E96" s="499"/>
      <c r="F96" s="420">
        <f t="shared" si="4"/>
        <v>30894</v>
      </c>
      <c r="G96" s="500">
        <f t="shared" si="5"/>
        <v>22035</v>
      </c>
      <c r="H96" s="421">
        <v>927</v>
      </c>
    </row>
    <row r="97" spans="1:8" x14ac:dyDescent="0.2">
      <c r="A97" s="497">
        <v>169</v>
      </c>
      <c r="B97" s="425">
        <f t="shared" si="3"/>
        <v>18.16</v>
      </c>
      <c r="C97" s="498"/>
      <c r="D97" s="420">
        <v>33309</v>
      </c>
      <c r="E97" s="499"/>
      <c r="F97" s="420">
        <f t="shared" si="4"/>
        <v>30861</v>
      </c>
      <c r="G97" s="500">
        <f t="shared" si="5"/>
        <v>22010</v>
      </c>
      <c r="H97" s="421">
        <v>927</v>
      </c>
    </row>
    <row r="98" spans="1:8" x14ac:dyDescent="0.2">
      <c r="A98" s="497">
        <v>170</v>
      </c>
      <c r="B98" s="425">
        <f t="shared" si="3"/>
        <v>18.190000000000001</v>
      </c>
      <c r="C98" s="498"/>
      <c r="D98" s="420">
        <v>33309</v>
      </c>
      <c r="E98" s="499"/>
      <c r="F98" s="420">
        <f t="shared" si="4"/>
        <v>30812</v>
      </c>
      <c r="G98" s="500">
        <f t="shared" si="5"/>
        <v>21974</v>
      </c>
      <c r="H98" s="421">
        <v>927</v>
      </c>
    </row>
    <row r="99" spans="1:8" x14ac:dyDescent="0.2">
      <c r="A99" s="497">
        <v>171</v>
      </c>
      <c r="B99" s="425">
        <f t="shared" si="3"/>
        <v>18.21</v>
      </c>
      <c r="C99" s="498"/>
      <c r="D99" s="420">
        <v>33309</v>
      </c>
      <c r="E99" s="499"/>
      <c r="F99" s="420">
        <f t="shared" si="4"/>
        <v>30779</v>
      </c>
      <c r="G99" s="500">
        <f t="shared" si="5"/>
        <v>21950</v>
      </c>
      <c r="H99" s="421">
        <v>927</v>
      </c>
    </row>
    <row r="100" spans="1:8" x14ac:dyDescent="0.2">
      <c r="A100" s="497">
        <v>172</v>
      </c>
      <c r="B100" s="425">
        <f t="shared" si="3"/>
        <v>18.23</v>
      </c>
      <c r="C100" s="498"/>
      <c r="D100" s="420">
        <v>33309</v>
      </c>
      <c r="E100" s="499"/>
      <c r="F100" s="420">
        <f t="shared" si="4"/>
        <v>30746</v>
      </c>
      <c r="G100" s="500">
        <f t="shared" si="5"/>
        <v>21926</v>
      </c>
      <c r="H100" s="421">
        <v>927</v>
      </c>
    </row>
    <row r="101" spans="1:8" x14ac:dyDescent="0.2">
      <c r="A101" s="497">
        <v>173</v>
      </c>
      <c r="B101" s="425">
        <f t="shared" si="3"/>
        <v>18.25</v>
      </c>
      <c r="C101" s="498"/>
      <c r="D101" s="420">
        <v>33309</v>
      </c>
      <c r="E101" s="499"/>
      <c r="F101" s="420">
        <f t="shared" si="4"/>
        <v>30713</v>
      </c>
      <c r="G101" s="500">
        <f t="shared" si="5"/>
        <v>21902</v>
      </c>
      <c r="H101" s="421">
        <v>927</v>
      </c>
    </row>
    <row r="102" spans="1:8" x14ac:dyDescent="0.2">
      <c r="A102" s="497">
        <v>174</v>
      </c>
      <c r="B102" s="425">
        <f t="shared" si="3"/>
        <v>18.27</v>
      </c>
      <c r="C102" s="498"/>
      <c r="D102" s="420">
        <v>33309</v>
      </c>
      <c r="E102" s="499"/>
      <c r="F102" s="420">
        <f t="shared" si="4"/>
        <v>30681</v>
      </c>
      <c r="G102" s="500">
        <f t="shared" si="5"/>
        <v>21878</v>
      </c>
      <c r="H102" s="421">
        <v>927</v>
      </c>
    </row>
    <row r="103" spans="1:8" x14ac:dyDescent="0.2">
      <c r="A103" s="497">
        <v>175</v>
      </c>
      <c r="B103" s="425">
        <f t="shared" si="3"/>
        <v>18.3</v>
      </c>
      <c r="C103" s="498"/>
      <c r="D103" s="420">
        <v>33309</v>
      </c>
      <c r="E103" s="499"/>
      <c r="F103" s="420">
        <f t="shared" si="4"/>
        <v>30632</v>
      </c>
      <c r="G103" s="500">
        <f t="shared" si="5"/>
        <v>21842</v>
      </c>
      <c r="H103" s="421">
        <v>927</v>
      </c>
    </row>
    <row r="104" spans="1:8" x14ac:dyDescent="0.2">
      <c r="A104" s="497">
        <v>176</v>
      </c>
      <c r="B104" s="425">
        <f t="shared" si="3"/>
        <v>18.32</v>
      </c>
      <c r="C104" s="498"/>
      <c r="D104" s="420">
        <v>33309</v>
      </c>
      <c r="E104" s="499"/>
      <c r="F104" s="420">
        <f t="shared" si="4"/>
        <v>30600</v>
      </c>
      <c r="G104" s="500">
        <f t="shared" si="5"/>
        <v>21818</v>
      </c>
      <c r="H104" s="421">
        <v>927</v>
      </c>
    </row>
    <row r="105" spans="1:8" x14ac:dyDescent="0.2">
      <c r="A105" s="497">
        <v>177</v>
      </c>
      <c r="B105" s="425">
        <f t="shared" si="3"/>
        <v>18.34</v>
      </c>
      <c r="C105" s="498"/>
      <c r="D105" s="420">
        <v>33309</v>
      </c>
      <c r="E105" s="499"/>
      <c r="F105" s="420">
        <f t="shared" si="4"/>
        <v>30567</v>
      </c>
      <c r="G105" s="500">
        <f t="shared" si="5"/>
        <v>21794</v>
      </c>
      <c r="H105" s="421">
        <v>927</v>
      </c>
    </row>
    <row r="106" spans="1:8" x14ac:dyDescent="0.2">
      <c r="A106" s="497">
        <v>178</v>
      </c>
      <c r="B106" s="425">
        <f t="shared" si="3"/>
        <v>18.36</v>
      </c>
      <c r="C106" s="498"/>
      <c r="D106" s="420">
        <v>33309</v>
      </c>
      <c r="E106" s="499"/>
      <c r="F106" s="420">
        <f t="shared" si="4"/>
        <v>30535</v>
      </c>
      <c r="G106" s="500">
        <f t="shared" si="5"/>
        <v>21771</v>
      </c>
      <c r="H106" s="421">
        <v>927</v>
      </c>
    </row>
    <row r="107" spans="1:8" x14ac:dyDescent="0.2">
      <c r="A107" s="497">
        <v>179</v>
      </c>
      <c r="B107" s="425">
        <f t="shared" si="3"/>
        <v>18.38</v>
      </c>
      <c r="C107" s="498"/>
      <c r="D107" s="420">
        <v>33309</v>
      </c>
      <c r="E107" s="499"/>
      <c r="F107" s="420">
        <f t="shared" si="4"/>
        <v>30503</v>
      </c>
      <c r="G107" s="500">
        <f t="shared" si="5"/>
        <v>21747</v>
      </c>
      <c r="H107" s="421">
        <v>927</v>
      </c>
    </row>
    <row r="108" spans="1:8" x14ac:dyDescent="0.2">
      <c r="A108" s="497">
        <v>180</v>
      </c>
      <c r="B108" s="425">
        <f t="shared" si="3"/>
        <v>18.41</v>
      </c>
      <c r="C108" s="498"/>
      <c r="D108" s="420">
        <v>33309</v>
      </c>
      <c r="E108" s="499"/>
      <c r="F108" s="420">
        <f t="shared" si="4"/>
        <v>30455</v>
      </c>
      <c r="G108" s="500">
        <f t="shared" si="5"/>
        <v>21711</v>
      </c>
      <c r="H108" s="421">
        <v>927</v>
      </c>
    </row>
    <row r="109" spans="1:8" x14ac:dyDescent="0.2">
      <c r="A109" s="497">
        <v>181</v>
      </c>
      <c r="B109" s="425">
        <f t="shared" si="3"/>
        <v>18.43</v>
      </c>
      <c r="C109" s="498"/>
      <c r="D109" s="420">
        <v>33309</v>
      </c>
      <c r="E109" s="499"/>
      <c r="F109" s="420">
        <f t="shared" si="4"/>
        <v>30423</v>
      </c>
      <c r="G109" s="500">
        <f t="shared" si="5"/>
        <v>21688</v>
      </c>
      <c r="H109" s="421">
        <v>927</v>
      </c>
    </row>
    <row r="110" spans="1:8" x14ac:dyDescent="0.2">
      <c r="A110" s="497">
        <v>182</v>
      </c>
      <c r="B110" s="425">
        <f t="shared" si="3"/>
        <v>18.45</v>
      </c>
      <c r="C110" s="498"/>
      <c r="D110" s="420">
        <v>33309</v>
      </c>
      <c r="E110" s="499"/>
      <c r="F110" s="420">
        <f t="shared" si="4"/>
        <v>30391</v>
      </c>
      <c r="G110" s="500">
        <f t="shared" si="5"/>
        <v>21664</v>
      </c>
      <c r="H110" s="421">
        <v>927</v>
      </c>
    </row>
    <row r="111" spans="1:8" x14ac:dyDescent="0.2">
      <c r="A111" s="497">
        <v>183</v>
      </c>
      <c r="B111" s="425">
        <f t="shared" si="3"/>
        <v>18.47</v>
      </c>
      <c r="C111" s="498"/>
      <c r="D111" s="420">
        <v>33309</v>
      </c>
      <c r="E111" s="499"/>
      <c r="F111" s="420">
        <f t="shared" si="4"/>
        <v>30359</v>
      </c>
      <c r="G111" s="500">
        <f t="shared" si="5"/>
        <v>21641</v>
      </c>
      <c r="H111" s="421">
        <v>927</v>
      </c>
    </row>
    <row r="112" spans="1:8" x14ac:dyDescent="0.2">
      <c r="A112" s="497">
        <v>184</v>
      </c>
      <c r="B112" s="425">
        <f t="shared" si="3"/>
        <v>18.489999999999998</v>
      </c>
      <c r="C112" s="498"/>
      <c r="D112" s="420">
        <v>33309</v>
      </c>
      <c r="E112" s="499"/>
      <c r="F112" s="420">
        <f t="shared" si="4"/>
        <v>30327</v>
      </c>
      <c r="G112" s="500">
        <f t="shared" si="5"/>
        <v>21618</v>
      </c>
      <c r="H112" s="421">
        <v>927</v>
      </c>
    </row>
    <row r="113" spans="1:8" x14ac:dyDescent="0.2">
      <c r="A113" s="497">
        <v>185</v>
      </c>
      <c r="B113" s="425">
        <f t="shared" si="3"/>
        <v>18.52</v>
      </c>
      <c r="C113" s="498"/>
      <c r="D113" s="420">
        <v>33309</v>
      </c>
      <c r="E113" s="499"/>
      <c r="F113" s="420">
        <f t="shared" si="4"/>
        <v>30279</v>
      </c>
      <c r="G113" s="500">
        <f t="shared" si="5"/>
        <v>21583</v>
      </c>
      <c r="H113" s="421">
        <v>927</v>
      </c>
    </row>
    <row r="114" spans="1:8" x14ac:dyDescent="0.2">
      <c r="A114" s="497">
        <v>186</v>
      </c>
      <c r="B114" s="425">
        <f t="shared" si="3"/>
        <v>18.54</v>
      </c>
      <c r="C114" s="498"/>
      <c r="D114" s="420">
        <v>33309</v>
      </c>
      <c r="E114" s="499"/>
      <c r="F114" s="420">
        <f t="shared" si="4"/>
        <v>30248</v>
      </c>
      <c r="G114" s="500">
        <f t="shared" si="5"/>
        <v>21559</v>
      </c>
      <c r="H114" s="421">
        <v>927</v>
      </c>
    </row>
    <row r="115" spans="1:8" x14ac:dyDescent="0.2">
      <c r="A115" s="497">
        <v>187</v>
      </c>
      <c r="B115" s="425">
        <f t="shared" si="3"/>
        <v>18.559999999999999</v>
      </c>
      <c r="C115" s="498"/>
      <c r="D115" s="420">
        <v>33309</v>
      </c>
      <c r="E115" s="499"/>
      <c r="F115" s="420">
        <f t="shared" si="4"/>
        <v>30216</v>
      </c>
      <c r="G115" s="500">
        <f t="shared" si="5"/>
        <v>21536</v>
      </c>
      <c r="H115" s="421">
        <v>927</v>
      </c>
    </row>
    <row r="116" spans="1:8" x14ac:dyDescent="0.2">
      <c r="A116" s="497">
        <v>188</v>
      </c>
      <c r="B116" s="425">
        <f t="shared" si="3"/>
        <v>18.579999999999998</v>
      </c>
      <c r="C116" s="498"/>
      <c r="D116" s="420">
        <v>33309</v>
      </c>
      <c r="E116" s="499"/>
      <c r="F116" s="420">
        <f t="shared" si="4"/>
        <v>30184</v>
      </c>
      <c r="G116" s="500">
        <f t="shared" si="5"/>
        <v>21513</v>
      </c>
      <c r="H116" s="421">
        <v>927</v>
      </c>
    </row>
    <row r="117" spans="1:8" x14ac:dyDescent="0.2">
      <c r="A117" s="497">
        <v>189</v>
      </c>
      <c r="B117" s="425">
        <f t="shared" si="3"/>
        <v>18.600000000000001</v>
      </c>
      <c r="C117" s="498"/>
      <c r="D117" s="420">
        <v>33309</v>
      </c>
      <c r="E117" s="499"/>
      <c r="F117" s="420">
        <f t="shared" si="4"/>
        <v>30153</v>
      </c>
      <c r="G117" s="500">
        <f t="shared" si="5"/>
        <v>21490</v>
      </c>
      <c r="H117" s="421">
        <v>927</v>
      </c>
    </row>
    <row r="118" spans="1:8" x14ac:dyDescent="0.2">
      <c r="A118" s="497">
        <v>190</v>
      </c>
      <c r="B118" s="425">
        <f t="shared" si="3"/>
        <v>18.63</v>
      </c>
      <c r="C118" s="498"/>
      <c r="D118" s="420">
        <v>33309</v>
      </c>
      <c r="E118" s="499"/>
      <c r="F118" s="420">
        <f t="shared" si="4"/>
        <v>30106</v>
      </c>
      <c r="G118" s="500">
        <f t="shared" si="5"/>
        <v>21455</v>
      </c>
      <c r="H118" s="421">
        <v>927</v>
      </c>
    </row>
    <row r="119" spans="1:8" x14ac:dyDescent="0.2">
      <c r="A119" s="497">
        <v>191</v>
      </c>
      <c r="B119" s="425">
        <f t="shared" si="3"/>
        <v>18.649999999999999</v>
      </c>
      <c r="C119" s="498"/>
      <c r="D119" s="420">
        <v>33309</v>
      </c>
      <c r="E119" s="499"/>
      <c r="F119" s="420">
        <f t="shared" si="4"/>
        <v>30075</v>
      </c>
      <c r="G119" s="500">
        <f t="shared" si="5"/>
        <v>21432</v>
      </c>
      <c r="H119" s="421">
        <v>927</v>
      </c>
    </row>
    <row r="120" spans="1:8" x14ac:dyDescent="0.2">
      <c r="A120" s="497">
        <v>192</v>
      </c>
      <c r="B120" s="425">
        <f t="shared" si="3"/>
        <v>18.670000000000002</v>
      </c>
      <c r="C120" s="498"/>
      <c r="D120" s="420">
        <v>33309</v>
      </c>
      <c r="E120" s="499"/>
      <c r="F120" s="420">
        <f t="shared" si="4"/>
        <v>30043</v>
      </c>
      <c r="G120" s="500">
        <f t="shared" si="5"/>
        <v>21409</v>
      </c>
      <c r="H120" s="421">
        <v>927</v>
      </c>
    </row>
    <row r="121" spans="1:8" x14ac:dyDescent="0.2">
      <c r="A121" s="497">
        <v>193</v>
      </c>
      <c r="B121" s="425">
        <f t="shared" si="3"/>
        <v>18.690000000000001</v>
      </c>
      <c r="C121" s="498"/>
      <c r="D121" s="420">
        <v>33309</v>
      </c>
      <c r="E121" s="499"/>
      <c r="F121" s="420">
        <f t="shared" si="4"/>
        <v>30012</v>
      </c>
      <c r="G121" s="500">
        <f t="shared" si="5"/>
        <v>21386</v>
      </c>
      <c r="H121" s="421">
        <v>927</v>
      </c>
    </row>
    <row r="122" spans="1:8" x14ac:dyDescent="0.2">
      <c r="A122" s="497">
        <v>194</v>
      </c>
      <c r="B122" s="425">
        <f t="shared" si="3"/>
        <v>18.71</v>
      </c>
      <c r="C122" s="498"/>
      <c r="D122" s="420">
        <v>33309</v>
      </c>
      <c r="E122" s="499"/>
      <c r="F122" s="420">
        <f t="shared" si="4"/>
        <v>29981</v>
      </c>
      <c r="G122" s="500">
        <f t="shared" si="5"/>
        <v>21363</v>
      </c>
      <c r="H122" s="421">
        <v>927</v>
      </c>
    </row>
    <row r="123" spans="1:8" x14ac:dyDescent="0.2">
      <c r="A123" s="497">
        <v>195</v>
      </c>
      <c r="B123" s="425">
        <f t="shared" si="3"/>
        <v>18.739999999999998</v>
      </c>
      <c r="C123" s="498"/>
      <c r="D123" s="420">
        <v>33309</v>
      </c>
      <c r="E123" s="499"/>
      <c r="F123" s="420">
        <f t="shared" si="4"/>
        <v>29935</v>
      </c>
      <c r="G123" s="500">
        <f t="shared" si="5"/>
        <v>21329</v>
      </c>
      <c r="H123" s="421">
        <v>927</v>
      </c>
    </row>
    <row r="124" spans="1:8" x14ac:dyDescent="0.2">
      <c r="A124" s="497">
        <v>196</v>
      </c>
      <c r="B124" s="425">
        <f t="shared" si="3"/>
        <v>18.760000000000002</v>
      </c>
      <c r="C124" s="498"/>
      <c r="D124" s="420">
        <v>33309</v>
      </c>
      <c r="E124" s="499"/>
      <c r="F124" s="420">
        <f t="shared" si="4"/>
        <v>29904</v>
      </c>
      <c r="G124" s="500">
        <f t="shared" si="5"/>
        <v>21306</v>
      </c>
      <c r="H124" s="421">
        <v>927</v>
      </c>
    </row>
    <row r="125" spans="1:8" x14ac:dyDescent="0.2">
      <c r="A125" s="497">
        <v>197</v>
      </c>
      <c r="B125" s="425">
        <f t="shared" si="3"/>
        <v>18.78</v>
      </c>
      <c r="C125" s="498"/>
      <c r="D125" s="420">
        <v>33309</v>
      </c>
      <c r="E125" s="499"/>
      <c r="F125" s="420">
        <f t="shared" si="4"/>
        <v>29873</v>
      </c>
      <c r="G125" s="500">
        <f t="shared" si="5"/>
        <v>21284</v>
      </c>
      <c r="H125" s="421">
        <v>927</v>
      </c>
    </row>
    <row r="126" spans="1:8" x14ac:dyDescent="0.2">
      <c r="A126" s="497">
        <v>198</v>
      </c>
      <c r="B126" s="425">
        <f t="shared" si="3"/>
        <v>18.8</v>
      </c>
      <c r="C126" s="498"/>
      <c r="D126" s="420">
        <v>33309</v>
      </c>
      <c r="E126" s="499"/>
      <c r="F126" s="420">
        <f t="shared" si="4"/>
        <v>29842</v>
      </c>
      <c r="G126" s="500">
        <f t="shared" si="5"/>
        <v>21261</v>
      </c>
      <c r="H126" s="421">
        <v>927</v>
      </c>
    </row>
    <row r="127" spans="1:8" x14ac:dyDescent="0.2">
      <c r="A127" s="497">
        <v>199</v>
      </c>
      <c r="B127" s="425">
        <f t="shared" si="3"/>
        <v>18.82</v>
      </c>
      <c r="C127" s="498"/>
      <c r="D127" s="420">
        <v>33309</v>
      </c>
      <c r="E127" s="499"/>
      <c r="F127" s="420">
        <f t="shared" si="4"/>
        <v>29811</v>
      </c>
      <c r="G127" s="500">
        <f t="shared" si="5"/>
        <v>21238</v>
      </c>
      <c r="H127" s="421">
        <v>927</v>
      </c>
    </row>
    <row r="128" spans="1:8" x14ac:dyDescent="0.2">
      <c r="A128" s="497">
        <v>200</v>
      </c>
      <c r="B128" s="425">
        <f t="shared" si="3"/>
        <v>18.850000000000001</v>
      </c>
      <c r="C128" s="498"/>
      <c r="D128" s="420">
        <v>33309</v>
      </c>
      <c r="E128" s="499"/>
      <c r="F128" s="420">
        <f t="shared" si="4"/>
        <v>29765</v>
      </c>
      <c r="G128" s="500">
        <f t="shared" si="5"/>
        <v>21205</v>
      </c>
      <c r="H128" s="421">
        <v>927</v>
      </c>
    </row>
    <row r="129" spans="1:8" x14ac:dyDescent="0.2">
      <c r="A129" s="497">
        <v>201</v>
      </c>
      <c r="B129" s="425">
        <f t="shared" si="3"/>
        <v>18.87</v>
      </c>
      <c r="C129" s="498"/>
      <c r="D129" s="420">
        <v>33309</v>
      </c>
      <c r="E129" s="499"/>
      <c r="F129" s="420">
        <f t="shared" si="4"/>
        <v>29735</v>
      </c>
      <c r="G129" s="500">
        <f t="shared" si="5"/>
        <v>21182</v>
      </c>
      <c r="H129" s="421">
        <v>927</v>
      </c>
    </row>
    <row r="130" spans="1:8" x14ac:dyDescent="0.2">
      <c r="A130" s="497">
        <v>202</v>
      </c>
      <c r="B130" s="425">
        <f t="shared" si="3"/>
        <v>18.89</v>
      </c>
      <c r="C130" s="498"/>
      <c r="D130" s="420">
        <v>33309</v>
      </c>
      <c r="E130" s="499"/>
      <c r="F130" s="420">
        <f t="shared" si="4"/>
        <v>29704</v>
      </c>
      <c r="G130" s="500">
        <f t="shared" si="5"/>
        <v>21160</v>
      </c>
      <c r="H130" s="421">
        <v>927</v>
      </c>
    </row>
    <row r="131" spans="1:8" x14ac:dyDescent="0.2">
      <c r="A131" s="497">
        <v>203</v>
      </c>
      <c r="B131" s="425">
        <f t="shared" si="3"/>
        <v>18.91</v>
      </c>
      <c r="C131" s="498"/>
      <c r="D131" s="420">
        <v>33309</v>
      </c>
      <c r="E131" s="499"/>
      <c r="F131" s="420">
        <f t="shared" si="4"/>
        <v>29674</v>
      </c>
      <c r="G131" s="500">
        <f t="shared" si="5"/>
        <v>21137</v>
      </c>
      <c r="H131" s="421">
        <v>927</v>
      </c>
    </row>
    <row r="132" spans="1:8" x14ac:dyDescent="0.2">
      <c r="A132" s="497">
        <v>204</v>
      </c>
      <c r="B132" s="425">
        <f t="shared" si="3"/>
        <v>18.93</v>
      </c>
      <c r="C132" s="498"/>
      <c r="D132" s="420">
        <v>33309</v>
      </c>
      <c r="E132" s="499"/>
      <c r="F132" s="420">
        <f t="shared" si="4"/>
        <v>29643</v>
      </c>
      <c r="G132" s="500">
        <f t="shared" si="5"/>
        <v>21115</v>
      </c>
      <c r="H132" s="421">
        <v>927</v>
      </c>
    </row>
    <row r="133" spans="1:8" x14ac:dyDescent="0.2">
      <c r="A133" s="497">
        <v>205</v>
      </c>
      <c r="B133" s="425">
        <f t="shared" si="3"/>
        <v>18.96</v>
      </c>
      <c r="C133" s="498"/>
      <c r="D133" s="420">
        <v>33309</v>
      </c>
      <c r="E133" s="499"/>
      <c r="F133" s="420">
        <f t="shared" si="4"/>
        <v>29598</v>
      </c>
      <c r="G133" s="500">
        <f t="shared" si="5"/>
        <v>21082</v>
      </c>
      <c r="H133" s="421">
        <v>927</v>
      </c>
    </row>
    <row r="134" spans="1:8" x14ac:dyDescent="0.2">
      <c r="A134" s="497">
        <v>206</v>
      </c>
      <c r="B134" s="425">
        <f t="shared" si="3"/>
        <v>18.98</v>
      </c>
      <c r="C134" s="498"/>
      <c r="D134" s="420">
        <v>33309</v>
      </c>
      <c r="E134" s="499"/>
      <c r="F134" s="420">
        <f t="shared" si="4"/>
        <v>29568</v>
      </c>
      <c r="G134" s="500">
        <f t="shared" si="5"/>
        <v>21059</v>
      </c>
      <c r="H134" s="421">
        <v>927</v>
      </c>
    </row>
    <row r="135" spans="1:8" x14ac:dyDescent="0.2">
      <c r="A135" s="497">
        <v>207</v>
      </c>
      <c r="B135" s="425">
        <f t="shared" si="3"/>
        <v>19</v>
      </c>
      <c r="C135" s="498"/>
      <c r="D135" s="420">
        <v>33309</v>
      </c>
      <c r="E135" s="499"/>
      <c r="F135" s="420">
        <f t="shared" si="4"/>
        <v>29538</v>
      </c>
      <c r="G135" s="500">
        <f t="shared" si="5"/>
        <v>21037</v>
      </c>
      <c r="H135" s="421">
        <v>927</v>
      </c>
    </row>
    <row r="136" spans="1:8" x14ac:dyDescent="0.2">
      <c r="A136" s="497">
        <v>208</v>
      </c>
      <c r="B136" s="425">
        <f t="shared" si="3"/>
        <v>19.02</v>
      </c>
      <c r="C136" s="498"/>
      <c r="D136" s="420">
        <v>33309</v>
      </c>
      <c r="E136" s="499"/>
      <c r="F136" s="420">
        <f t="shared" si="4"/>
        <v>29508</v>
      </c>
      <c r="G136" s="500">
        <f t="shared" si="5"/>
        <v>21015</v>
      </c>
      <c r="H136" s="421">
        <v>927</v>
      </c>
    </row>
    <row r="137" spans="1:8" x14ac:dyDescent="0.2">
      <c r="A137" s="497">
        <v>209</v>
      </c>
      <c r="B137" s="425">
        <f t="shared" si="3"/>
        <v>19.04</v>
      </c>
      <c r="C137" s="498"/>
      <c r="D137" s="420">
        <v>33309</v>
      </c>
      <c r="E137" s="499"/>
      <c r="F137" s="420">
        <f t="shared" si="4"/>
        <v>29478</v>
      </c>
      <c r="G137" s="500">
        <f t="shared" si="5"/>
        <v>20993</v>
      </c>
      <c r="H137" s="421">
        <v>927</v>
      </c>
    </row>
    <row r="138" spans="1:8" x14ac:dyDescent="0.2">
      <c r="A138" s="497">
        <v>210</v>
      </c>
      <c r="B138" s="425">
        <f t="shared" si="3"/>
        <v>19.07</v>
      </c>
      <c r="C138" s="498"/>
      <c r="D138" s="420">
        <v>33309</v>
      </c>
      <c r="E138" s="499"/>
      <c r="F138" s="420">
        <f t="shared" si="4"/>
        <v>29433</v>
      </c>
      <c r="G138" s="500">
        <f t="shared" si="5"/>
        <v>20960</v>
      </c>
      <c r="H138" s="421">
        <v>927</v>
      </c>
    </row>
    <row r="139" spans="1:8" x14ac:dyDescent="0.2">
      <c r="A139" s="497">
        <v>211</v>
      </c>
      <c r="B139" s="425">
        <f t="shared" si="3"/>
        <v>19.09</v>
      </c>
      <c r="C139" s="498"/>
      <c r="D139" s="420">
        <v>33309</v>
      </c>
      <c r="E139" s="499"/>
      <c r="F139" s="420">
        <f t="shared" si="4"/>
        <v>29403</v>
      </c>
      <c r="G139" s="500">
        <f t="shared" si="5"/>
        <v>20938</v>
      </c>
      <c r="H139" s="421">
        <v>927</v>
      </c>
    </row>
    <row r="140" spans="1:8" x14ac:dyDescent="0.2">
      <c r="A140" s="497">
        <v>212</v>
      </c>
      <c r="B140" s="425">
        <f t="shared" si="3"/>
        <v>19.11</v>
      </c>
      <c r="C140" s="498"/>
      <c r="D140" s="420">
        <v>33309</v>
      </c>
      <c r="E140" s="499"/>
      <c r="F140" s="420">
        <f t="shared" si="4"/>
        <v>29373</v>
      </c>
      <c r="G140" s="500">
        <f t="shared" si="5"/>
        <v>20916</v>
      </c>
      <c r="H140" s="421">
        <v>927</v>
      </c>
    </row>
    <row r="141" spans="1:8" x14ac:dyDescent="0.2">
      <c r="A141" s="497">
        <v>213</v>
      </c>
      <c r="B141" s="425">
        <f t="shared" si="3"/>
        <v>19.13</v>
      </c>
      <c r="C141" s="498"/>
      <c r="D141" s="420">
        <v>33309</v>
      </c>
      <c r="E141" s="499"/>
      <c r="F141" s="420">
        <f t="shared" si="4"/>
        <v>29343</v>
      </c>
      <c r="G141" s="500">
        <f t="shared" si="5"/>
        <v>20894</v>
      </c>
      <c r="H141" s="421">
        <v>927</v>
      </c>
    </row>
    <row r="142" spans="1:8" x14ac:dyDescent="0.2">
      <c r="A142" s="497">
        <v>214</v>
      </c>
      <c r="B142" s="425">
        <f t="shared" si="3"/>
        <v>19.149999999999999</v>
      </c>
      <c r="C142" s="498"/>
      <c r="D142" s="420">
        <v>33309</v>
      </c>
      <c r="E142" s="499"/>
      <c r="F142" s="420">
        <f t="shared" si="4"/>
        <v>29314</v>
      </c>
      <c r="G142" s="500">
        <f t="shared" si="5"/>
        <v>20872</v>
      </c>
      <c r="H142" s="421">
        <v>927</v>
      </c>
    </row>
    <row r="143" spans="1:8" x14ac:dyDescent="0.2">
      <c r="A143" s="497">
        <v>215</v>
      </c>
      <c r="B143" s="425">
        <f t="shared" ref="B143:B158" si="6">ROUND(0.022*A143+14.445,2)</f>
        <v>19.18</v>
      </c>
      <c r="C143" s="498"/>
      <c r="D143" s="420">
        <v>33309</v>
      </c>
      <c r="E143" s="499"/>
      <c r="F143" s="420">
        <f t="shared" si="4"/>
        <v>29269</v>
      </c>
      <c r="G143" s="500">
        <f t="shared" si="5"/>
        <v>20840</v>
      </c>
      <c r="H143" s="421">
        <v>927</v>
      </c>
    </row>
    <row r="144" spans="1:8" x14ac:dyDescent="0.2">
      <c r="A144" s="497">
        <v>216</v>
      </c>
      <c r="B144" s="425">
        <f t="shared" si="6"/>
        <v>19.2</v>
      </c>
      <c r="C144" s="498"/>
      <c r="D144" s="420">
        <v>33309</v>
      </c>
      <c r="E144" s="499"/>
      <c r="F144" s="420">
        <f t="shared" si="4"/>
        <v>29240</v>
      </c>
      <c r="G144" s="500">
        <f t="shared" si="5"/>
        <v>20818</v>
      </c>
      <c r="H144" s="421">
        <v>927</v>
      </c>
    </row>
    <row r="145" spans="1:8" x14ac:dyDescent="0.2">
      <c r="A145" s="497">
        <v>217</v>
      </c>
      <c r="B145" s="425">
        <f t="shared" si="6"/>
        <v>19.22</v>
      </c>
      <c r="C145" s="498"/>
      <c r="D145" s="420">
        <v>33309</v>
      </c>
      <c r="E145" s="499"/>
      <c r="F145" s="420">
        <f t="shared" ref="F145:F208" si="7">ROUND(12*1.36*(1/B145*D145)+H145,0)</f>
        <v>29210</v>
      </c>
      <c r="G145" s="500">
        <f t="shared" ref="G145:G208" si="8">ROUND(12*(1/B145*D145),0)</f>
        <v>20796</v>
      </c>
      <c r="H145" s="421">
        <v>927</v>
      </c>
    </row>
    <row r="146" spans="1:8" x14ac:dyDescent="0.2">
      <c r="A146" s="497">
        <v>218</v>
      </c>
      <c r="B146" s="425">
        <f t="shared" si="6"/>
        <v>19.239999999999998</v>
      </c>
      <c r="C146" s="498"/>
      <c r="D146" s="420">
        <v>33309</v>
      </c>
      <c r="E146" s="499"/>
      <c r="F146" s="420">
        <f t="shared" si="7"/>
        <v>29181</v>
      </c>
      <c r="G146" s="500">
        <f t="shared" si="8"/>
        <v>20775</v>
      </c>
      <c r="H146" s="421">
        <v>927</v>
      </c>
    </row>
    <row r="147" spans="1:8" x14ac:dyDescent="0.2">
      <c r="A147" s="497">
        <v>219</v>
      </c>
      <c r="B147" s="425">
        <f t="shared" si="6"/>
        <v>19.260000000000002</v>
      </c>
      <c r="C147" s="498"/>
      <c r="D147" s="420">
        <v>33309</v>
      </c>
      <c r="E147" s="499"/>
      <c r="F147" s="420">
        <f t="shared" si="7"/>
        <v>29151</v>
      </c>
      <c r="G147" s="500">
        <f t="shared" si="8"/>
        <v>20753</v>
      </c>
      <c r="H147" s="421">
        <v>927</v>
      </c>
    </row>
    <row r="148" spans="1:8" x14ac:dyDescent="0.2">
      <c r="A148" s="497">
        <v>220</v>
      </c>
      <c r="B148" s="425">
        <f t="shared" si="6"/>
        <v>19.29</v>
      </c>
      <c r="C148" s="498"/>
      <c r="D148" s="420">
        <v>33309</v>
      </c>
      <c r="E148" s="499"/>
      <c r="F148" s="420">
        <f t="shared" si="7"/>
        <v>29108</v>
      </c>
      <c r="G148" s="500">
        <f t="shared" si="8"/>
        <v>20721</v>
      </c>
      <c r="H148" s="421">
        <v>927</v>
      </c>
    </row>
    <row r="149" spans="1:8" x14ac:dyDescent="0.2">
      <c r="A149" s="497">
        <v>221</v>
      </c>
      <c r="B149" s="425">
        <f t="shared" si="6"/>
        <v>19.309999999999999</v>
      </c>
      <c r="C149" s="498"/>
      <c r="D149" s="420">
        <v>33309</v>
      </c>
      <c r="E149" s="499"/>
      <c r="F149" s="420">
        <f t="shared" si="7"/>
        <v>29078</v>
      </c>
      <c r="G149" s="500">
        <f t="shared" si="8"/>
        <v>20700</v>
      </c>
      <c r="H149" s="421">
        <v>927</v>
      </c>
    </row>
    <row r="150" spans="1:8" x14ac:dyDescent="0.2">
      <c r="A150" s="497">
        <v>222</v>
      </c>
      <c r="B150" s="425">
        <f t="shared" si="6"/>
        <v>19.329999999999998</v>
      </c>
      <c r="C150" s="498"/>
      <c r="D150" s="420">
        <v>33309</v>
      </c>
      <c r="E150" s="499"/>
      <c r="F150" s="420">
        <f t="shared" si="7"/>
        <v>29049</v>
      </c>
      <c r="G150" s="500">
        <f t="shared" si="8"/>
        <v>20678</v>
      </c>
      <c r="H150" s="421">
        <v>927</v>
      </c>
    </row>
    <row r="151" spans="1:8" x14ac:dyDescent="0.2">
      <c r="A151" s="497">
        <v>223</v>
      </c>
      <c r="B151" s="425">
        <f t="shared" si="6"/>
        <v>19.350000000000001</v>
      </c>
      <c r="C151" s="498"/>
      <c r="D151" s="420">
        <v>33309</v>
      </c>
      <c r="E151" s="499"/>
      <c r="F151" s="420">
        <f t="shared" si="7"/>
        <v>29020</v>
      </c>
      <c r="G151" s="500">
        <f t="shared" si="8"/>
        <v>20657</v>
      </c>
      <c r="H151" s="421">
        <v>927</v>
      </c>
    </row>
    <row r="152" spans="1:8" x14ac:dyDescent="0.2">
      <c r="A152" s="497">
        <v>224</v>
      </c>
      <c r="B152" s="425">
        <f t="shared" si="6"/>
        <v>19.37</v>
      </c>
      <c r="C152" s="498"/>
      <c r="D152" s="420">
        <v>33309</v>
      </c>
      <c r="E152" s="499"/>
      <c r="F152" s="420">
        <f t="shared" si="7"/>
        <v>28991</v>
      </c>
      <c r="G152" s="500">
        <f t="shared" si="8"/>
        <v>20635</v>
      </c>
      <c r="H152" s="421">
        <v>927</v>
      </c>
    </row>
    <row r="153" spans="1:8" x14ac:dyDescent="0.2">
      <c r="A153" s="497">
        <v>225</v>
      </c>
      <c r="B153" s="425">
        <f t="shared" si="6"/>
        <v>19.399999999999999</v>
      </c>
      <c r="C153" s="498"/>
      <c r="D153" s="420">
        <v>33309</v>
      </c>
      <c r="E153" s="499"/>
      <c r="F153" s="420">
        <f t="shared" si="7"/>
        <v>28948</v>
      </c>
      <c r="G153" s="500">
        <f t="shared" si="8"/>
        <v>20604</v>
      </c>
      <c r="H153" s="421">
        <v>927</v>
      </c>
    </row>
    <row r="154" spans="1:8" x14ac:dyDescent="0.2">
      <c r="A154" s="497">
        <v>226</v>
      </c>
      <c r="B154" s="425">
        <f t="shared" si="6"/>
        <v>19.420000000000002</v>
      </c>
      <c r="C154" s="498"/>
      <c r="D154" s="420">
        <v>33309</v>
      </c>
      <c r="E154" s="499"/>
      <c r="F154" s="420">
        <f t="shared" si="7"/>
        <v>28919</v>
      </c>
      <c r="G154" s="500">
        <f t="shared" si="8"/>
        <v>20582</v>
      </c>
      <c r="H154" s="421">
        <v>927</v>
      </c>
    </row>
    <row r="155" spans="1:8" x14ac:dyDescent="0.2">
      <c r="A155" s="497">
        <v>227</v>
      </c>
      <c r="B155" s="425">
        <f t="shared" si="6"/>
        <v>19.440000000000001</v>
      </c>
      <c r="C155" s="498"/>
      <c r="D155" s="420">
        <v>33309</v>
      </c>
      <c r="E155" s="499"/>
      <c r="F155" s="420">
        <f t="shared" si="7"/>
        <v>28890</v>
      </c>
      <c r="G155" s="500">
        <f t="shared" si="8"/>
        <v>20561</v>
      </c>
      <c r="H155" s="421">
        <v>927</v>
      </c>
    </row>
    <row r="156" spans="1:8" x14ac:dyDescent="0.2">
      <c r="A156" s="497">
        <v>228</v>
      </c>
      <c r="B156" s="425">
        <f t="shared" si="6"/>
        <v>19.46</v>
      </c>
      <c r="C156" s="498"/>
      <c r="D156" s="420">
        <v>33309</v>
      </c>
      <c r="E156" s="499"/>
      <c r="F156" s="420">
        <f t="shared" si="7"/>
        <v>28861</v>
      </c>
      <c r="G156" s="500">
        <f t="shared" si="8"/>
        <v>20540</v>
      </c>
      <c r="H156" s="421">
        <v>927</v>
      </c>
    </row>
    <row r="157" spans="1:8" x14ac:dyDescent="0.2">
      <c r="A157" s="497">
        <v>229</v>
      </c>
      <c r="B157" s="425">
        <f t="shared" si="6"/>
        <v>19.48</v>
      </c>
      <c r="C157" s="498"/>
      <c r="D157" s="420">
        <v>33309</v>
      </c>
      <c r="E157" s="499"/>
      <c r="F157" s="420">
        <f t="shared" si="7"/>
        <v>28833</v>
      </c>
      <c r="G157" s="500">
        <f t="shared" si="8"/>
        <v>20519</v>
      </c>
      <c r="H157" s="421">
        <v>927</v>
      </c>
    </row>
    <row r="158" spans="1:8" x14ac:dyDescent="0.2">
      <c r="A158" s="497">
        <v>230</v>
      </c>
      <c r="B158" s="425">
        <f t="shared" si="6"/>
        <v>19.510000000000002</v>
      </c>
      <c r="C158" s="498"/>
      <c r="D158" s="420">
        <v>33309</v>
      </c>
      <c r="E158" s="499"/>
      <c r="F158" s="420">
        <f t="shared" si="7"/>
        <v>28790</v>
      </c>
      <c r="G158" s="500">
        <f t="shared" si="8"/>
        <v>20487</v>
      </c>
      <c r="H158" s="421">
        <v>927</v>
      </c>
    </row>
    <row r="159" spans="1:8" x14ac:dyDescent="0.2">
      <c r="A159" s="497">
        <v>231</v>
      </c>
      <c r="B159" s="425">
        <f>ROUND(0.0045*A159+18.455,2)</f>
        <v>19.489999999999998</v>
      </c>
      <c r="C159" s="498"/>
      <c r="D159" s="420">
        <v>33309</v>
      </c>
      <c r="E159" s="499"/>
      <c r="F159" s="420">
        <f t="shared" si="7"/>
        <v>28818</v>
      </c>
      <c r="G159" s="500">
        <f t="shared" si="8"/>
        <v>20508</v>
      </c>
      <c r="H159" s="421">
        <v>927</v>
      </c>
    </row>
    <row r="160" spans="1:8" x14ac:dyDescent="0.2">
      <c r="A160" s="497">
        <v>232</v>
      </c>
      <c r="B160" s="425">
        <f t="shared" ref="B160:B223" si="9">ROUND(0.0045*A160+18.455,2)</f>
        <v>19.5</v>
      </c>
      <c r="C160" s="498"/>
      <c r="D160" s="420">
        <v>33309</v>
      </c>
      <c r="E160" s="499"/>
      <c r="F160" s="420">
        <f t="shared" si="7"/>
        <v>28804</v>
      </c>
      <c r="G160" s="500">
        <f t="shared" si="8"/>
        <v>20498</v>
      </c>
      <c r="H160" s="421">
        <v>927</v>
      </c>
    </row>
    <row r="161" spans="1:8" x14ac:dyDescent="0.2">
      <c r="A161" s="497">
        <v>233</v>
      </c>
      <c r="B161" s="425">
        <f t="shared" si="9"/>
        <v>19.5</v>
      </c>
      <c r="C161" s="498"/>
      <c r="D161" s="420">
        <v>33309</v>
      </c>
      <c r="E161" s="499"/>
      <c r="F161" s="420">
        <f t="shared" si="7"/>
        <v>28804</v>
      </c>
      <c r="G161" s="500">
        <f t="shared" si="8"/>
        <v>20498</v>
      </c>
      <c r="H161" s="421">
        <v>927</v>
      </c>
    </row>
    <row r="162" spans="1:8" x14ac:dyDescent="0.2">
      <c r="A162" s="497">
        <v>234</v>
      </c>
      <c r="B162" s="425">
        <f t="shared" si="9"/>
        <v>19.510000000000002</v>
      </c>
      <c r="C162" s="498"/>
      <c r="D162" s="420">
        <v>33309</v>
      </c>
      <c r="E162" s="499"/>
      <c r="F162" s="420">
        <f t="shared" si="7"/>
        <v>28790</v>
      </c>
      <c r="G162" s="500">
        <f t="shared" si="8"/>
        <v>20487</v>
      </c>
      <c r="H162" s="421">
        <v>927</v>
      </c>
    </row>
    <row r="163" spans="1:8" x14ac:dyDescent="0.2">
      <c r="A163" s="497">
        <v>235</v>
      </c>
      <c r="B163" s="425">
        <f t="shared" si="9"/>
        <v>19.510000000000002</v>
      </c>
      <c r="C163" s="498"/>
      <c r="D163" s="420">
        <v>33309</v>
      </c>
      <c r="E163" s="499"/>
      <c r="F163" s="420">
        <f t="shared" si="7"/>
        <v>28790</v>
      </c>
      <c r="G163" s="500">
        <f t="shared" si="8"/>
        <v>20487</v>
      </c>
      <c r="H163" s="421">
        <v>927</v>
      </c>
    </row>
    <row r="164" spans="1:8" x14ac:dyDescent="0.2">
      <c r="A164" s="497">
        <v>236</v>
      </c>
      <c r="B164" s="425">
        <f t="shared" si="9"/>
        <v>19.52</v>
      </c>
      <c r="C164" s="498"/>
      <c r="D164" s="420">
        <v>33309</v>
      </c>
      <c r="E164" s="499"/>
      <c r="F164" s="420">
        <f t="shared" si="7"/>
        <v>28776</v>
      </c>
      <c r="G164" s="500">
        <f t="shared" si="8"/>
        <v>20477</v>
      </c>
      <c r="H164" s="421">
        <v>927</v>
      </c>
    </row>
    <row r="165" spans="1:8" x14ac:dyDescent="0.2">
      <c r="A165" s="497">
        <v>237</v>
      </c>
      <c r="B165" s="425">
        <f t="shared" si="9"/>
        <v>19.52</v>
      </c>
      <c r="C165" s="498"/>
      <c r="D165" s="420">
        <v>33309</v>
      </c>
      <c r="E165" s="499"/>
      <c r="F165" s="420">
        <f t="shared" si="7"/>
        <v>28776</v>
      </c>
      <c r="G165" s="500">
        <f t="shared" si="8"/>
        <v>20477</v>
      </c>
      <c r="H165" s="421">
        <v>927</v>
      </c>
    </row>
    <row r="166" spans="1:8" x14ac:dyDescent="0.2">
      <c r="A166" s="497">
        <v>238</v>
      </c>
      <c r="B166" s="425">
        <f t="shared" si="9"/>
        <v>19.53</v>
      </c>
      <c r="C166" s="498"/>
      <c r="D166" s="420">
        <v>33309</v>
      </c>
      <c r="E166" s="499"/>
      <c r="F166" s="420">
        <f t="shared" si="7"/>
        <v>28761</v>
      </c>
      <c r="G166" s="500">
        <f t="shared" si="8"/>
        <v>20466</v>
      </c>
      <c r="H166" s="421">
        <v>927</v>
      </c>
    </row>
    <row r="167" spans="1:8" x14ac:dyDescent="0.2">
      <c r="A167" s="497">
        <v>239</v>
      </c>
      <c r="B167" s="425">
        <f t="shared" si="9"/>
        <v>19.53</v>
      </c>
      <c r="C167" s="498"/>
      <c r="D167" s="420">
        <v>33309</v>
      </c>
      <c r="E167" s="499"/>
      <c r="F167" s="420">
        <f t="shared" si="7"/>
        <v>28761</v>
      </c>
      <c r="G167" s="500">
        <f t="shared" si="8"/>
        <v>20466</v>
      </c>
      <c r="H167" s="421">
        <v>927</v>
      </c>
    </row>
    <row r="168" spans="1:8" x14ac:dyDescent="0.2">
      <c r="A168" s="497">
        <v>240</v>
      </c>
      <c r="B168" s="425">
        <f t="shared" si="9"/>
        <v>19.54</v>
      </c>
      <c r="C168" s="498"/>
      <c r="D168" s="420">
        <v>33309</v>
      </c>
      <c r="E168" s="499"/>
      <c r="F168" s="420">
        <f t="shared" si="7"/>
        <v>28747</v>
      </c>
      <c r="G168" s="500">
        <f t="shared" si="8"/>
        <v>20456</v>
      </c>
      <c r="H168" s="421">
        <v>927</v>
      </c>
    </row>
    <row r="169" spans="1:8" x14ac:dyDescent="0.2">
      <c r="A169" s="497">
        <v>241</v>
      </c>
      <c r="B169" s="425">
        <f t="shared" si="9"/>
        <v>19.54</v>
      </c>
      <c r="C169" s="498"/>
      <c r="D169" s="420">
        <v>33309</v>
      </c>
      <c r="E169" s="499"/>
      <c r="F169" s="420">
        <f t="shared" si="7"/>
        <v>28747</v>
      </c>
      <c r="G169" s="500">
        <f t="shared" si="8"/>
        <v>20456</v>
      </c>
      <c r="H169" s="421">
        <v>927</v>
      </c>
    </row>
    <row r="170" spans="1:8" x14ac:dyDescent="0.2">
      <c r="A170" s="497">
        <v>242</v>
      </c>
      <c r="B170" s="425">
        <f t="shared" si="9"/>
        <v>19.54</v>
      </c>
      <c r="C170" s="498"/>
      <c r="D170" s="420">
        <v>33309</v>
      </c>
      <c r="E170" s="499"/>
      <c r="F170" s="420">
        <f t="shared" si="7"/>
        <v>28747</v>
      </c>
      <c r="G170" s="500">
        <f t="shared" si="8"/>
        <v>20456</v>
      </c>
      <c r="H170" s="421">
        <v>927</v>
      </c>
    </row>
    <row r="171" spans="1:8" x14ac:dyDescent="0.2">
      <c r="A171" s="497">
        <v>243</v>
      </c>
      <c r="B171" s="425">
        <f t="shared" si="9"/>
        <v>19.55</v>
      </c>
      <c r="C171" s="498"/>
      <c r="D171" s="420">
        <v>33309</v>
      </c>
      <c r="E171" s="499"/>
      <c r="F171" s="420">
        <f t="shared" si="7"/>
        <v>28733</v>
      </c>
      <c r="G171" s="500">
        <f t="shared" si="8"/>
        <v>20445</v>
      </c>
      <c r="H171" s="421">
        <v>927</v>
      </c>
    </row>
    <row r="172" spans="1:8" x14ac:dyDescent="0.2">
      <c r="A172" s="497">
        <v>244</v>
      </c>
      <c r="B172" s="425">
        <f t="shared" si="9"/>
        <v>19.55</v>
      </c>
      <c r="C172" s="498"/>
      <c r="D172" s="420">
        <v>33309</v>
      </c>
      <c r="E172" s="499"/>
      <c r="F172" s="420">
        <f t="shared" si="7"/>
        <v>28733</v>
      </c>
      <c r="G172" s="500">
        <f t="shared" si="8"/>
        <v>20445</v>
      </c>
      <c r="H172" s="421">
        <v>927</v>
      </c>
    </row>
    <row r="173" spans="1:8" x14ac:dyDescent="0.2">
      <c r="A173" s="497">
        <v>245</v>
      </c>
      <c r="B173" s="425">
        <f t="shared" si="9"/>
        <v>19.559999999999999</v>
      </c>
      <c r="C173" s="498"/>
      <c r="D173" s="420">
        <v>33309</v>
      </c>
      <c r="E173" s="499"/>
      <c r="F173" s="420">
        <f t="shared" si="7"/>
        <v>28719</v>
      </c>
      <c r="G173" s="500">
        <f t="shared" si="8"/>
        <v>20435</v>
      </c>
      <c r="H173" s="421">
        <v>927</v>
      </c>
    </row>
    <row r="174" spans="1:8" x14ac:dyDescent="0.2">
      <c r="A174" s="497">
        <v>246</v>
      </c>
      <c r="B174" s="425">
        <f t="shared" si="9"/>
        <v>19.559999999999999</v>
      </c>
      <c r="C174" s="498"/>
      <c r="D174" s="420">
        <v>33309</v>
      </c>
      <c r="E174" s="499"/>
      <c r="F174" s="420">
        <f t="shared" si="7"/>
        <v>28719</v>
      </c>
      <c r="G174" s="500">
        <f t="shared" si="8"/>
        <v>20435</v>
      </c>
      <c r="H174" s="421">
        <v>927</v>
      </c>
    </row>
    <row r="175" spans="1:8" x14ac:dyDescent="0.2">
      <c r="A175" s="497">
        <v>247</v>
      </c>
      <c r="B175" s="425">
        <f t="shared" si="9"/>
        <v>19.57</v>
      </c>
      <c r="C175" s="498"/>
      <c r="D175" s="420">
        <v>33309</v>
      </c>
      <c r="E175" s="499"/>
      <c r="F175" s="420">
        <f t="shared" si="7"/>
        <v>28704</v>
      </c>
      <c r="G175" s="500">
        <f t="shared" si="8"/>
        <v>20425</v>
      </c>
      <c r="H175" s="421">
        <v>927</v>
      </c>
    </row>
    <row r="176" spans="1:8" x14ac:dyDescent="0.2">
      <c r="A176" s="497">
        <v>248</v>
      </c>
      <c r="B176" s="425">
        <f t="shared" si="9"/>
        <v>19.57</v>
      </c>
      <c r="C176" s="498"/>
      <c r="D176" s="420">
        <v>33309</v>
      </c>
      <c r="E176" s="499"/>
      <c r="F176" s="420">
        <f t="shared" si="7"/>
        <v>28704</v>
      </c>
      <c r="G176" s="500">
        <f t="shared" si="8"/>
        <v>20425</v>
      </c>
      <c r="H176" s="421">
        <v>927</v>
      </c>
    </row>
    <row r="177" spans="1:8" x14ac:dyDescent="0.2">
      <c r="A177" s="497">
        <v>249</v>
      </c>
      <c r="B177" s="425">
        <f t="shared" si="9"/>
        <v>19.579999999999998</v>
      </c>
      <c r="C177" s="498"/>
      <c r="D177" s="420">
        <v>33309</v>
      </c>
      <c r="E177" s="499"/>
      <c r="F177" s="420">
        <f t="shared" si="7"/>
        <v>28690</v>
      </c>
      <c r="G177" s="500">
        <f t="shared" si="8"/>
        <v>20414</v>
      </c>
      <c r="H177" s="421">
        <v>927</v>
      </c>
    </row>
    <row r="178" spans="1:8" x14ac:dyDescent="0.2">
      <c r="A178" s="497">
        <v>250</v>
      </c>
      <c r="B178" s="425">
        <f t="shared" si="9"/>
        <v>19.579999999999998</v>
      </c>
      <c r="C178" s="498"/>
      <c r="D178" s="420">
        <v>33309</v>
      </c>
      <c r="E178" s="499"/>
      <c r="F178" s="420">
        <f t="shared" si="7"/>
        <v>28690</v>
      </c>
      <c r="G178" s="500">
        <f t="shared" si="8"/>
        <v>20414</v>
      </c>
      <c r="H178" s="421">
        <v>927</v>
      </c>
    </row>
    <row r="179" spans="1:8" x14ac:dyDescent="0.2">
      <c r="A179" s="497">
        <v>251</v>
      </c>
      <c r="B179" s="425">
        <f t="shared" si="9"/>
        <v>19.579999999999998</v>
      </c>
      <c r="C179" s="498"/>
      <c r="D179" s="420">
        <v>33309</v>
      </c>
      <c r="E179" s="499"/>
      <c r="F179" s="420">
        <f t="shared" si="7"/>
        <v>28690</v>
      </c>
      <c r="G179" s="500">
        <f t="shared" si="8"/>
        <v>20414</v>
      </c>
      <c r="H179" s="421">
        <v>927</v>
      </c>
    </row>
    <row r="180" spans="1:8" x14ac:dyDescent="0.2">
      <c r="A180" s="497">
        <v>252</v>
      </c>
      <c r="B180" s="425">
        <f t="shared" si="9"/>
        <v>19.59</v>
      </c>
      <c r="C180" s="498"/>
      <c r="D180" s="420">
        <v>33309</v>
      </c>
      <c r="E180" s="499"/>
      <c r="F180" s="420">
        <f t="shared" si="7"/>
        <v>28676</v>
      </c>
      <c r="G180" s="500">
        <f t="shared" si="8"/>
        <v>20404</v>
      </c>
      <c r="H180" s="421">
        <v>927</v>
      </c>
    </row>
    <row r="181" spans="1:8" x14ac:dyDescent="0.2">
      <c r="A181" s="497">
        <v>253</v>
      </c>
      <c r="B181" s="425">
        <f t="shared" si="9"/>
        <v>19.59</v>
      </c>
      <c r="C181" s="498"/>
      <c r="D181" s="420">
        <v>33309</v>
      </c>
      <c r="E181" s="499"/>
      <c r="F181" s="420">
        <f t="shared" si="7"/>
        <v>28676</v>
      </c>
      <c r="G181" s="500">
        <f t="shared" si="8"/>
        <v>20404</v>
      </c>
      <c r="H181" s="421">
        <v>927</v>
      </c>
    </row>
    <row r="182" spans="1:8" x14ac:dyDescent="0.2">
      <c r="A182" s="497">
        <v>254</v>
      </c>
      <c r="B182" s="425">
        <f t="shared" si="9"/>
        <v>19.600000000000001</v>
      </c>
      <c r="C182" s="498"/>
      <c r="D182" s="420">
        <v>33309</v>
      </c>
      <c r="E182" s="499"/>
      <c r="F182" s="420">
        <f t="shared" si="7"/>
        <v>28662</v>
      </c>
      <c r="G182" s="500">
        <f t="shared" si="8"/>
        <v>20393</v>
      </c>
      <c r="H182" s="421">
        <v>927</v>
      </c>
    </row>
    <row r="183" spans="1:8" x14ac:dyDescent="0.2">
      <c r="A183" s="497">
        <v>255</v>
      </c>
      <c r="B183" s="425">
        <f t="shared" si="9"/>
        <v>19.600000000000001</v>
      </c>
      <c r="C183" s="498"/>
      <c r="D183" s="420">
        <v>33309</v>
      </c>
      <c r="E183" s="499"/>
      <c r="F183" s="420">
        <f t="shared" si="7"/>
        <v>28662</v>
      </c>
      <c r="G183" s="500">
        <f t="shared" si="8"/>
        <v>20393</v>
      </c>
      <c r="H183" s="421">
        <v>927</v>
      </c>
    </row>
    <row r="184" spans="1:8" x14ac:dyDescent="0.2">
      <c r="A184" s="497">
        <v>256</v>
      </c>
      <c r="B184" s="425">
        <f t="shared" si="9"/>
        <v>19.61</v>
      </c>
      <c r="C184" s="498"/>
      <c r="D184" s="420">
        <v>33309</v>
      </c>
      <c r="E184" s="499"/>
      <c r="F184" s="420">
        <f t="shared" si="7"/>
        <v>28648</v>
      </c>
      <c r="G184" s="500">
        <f t="shared" si="8"/>
        <v>20383</v>
      </c>
      <c r="H184" s="421">
        <v>927</v>
      </c>
    </row>
    <row r="185" spans="1:8" x14ac:dyDescent="0.2">
      <c r="A185" s="497">
        <v>257</v>
      </c>
      <c r="B185" s="425">
        <f t="shared" si="9"/>
        <v>19.61</v>
      </c>
      <c r="C185" s="498"/>
      <c r="D185" s="420">
        <v>33309</v>
      </c>
      <c r="E185" s="499"/>
      <c r="F185" s="420">
        <f t="shared" si="7"/>
        <v>28648</v>
      </c>
      <c r="G185" s="500">
        <f t="shared" si="8"/>
        <v>20383</v>
      </c>
      <c r="H185" s="421">
        <v>927</v>
      </c>
    </row>
    <row r="186" spans="1:8" x14ac:dyDescent="0.2">
      <c r="A186" s="497">
        <v>258</v>
      </c>
      <c r="B186" s="425">
        <f t="shared" si="9"/>
        <v>19.62</v>
      </c>
      <c r="C186" s="498"/>
      <c r="D186" s="420">
        <v>33309</v>
      </c>
      <c r="E186" s="499"/>
      <c r="F186" s="420">
        <f t="shared" si="7"/>
        <v>28634</v>
      </c>
      <c r="G186" s="500">
        <f t="shared" si="8"/>
        <v>20372</v>
      </c>
      <c r="H186" s="421">
        <v>927</v>
      </c>
    </row>
    <row r="187" spans="1:8" x14ac:dyDescent="0.2">
      <c r="A187" s="497">
        <v>259</v>
      </c>
      <c r="B187" s="425">
        <f t="shared" si="9"/>
        <v>19.62</v>
      </c>
      <c r="C187" s="498"/>
      <c r="D187" s="420">
        <v>33309</v>
      </c>
      <c r="E187" s="499"/>
      <c r="F187" s="420">
        <f t="shared" si="7"/>
        <v>28634</v>
      </c>
      <c r="G187" s="500">
        <f t="shared" si="8"/>
        <v>20372</v>
      </c>
      <c r="H187" s="421">
        <v>927</v>
      </c>
    </row>
    <row r="188" spans="1:8" x14ac:dyDescent="0.2">
      <c r="A188" s="497">
        <v>260</v>
      </c>
      <c r="B188" s="425">
        <f t="shared" si="9"/>
        <v>19.63</v>
      </c>
      <c r="C188" s="498"/>
      <c r="D188" s="420">
        <v>33309</v>
      </c>
      <c r="E188" s="499"/>
      <c r="F188" s="420">
        <f t="shared" si="7"/>
        <v>28619</v>
      </c>
      <c r="G188" s="500">
        <f t="shared" si="8"/>
        <v>20362</v>
      </c>
      <c r="H188" s="421">
        <v>927</v>
      </c>
    </row>
    <row r="189" spans="1:8" x14ac:dyDescent="0.2">
      <c r="A189" s="497">
        <v>261</v>
      </c>
      <c r="B189" s="425">
        <f t="shared" si="9"/>
        <v>19.63</v>
      </c>
      <c r="C189" s="498"/>
      <c r="D189" s="420">
        <v>33309</v>
      </c>
      <c r="E189" s="499"/>
      <c r="F189" s="420">
        <f t="shared" si="7"/>
        <v>28619</v>
      </c>
      <c r="G189" s="500">
        <f t="shared" si="8"/>
        <v>20362</v>
      </c>
      <c r="H189" s="421">
        <v>927</v>
      </c>
    </row>
    <row r="190" spans="1:8" x14ac:dyDescent="0.2">
      <c r="A190" s="497">
        <v>262</v>
      </c>
      <c r="B190" s="425">
        <f t="shared" si="9"/>
        <v>19.63</v>
      </c>
      <c r="C190" s="498"/>
      <c r="D190" s="420">
        <v>33309</v>
      </c>
      <c r="E190" s="499"/>
      <c r="F190" s="420">
        <f t="shared" si="7"/>
        <v>28619</v>
      </c>
      <c r="G190" s="500">
        <f t="shared" si="8"/>
        <v>20362</v>
      </c>
      <c r="H190" s="421">
        <v>927</v>
      </c>
    </row>
    <row r="191" spans="1:8" x14ac:dyDescent="0.2">
      <c r="A191" s="497">
        <v>263</v>
      </c>
      <c r="B191" s="425">
        <f t="shared" si="9"/>
        <v>19.64</v>
      </c>
      <c r="C191" s="498"/>
      <c r="D191" s="420">
        <v>33309</v>
      </c>
      <c r="E191" s="499"/>
      <c r="F191" s="420">
        <f t="shared" si="7"/>
        <v>28605</v>
      </c>
      <c r="G191" s="500">
        <f t="shared" si="8"/>
        <v>20352</v>
      </c>
      <c r="H191" s="421">
        <v>927</v>
      </c>
    </row>
    <row r="192" spans="1:8" x14ac:dyDescent="0.2">
      <c r="A192" s="497">
        <v>264</v>
      </c>
      <c r="B192" s="425">
        <f t="shared" si="9"/>
        <v>19.64</v>
      </c>
      <c r="C192" s="498"/>
      <c r="D192" s="420">
        <v>33309</v>
      </c>
      <c r="E192" s="499"/>
      <c r="F192" s="420">
        <f t="shared" si="7"/>
        <v>28605</v>
      </c>
      <c r="G192" s="500">
        <f t="shared" si="8"/>
        <v>20352</v>
      </c>
      <c r="H192" s="421">
        <v>927</v>
      </c>
    </row>
    <row r="193" spans="1:8" x14ac:dyDescent="0.2">
      <c r="A193" s="497">
        <v>265</v>
      </c>
      <c r="B193" s="425">
        <f t="shared" si="9"/>
        <v>19.649999999999999</v>
      </c>
      <c r="C193" s="498"/>
      <c r="D193" s="420">
        <v>33309</v>
      </c>
      <c r="E193" s="499"/>
      <c r="F193" s="420">
        <f t="shared" si="7"/>
        <v>28591</v>
      </c>
      <c r="G193" s="500">
        <f t="shared" si="8"/>
        <v>20341</v>
      </c>
      <c r="H193" s="421">
        <v>927</v>
      </c>
    </row>
    <row r="194" spans="1:8" x14ac:dyDescent="0.2">
      <c r="A194" s="497">
        <v>266</v>
      </c>
      <c r="B194" s="425">
        <f t="shared" si="9"/>
        <v>19.649999999999999</v>
      </c>
      <c r="C194" s="498"/>
      <c r="D194" s="420">
        <v>33309</v>
      </c>
      <c r="E194" s="499"/>
      <c r="F194" s="420">
        <f t="shared" si="7"/>
        <v>28591</v>
      </c>
      <c r="G194" s="500">
        <f t="shared" si="8"/>
        <v>20341</v>
      </c>
      <c r="H194" s="421">
        <v>927</v>
      </c>
    </row>
    <row r="195" spans="1:8" x14ac:dyDescent="0.2">
      <c r="A195" s="497">
        <v>267</v>
      </c>
      <c r="B195" s="425">
        <f t="shared" si="9"/>
        <v>19.66</v>
      </c>
      <c r="C195" s="498"/>
      <c r="D195" s="420">
        <v>33309</v>
      </c>
      <c r="E195" s="499"/>
      <c r="F195" s="420">
        <f t="shared" si="7"/>
        <v>28577</v>
      </c>
      <c r="G195" s="500">
        <f t="shared" si="8"/>
        <v>20331</v>
      </c>
      <c r="H195" s="421">
        <v>927</v>
      </c>
    </row>
    <row r="196" spans="1:8" x14ac:dyDescent="0.2">
      <c r="A196" s="497">
        <v>268</v>
      </c>
      <c r="B196" s="425">
        <f t="shared" si="9"/>
        <v>19.66</v>
      </c>
      <c r="C196" s="498"/>
      <c r="D196" s="420">
        <v>33309</v>
      </c>
      <c r="E196" s="499"/>
      <c r="F196" s="420">
        <f t="shared" si="7"/>
        <v>28577</v>
      </c>
      <c r="G196" s="500">
        <f t="shared" si="8"/>
        <v>20331</v>
      </c>
      <c r="H196" s="421">
        <v>927</v>
      </c>
    </row>
    <row r="197" spans="1:8" x14ac:dyDescent="0.2">
      <c r="A197" s="497">
        <v>269</v>
      </c>
      <c r="B197" s="425">
        <f t="shared" si="9"/>
        <v>19.670000000000002</v>
      </c>
      <c r="C197" s="498"/>
      <c r="D197" s="420">
        <v>33309</v>
      </c>
      <c r="E197" s="499"/>
      <c r="F197" s="420">
        <f t="shared" si="7"/>
        <v>28563</v>
      </c>
      <c r="G197" s="500">
        <f t="shared" si="8"/>
        <v>20321</v>
      </c>
      <c r="H197" s="421">
        <v>927</v>
      </c>
    </row>
    <row r="198" spans="1:8" x14ac:dyDescent="0.2">
      <c r="A198" s="497">
        <v>270</v>
      </c>
      <c r="B198" s="425">
        <f t="shared" si="9"/>
        <v>19.670000000000002</v>
      </c>
      <c r="C198" s="498"/>
      <c r="D198" s="420">
        <v>33309</v>
      </c>
      <c r="E198" s="499"/>
      <c r="F198" s="420">
        <f t="shared" si="7"/>
        <v>28563</v>
      </c>
      <c r="G198" s="500">
        <f t="shared" si="8"/>
        <v>20321</v>
      </c>
      <c r="H198" s="421">
        <v>927</v>
      </c>
    </row>
    <row r="199" spans="1:8" x14ac:dyDescent="0.2">
      <c r="A199" s="497">
        <v>271</v>
      </c>
      <c r="B199" s="425">
        <f t="shared" si="9"/>
        <v>19.670000000000002</v>
      </c>
      <c r="C199" s="498"/>
      <c r="D199" s="420">
        <v>33309</v>
      </c>
      <c r="E199" s="499"/>
      <c r="F199" s="420">
        <f t="shared" si="7"/>
        <v>28563</v>
      </c>
      <c r="G199" s="500">
        <f t="shared" si="8"/>
        <v>20321</v>
      </c>
      <c r="H199" s="421">
        <v>927</v>
      </c>
    </row>
    <row r="200" spans="1:8" x14ac:dyDescent="0.2">
      <c r="A200" s="497">
        <v>272</v>
      </c>
      <c r="B200" s="425">
        <f t="shared" si="9"/>
        <v>19.68</v>
      </c>
      <c r="C200" s="498"/>
      <c r="D200" s="420">
        <v>33309</v>
      </c>
      <c r="E200" s="499"/>
      <c r="F200" s="420">
        <f t="shared" si="7"/>
        <v>28549</v>
      </c>
      <c r="G200" s="500">
        <f t="shared" si="8"/>
        <v>20310</v>
      </c>
      <c r="H200" s="421">
        <v>927</v>
      </c>
    </row>
    <row r="201" spans="1:8" x14ac:dyDescent="0.2">
      <c r="A201" s="497">
        <v>273</v>
      </c>
      <c r="B201" s="425">
        <f t="shared" si="9"/>
        <v>19.68</v>
      </c>
      <c r="C201" s="498"/>
      <c r="D201" s="420">
        <v>33309</v>
      </c>
      <c r="E201" s="499"/>
      <c r="F201" s="420">
        <f t="shared" si="7"/>
        <v>28549</v>
      </c>
      <c r="G201" s="500">
        <f t="shared" si="8"/>
        <v>20310</v>
      </c>
      <c r="H201" s="421">
        <v>927</v>
      </c>
    </row>
    <row r="202" spans="1:8" x14ac:dyDescent="0.2">
      <c r="A202" s="497">
        <v>274</v>
      </c>
      <c r="B202" s="425">
        <f t="shared" si="9"/>
        <v>19.690000000000001</v>
      </c>
      <c r="C202" s="498"/>
      <c r="D202" s="420">
        <v>33309</v>
      </c>
      <c r="E202" s="499"/>
      <c r="F202" s="420">
        <f t="shared" si="7"/>
        <v>28535</v>
      </c>
      <c r="G202" s="500">
        <f t="shared" si="8"/>
        <v>20300</v>
      </c>
      <c r="H202" s="421">
        <v>927</v>
      </c>
    </row>
    <row r="203" spans="1:8" x14ac:dyDescent="0.2">
      <c r="A203" s="497">
        <v>275</v>
      </c>
      <c r="B203" s="425">
        <f t="shared" si="9"/>
        <v>19.690000000000001</v>
      </c>
      <c r="C203" s="498"/>
      <c r="D203" s="420">
        <v>33309</v>
      </c>
      <c r="E203" s="499"/>
      <c r="F203" s="420">
        <f t="shared" si="7"/>
        <v>28535</v>
      </c>
      <c r="G203" s="500">
        <f t="shared" si="8"/>
        <v>20300</v>
      </c>
      <c r="H203" s="421">
        <v>927</v>
      </c>
    </row>
    <row r="204" spans="1:8" x14ac:dyDescent="0.2">
      <c r="A204" s="497">
        <v>276</v>
      </c>
      <c r="B204" s="425">
        <f t="shared" si="9"/>
        <v>19.7</v>
      </c>
      <c r="C204" s="498"/>
      <c r="D204" s="420">
        <v>33309</v>
      </c>
      <c r="E204" s="499"/>
      <c r="F204" s="420">
        <f t="shared" si="7"/>
        <v>28521</v>
      </c>
      <c r="G204" s="500">
        <f t="shared" si="8"/>
        <v>20290</v>
      </c>
      <c r="H204" s="421">
        <v>927</v>
      </c>
    </row>
    <row r="205" spans="1:8" x14ac:dyDescent="0.2">
      <c r="A205" s="497">
        <v>277</v>
      </c>
      <c r="B205" s="425">
        <f t="shared" si="9"/>
        <v>19.7</v>
      </c>
      <c r="C205" s="498"/>
      <c r="D205" s="420">
        <v>33309</v>
      </c>
      <c r="E205" s="499"/>
      <c r="F205" s="420">
        <f t="shared" si="7"/>
        <v>28521</v>
      </c>
      <c r="G205" s="500">
        <f t="shared" si="8"/>
        <v>20290</v>
      </c>
      <c r="H205" s="421">
        <v>927</v>
      </c>
    </row>
    <row r="206" spans="1:8" x14ac:dyDescent="0.2">
      <c r="A206" s="497">
        <v>278</v>
      </c>
      <c r="B206" s="425">
        <f t="shared" si="9"/>
        <v>19.71</v>
      </c>
      <c r="C206" s="498"/>
      <c r="D206" s="420">
        <v>33309</v>
      </c>
      <c r="E206" s="499"/>
      <c r="F206" s="420">
        <f t="shared" si="7"/>
        <v>28507</v>
      </c>
      <c r="G206" s="500">
        <f t="shared" si="8"/>
        <v>20279</v>
      </c>
      <c r="H206" s="421">
        <v>927</v>
      </c>
    </row>
    <row r="207" spans="1:8" x14ac:dyDescent="0.2">
      <c r="A207" s="497">
        <v>279</v>
      </c>
      <c r="B207" s="425">
        <f t="shared" si="9"/>
        <v>19.71</v>
      </c>
      <c r="C207" s="498"/>
      <c r="D207" s="420">
        <v>33309</v>
      </c>
      <c r="E207" s="499"/>
      <c r="F207" s="420">
        <f t="shared" si="7"/>
        <v>28507</v>
      </c>
      <c r="G207" s="500">
        <f t="shared" si="8"/>
        <v>20279</v>
      </c>
      <c r="H207" s="421">
        <v>927</v>
      </c>
    </row>
    <row r="208" spans="1:8" x14ac:dyDescent="0.2">
      <c r="A208" s="497">
        <v>280</v>
      </c>
      <c r="B208" s="425">
        <f t="shared" si="9"/>
        <v>19.72</v>
      </c>
      <c r="C208" s="498"/>
      <c r="D208" s="420">
        <v>33309</v>
      </c>
      <c r="E208" s="499"/>
      <c r="F208" s="420">
        <f t="shared" si="7"/>
        <v>28493</v>
      </c>
      <c r="G208" s="500">
        <f t="shared" si="8"/>
        <v>20269</v>
      </c>
      <c r="H208" s="421">
        <v>927</v>
      </c>
    </row>
    <row r="209" spans="1:8" x14ac:dyDescent="0.2">
      <c r="A209" s="497">
        <v>281</v>
      </c>
      <c r="B209" s="425">
        <f t="shared" si="9"/>
        <v>19.72</v>
      </c>
      <c r="C209" s="498"/>
      <c r="D209" s="420">
        <v>33309</v>
      </c>
      <c r="E209" s="499"/>
      <c r="F209" s="420">
        <f t="shared" ref="F209:F272" si="10">ROUND(12*1.36*(1/B209*D209)+H209,0)</f>
        <v>28493</v>
      </c>
      <c r="G209" s="500">
        <f t="shared" ref="G209:G272" si="11">ROUND(12*(1/B209*D209),0)</f>
        <v>20269</v>
      </c>
      <c r="H209" s="421">
        <v>927</v>
      </c>
    </row>
    <row r="210" spans="1:8" x14ac:dyDescent="0.2">
      <c r="A210" s="497">
        <v>282</v>
      </c>
      <c r="B210" s="425">
        <f t="shared" si="9"/>
        <v>19.72</v>
      </c>
      <c r="C210" s="498"/>
      <c r="D210" s="420">
        <v>33309</v>
      </c>
      <c r="E210" s="499"/>
      <c r="F210" s="420">
        <f t="shared" si="10"/>
        <v>28493</v>
      </c>
      <c r="G210" s="500">
        <f t="shared" si="11"/>
        <v>20269</v>
      </c>
      <c r="H210" s="421">
        <v>927</v>
      </c>
    </row>
    <row r="211" spans="1:8" x14ac:dyDescent="0.2">
      <c r="A211" s="497">
        <v>283</v>
      </c>
      <c r="B211" s="425">
        <f t="shared" si="9"/>
        <v>19.73</v>
      </c>
      <c r="C211" s="498"/>
      <c r="D211" s="420">
        <v>33309</v>
      </c>
      <c r="E211" s="499"/>
      <c r="F211" s="420">
        <f t="shared" si="10"/>
        <v>28479</v>
      </c>
      <c r="G211" s="500">
        <f t="shared" si="11"/>
        <v>20259</v>
      </c>
      <c r="H211" s="421">
        <v>927</v>
      </c>
    </row>
    <row r="212" spans="1:8" x14ac:dyDescent="0.2">
      <c r="A212" s="497">
        <v>284</v>
      </c>
      <c r="B212" s="425">
        <f t="shared" si="9"/>
        <v>19.73</v>
      </c>
      <c r="C212" s="498"/>
      <c r="D212" s="420">
        <v>33309</v>
      </c>
      <c r="E212" s="499"/>
      <c r="F212" s="420">
        <f t="shared" si="10"/>
        <v>28479</v>
      </c>
      <c r="G212" s="500">
        <f t="shared" si="11"/>
        <v>20259</v>
      </c>
      <c r="H212" s="421">
        <v>927</v>
      </c>
    </row>
    <row r="213" spans="1:8" x14ac:dyDescent="0.2">
      <c r="A213" s="497">
        <v>285</v>
      </c>
      <c r="B213" s="425">
        <f t="shared" si="9"/>
        <v>19.739999999999998</v>
      </c>
      <c r="C213" s="498"/>
      <c r="D213" s="420">
        <v>33309</v>
      </c>
      <c r="E213" s="499"/>
      <c r="F213" s="420">
        <f t="shared" si="10"/>
        <v>28465</v>
      </c>
      <c r="G213" s="500">
        <f t="shared" si="11"/>
        <v>20249</v>
      </c>
      <c r="H213" s="421">
        <v>927</v>
      </c>
    </row>
    <row r="214" spans="1:8" x14ac:dyDescent="0.2">
      <c r="A214" s="497">
        <v>286</v>
      </c>
      <c r="B214" s="425">
        <f t="shared" si="9"/>
        <v>19.739999999999998</v>
      </c>
      <c r="C214" s="498"/>
      <c r="D214" s="420">
        <v>33309</v>
      </c>
      <c r="E214" s="499"/>
      <c r="F214" s="420">
        <f t="shared" si="10"/>
        <v>28465</v>
      </c>
      <c r="G214" s="500">
        <f t="shared" si="11"/>
        <v>20249</v>
      </c>
      <c r="H214" s="421">
        <v>927</v>
      </c>
    </row>
    <row r="215" spans="1:8" x14ac:dyDescent="0.2">
      <c r="A215" s="497">
        <v>287</v>
      </c>
      <c r="B215" s="425">
        <f t="shared" si="9"/>
        <v>19.75</v>
      </c>
      <c r="C215" s="498"/>
      <c r="D215" s="420">
        <v>33309</v>
      </c>
      <c r="E215" s="499"/>
      <c r="F215" s="420">
        <f t="shared" si="10"/>
        <v>28451</v>
      </c>
      <c r="G215" s="500">
        <f t="shared" si="11"/>
        <v>20238</v>
      </c>
      <c r="H215" s="421">
        <v>927</v>
      </c>
    </row>
    <row r="216" spans="1:8" x14ac:dyDescent="0.2">
      <c r="A216" s="497">
        <v>288</v>
      </c>
      <c r="B216" s="425">
        <f t="shared" si="9"/>
        <v>19.75</v>
      </c>
      <c r="C216" s="498"/>
      <c r="D216" s="420">
        <v>33309</v>
      </c>
      <c r="E216" s="499"/>
      <c r="F216" s="420">
        <f t="shared" si="10"/>
        <v>28451</v>
      </c>
      <c r="G216" s="500">
        <f t="shared" si="11"/>
        <v>20238</v>
      </c>
      <c r="H216" s="421">
        <v>927</v>
      </c>
    </row>
    <row r="217" spans="1:8" x14ac:dyDescent="0.2">
      <c r="A217" s="497">
        <v>289</v>
      </c>
      <c r="B217" s="425">
        <f t="shared" si="9"/>
        <v>19.760000000000002</v>
      </c>
      <c r="C217" s="498"/>
      <c r="D217" s="420">
        <v>33309</v>
      </c>
      <c r="E217" s="499"/>
      <c r="F217" s="420">
        <f t="shared" si="10"/>
        <v>28437</v>
      </c>
      <c r="G217" s="500">
        <f t="shared" si="11"/>
        <v>20228</v>
      </c>
      <c r="H217" s="421">
        <v>927</v>
      </c>
    </row>
    <row r="218" spans="1:8" x14ac:dyDescent="0.2">
      <c r="A218" s="497">
        <v>290</v>
      </c>
      <c r="B218" s="425">
        <f t="shared" si="9"/>
        <v>19.760000000000002</v>
      </c>
      <c r="C218" s="498"/>
      <c r="D218" s="420">
        <v>33309</v>
      </c>
      <c r="E218" s="499"/>
      <c r="F218" s="420">
        <f t="shared" si="10"/>
        <v>28437</v>
      </c>
      <c r="G218" s="500">
        <f t="shared" si="11"/>
        <v>20228</v>
      </c>
      <c r="H218" s="421">
        <v>927</v>
      </c>
    </row>
    <row r="219" spans="1:8" x14ac:dyDescent="0.2">
      <c r="A219" s="497">
        <v>291</v>
      </c>
      <c r="B219" s="425">
        <f t="shared" si="9"/>
        <v>19.760000000000002</v>
      </c>
      <c r="C219" s="498"/>
      <c r="D219" s="420">
        <v>33309</v>
      </c>
      <c r="E219" s="499"/>
      <c r="F219" s="420">
        <f t="shared" si="10"/>
        <v>28437</v>
      </c>
      <c r="G219" s="500">
        <f t="shared" si="11"/>
        <v>20228</v>
      </c>
      <c r="H219" s="421">
        <v>927</v>
      </c>
    </row>
    <row r="220" spans="1:8" x14ac:dyDescent="0.2">
      <c r="A220" s="497">
        <v>292</v>
      </c>
      <c r="B220" s="425">
        <f t="shared" si="9"/>
        <v>19.77</v>
      </c>
      <c r="C220" s="498"/>
      <c r="D220" s="420">
        <v>33309</v>
      </c>
      <c r="E220" s="499"/>
      <c r="F220" s="420">
        <f t="shared" si="10"/>
        <v>28423</v>
      </c>
      <c r="G220" s="500">
        <f t="shared" si="11"/>
        <v>20218</v>
      </c>
      <c r="H220" s="421">
        <v>927</v>
      </c>
    </row>
    <row r="221" spans="1:8" x14ac:dyDescent="0.2">
      <c r="A221" s="497">
        <v>293</v>
      </c>
      <c r="B221" s="425">
        <f t="shared" si="9"/>
        <v>19.77</v>
      </c>
      <c r="C221" s="498"/>
      <c r="D221" s="420">
        <v>33309</v>
      </c>
      <c r="E221" s="499"/>
      <c r="F221" s="420">
        <f t="shared" si="10"/>
        <v>28423</v>
      </c>
      <c r="G221" s="500">
        <f t="shared" si="11"/>
        <v>20218</v>
      </c>
      <c r="H221" s="421">
        <v>927</v>
      </c>
    </row>
    <row r="222" spans="1:8" x14ac:dyDescent="0.2">
      <c r="A222" s="497">
        <v>294</v>
      </c>
      <c r="B222" s="425">
        <f t="shared" si="9"/>
        <v>19.78</v>
      </c>
      <c r="C222" s="498"/>
      <c r="D222" s="420">
        <v>33309</v>
      </c>
      <c r="E222" s="499"/>
      <c r="F222" s="420">
        <f t="shared" si="10"/>
        <v>28409</v>
      </c>
      <c r="G222" s="500">
        <f t="shared" si="11"/>
        <v>20208</v>
      </c>
      <c r="H222" s="421">
        <v>927</v>
      </c>
    </row>
    <row r="223" spans="1:8" x14ac:dyDescent="0.2">
      <c r="A223" s="497">
        <v>295</v>
      </c>
      <c r="B223" s="425">
        <f t="shared" si="9"/>
        <v>19.78</v>
      </c>
      <c r="C223" s="498"/>
      <c r="D223" s="420">
        <v>33309</v>
      </c>
      <c r="E223" s="499"/>
      <c r="F223" s="420">
        <f t="shared" si="10"/>
        <v>28409</v>
      </c>
      <c r="G223" s="500">
        <f t="shared" si="11"/>
        <v>20208</v>
      </c>
      <c r="H223" s="421">
        <v>927</v>
      </c>
    </row>
    <row r="224" spans="1:8" x14ac:dyDescent="0.2">
      <c r="A224" s="497">
        <v>296</v>
      </c>
      <c r="B224" s="425">
        <f t="shared" ref="B224:B248" si="12">ROUND(0.0045*A224+18.455,2)</f>
        <v>19.79</v>
      </c>
      <c r="C224" s="498"/>
      <c r="D224" s="420">
        <v>33309</v>
      </c>
      <c r="E224" s="499"/>
      <c r="F224" s="420">
        <f t="shared" si="10"/>
        <v>28396</v>
      </c>
      <c r="G224" s="500">
        <f t="shared" si="11"/>
        <v>20197</v>
      </c>
      <c r="H224" s="421">
        <v>927</v>
      </c>
    </row>
    <row r="225" spans="1:8" x14ac:dyDescent="0.2">
      <c r="A225" s="497">
        <v>297</v>
      </c>
      <c r="B225" s="425">
        <f t="shared" si="12"/>
        <v>19.79</v>
      </c>
      <c r="C225" s="498"/>
      <c r="D225" s="420">
        <v>33309</v>
      </c>
      <c r="E225" s="499"/>
      <c r="F225" s="420">
        <f t="shared" si="10"/>
        <v>28396</v>
      </c>
      <c r="G225" s="500">
        <f t="shared" si="11"/>
        <v>20197</v>
      </c>
      <c r="H225" s="421">
        <v>927</v>
      </c>
    </row>
    <row r="226" spans="1:8" x14ac:dyDescent="0.2">
      <c r="A226" s="497">
        <v>298</v>
      </c>
      <c r="B226" s="425">
        <f t="shared" si="12"/>
        <v>19.8</v>
      </c>
      <c r="C226" s="498"/>
      <c r="D226" s="420">
        <v>33309</v>
      </c>
      <c r="E226" s="499"/>
      <c r="F226" s="420">
        <f t="shared" si="10"/>
        <v>28382</v>
      </c>
      <c r="G226" s="500">
        <f t="shared" si="11"/>
        <v>20187</v>
      </c>
      <c r="H226" s="421">
        <v>927</v>
      </c>
    </row>
    <row r="227" spans="1:8" x14ac:dyDescent="0.2">
      <c r="A227" s="497">
        <v>299</v>
      </c>
      <c r="B227" s="425">
        <f t="shared" si="12"/>
        <v>19.8</v>
      </c>
      <c r="C227" s="498"/>
      <c r="D227" s="420">
        <v>33309</v>
      </c>
      <c r="E227" s="499"/>
      <c r="F227" s="420">
        <f t="shared" si="10"/>
        <v>28382</v>
      </c>
      <c r="G227" s="500">
        <f t="shared" si="11"/>
        <v>20187</v>
      </c>
      <c r="H227" s="421">
        <v>927</v>
      </c>
    </row>
    <row r="228" spans="1:8" x14ac:dyDescent="0.2">
      <c r="A228" s="497">
        <v>300</v>
      </c>
      <c r="B228" s="425">
        <f t="shared" si="12"/>
        <v>19.809999999999999</v>
      </c>
      <c r="C228" s="498"/>
      <c r="D228" s="420">
        <v>33309</v>
      </c>
      <c r="E228" s="499"/>
      <c r="F228" s="420">
        <f t="shared" si="10"/>
        <v>28368</v>
      </c>
      <c r="G228" s="500">
        <f t="shared" si="11"/>
        <v>20177</v>
      </c>
      <c r="H228" s="421">
        <v>927</v>
      </c>
    </row>
    <row r="229" spans="1:8" x14ac:dyDescent="0.2">
      <c r="A229" s="497">
        <v>301</v>
      </c>
      <c r="B229" s="425">
        <f t="shared" si="12"/>
        <v>19.809999999999999</v>
      </c>
      <c r="C229" s="498"/>
      <c r="D229" s="420">
        <v>33309</v>
      </c>
      <c r="E229" s="499"/>
      <c r="F229" s="420">
        <f t="shared" si="10"/>
        <v>28368</v>
      </c>
      <c r="G229" s="500">
        <f t="shared" si="11"/>
        <v>20177</v>
      </c>
      <c r="H229" s="421">
        <v>927</v>
      </c>
    </row>
    <row r="230" spans="1:8" x14ac:dyDescent="0.2">
      <c r="A230" s="497">
        <v>302</v>
      </c>
      <c r="B230" s="425">
        <f t="shared" si="12"/>
        <v>19.809999999999999</v>
      </c>
      <c r="C230" s="498"/>
      <c r="D230" s="420">
        <v>33309</v>
      </c>
      <c r="E230" s="499"/>
      <c r="F230" s="420">
        <f t="shared" si="10"/>
        <v>28368</v>
      </c>
      <c r="G230" s="500">
        <f t="shared" si="11"/>
        <v>20177</v>
      </c>
      <c r="H230" s="421">
        <v>927</v>
      </c>
    </row>
    <row r="231" spans="1:8" x14ac:dyDescent="0.2">
      <c r="A231" s="497">
        <v>303</v>
      </c>
      <c r="B231" s="425">
        <f t="shared" si="12"/>
        <v>19.82</v>
      </c>
      <c r="C231" s="498"/>
      <c r="D231" s="420">
        <v>33309</v>
      </c>
      <c r="E231" s="499"/>
      <c r="F231" s="420">
        <f t="shared" si="10"/>
        <v>28354</v>
      </c>
      <c r="G231" s="500">
        <f t="shared" si="11"/>
        <v>20167</v>
      </c>
      <c r="H231" s="421">
        <v>927</v>
      </c>
    </row>
    <row r="232" spans="1:8" x14ac:dyDescent="0.2">
      <c r="A232" s="497">
        <v>304</v>
      </c>
      <c r="B232" s="425">
        <f t="shared" si="12"/>
        <v>19.82</v>
      </c>
      <c r="C232" s="498"/>
      <c r="D232" s="420">
        <v>33309</v>
      </c>
      <c r="E232" s="499"/>
      <c r="F232" s="420">
        <f t="shared" si="10"/>
        <v>28354</v>
      </c>
      <c r="G232" s="500">
        <f t="shared" si="11"/>
        <v>20167</v>
      </c>
      <c r="H232" s="421">
        <v>927</v>
      </c>
    </row>
    <row r="233" spans="1:8" x14ac:dyDescent="0.2">
      <c r="A233" s="497">
        <v>305</v>
      </c>
      <c r="B233" s="425">
        <f t="shared" si="12"/>
        <v>19.829999999999998</v>
      </c>
      <c r="C233" s="498"/>
      <c r="D233" s="420">
        <v>33309</v>
      </c>
      <c r="E233" s="499"/>
      <c r="F233" s="420">
        <f t="shared" si="10"/>
        <v>28340</v>
      </c>
      <c r="G233" s="500">
        <f t="shared" si="11"/>
        <v>20157</v>
      </c>
      <c r="H233" s="421">
        <v>927</v>
      </c>
    </row>
    <row r="234" spans="1:8" x14ac:dyDescent="0.2">
      <c r="A234" s="497">
        <v>306</v>
      </c>
      <c r="B234" s="425">
        <f t="shared" si="12"/>
        <v>19.829999999999998</v>
      </c>
      <c r="C234" s="498"/>
      <c r="D234" s="420">
        <v>33309</v>
      </c>
      <c r="E234" s="499"/>
      <c r="F234" s="420">
        <f t="shared" si="10"/>
        <v>28340</v>
      </c>
      <c r="G234" s="500">
        <f t="shared" si="11"/>
        <v>20157</v>
      </c>
      <c r="H234" s="421">
        <v>927</v>
      </c>
    </row>
    <row r="235" spans="1:8" x14ac:dyDescent="0.2">
      <c r="A235" s="497">
        <v>307</v>
      </c>
      <c r="B235" s="425">
        <f t="shared" si="12"/>
        <v>19.84</v>
      </c>
      <c r="C235" s="498"/>
      <c r="D235" s="420">
        <v>33309</v>
      </c>
      <c r="E235" s="499"/>
      <c r="F235" s="420">
        <f t="shared" si="10"/>
        <v>28326</v>
      </c>
      <c r="G235" s="500">
        <f t="shared" si="11"/>
        <v>20147</v>
      </c>
      <c r="H235" s="421">
        <v>927</v>
      </c>
    </row>
    <row r="236" spans="1:8" x14ac:dyDescent="0.2">
      <c r="A236" s="497">
        <v>308</v>
      </c>
      <c r="B236" s="425">
        <f t="shared" si="12"/>
        <v>19.84</v>
      </c>
      <c r="C236" s="498"/>
      <c r="D236" s="420">
        <v>33309</v>
      </c>
      <c r="E236" s="499"/>
      <c r="F236" s="420">
        <f t="shared" si="10"/>
        <v>28326</v>
      </c>
      <c r="G236" s="500">
        <f t="shared" si="11"/>
        <v>20147</v>
      </c>
      <c r="H236" s="421">
        <v>927</v>
      </c>
    </row>
    <row r="237" spans="1:8" x14ac:dyDescent="0.2">
      <c r="A237" s="497">
        <v>309</v>
      </c>
      <c r="B237" s="425">
        <f t="shared" si="12"/>
        <v>19.850000000000001</v>
      </c>
      <c r="C237" s="498"/>
      <c r="D237" s="420">
        <v>33309</v>
      </c>
      <c r="E237" s="499"/>
      <c r="F237" s="420">
        <f t="shared" si="10"/>
        <v>28313</v>
      </c>
      <c r="G237" s="500">
        <f t="shared" si="11"/>
        <v>20136</v>
      </c>
      <c r="H237" s="421">
        <v>927</v>
      </c>
    </row>
    <row r="238" spans="1:8" x14ac:dyDescent="0.2">
      <c r="A238" s="497">
        <v>310</v>
      </c>
      <c r="B238" s="425">
        <f t="shared" si="12"/>
        <v>19.850000000000001</v>
      </c>
      <c r="C238" s="498"/>
      <c r="D238" s="420">
        <v>33309</v>
      </c>
      <c r="E238" s="499"/>
      <c r="F238" s="420">
        <f t="shared" si="10"/>
        <v>28313</v>
      </c>
      <c r="G238" s="500">
        <f t="shared" si="11"/>
        <v>20136</v>
      </c>
      <c r="H238" s="421">
        <v>927</v>
      </c>
    </row>
    <row r="239" spans="1:8" x14ac:dyDescent="0.2">
      <c r="A239" s="497">
        <v>311</v>
      </c>
      <c r="B239" s="425">
        <f t="shared" si="12"/>
        <v>19.850000000000001</v>
      </c>
      <c r="C239" s="498"/>
      <c r="D239" s="420">
        <v>33309</v>
      </c>
      <c r="E239" s="499"/>
      <c r="F239" s="420">
        <f t="shared" si="10"/>
        <v>28313</v>
      </c>
      <c r="G239" s="500">
        <f t="shared" si="11"/>
        <v>20136</v>
      </c>
      <c r="H239" s="421">
        <v>927</v>
      </c>
    </row>
    <row r="240" spans="1:8" x14ac:dyDescent="0.2">
      <c r="A240" s="497">
        <v>312</v>
      </c>
      <c r="B240" s="425">
        <f t="shared" si="12"/>
        <v>19.86</v>
      </c>
      <c r="C240" s="498"/>
      <c r="D240" s="420">
        <v>33309</v>
      </c>
      <c r="E240" s="499"/>
      <c r="F240" s="420">
        <f t="shared" si="10"/>
        <v>28299</v>
      </c>
      <c r="G240" s="500">
        <f t="shared" si="11"/>
        <v>20126</v>
      </c>
      <c r="H240" s="421">
        <v>927</v>
      </c>
    </row>
    <row r="241" spans="1:8" x14ac:dyDescent="0.2">
      <c r="A241" s="497">
        <v>313</v>
      </c>
      <c r="B241" s="425">
        <f t="shared" si="12"/>
        <v>19.86</v>
      </c>
      <c r="C241" s="498"/>
      <c r="D241" s="420">
        <v>33309</v>
      </c>
      <c r="E241" s="499"/>
      <c r="F241" s="420">
        <f t="shared" si="10"/>
        <v>28299</v>
      </c>
      <c r="G241" s="500">
        <f t="shared" si="11"/>
        <v>20126</v>
      </c>
      <c r="H241" s="421">
        <v>927</v>
      </c>
    </row>
    <row r="242" spans="1:8" x14ac:dyDescent="0.2">
      <c r="A242" s="497">
        <v>314</v>
      </c>
      <c r="B242" s="425">
        <f t="shared" si="12"/>
        <v>19.87</v>
      </c>
      <c r="C242" s="498"/>
      <c r="D242" s="420">
        <v>33309</v>
      </c>
      <c r="E242" s="499"/>
      <c r="F242" s="420">
        <f t="shared" si="10"/>
        <v>28285</v>
      </c>
      <c r="G242" s="500">
        <f t="shared" si="11"/>
        <v>20116</v>
      </c>
      <c r="H242" s="421">
        <v>927</v>
      </c>
    </row>
    <row r="243" spans="1:8" x14ac:dyDescent="0.2">
      <c r="A243" s="497">
        <v>315</v>
      </c>
      <c r="B243" s="425">
        <f t="shared" si="12"/>
        <v>19.87</v>
      </c>
      <c r="C243" s="498"/>
      <c r="D243" s="420">
        <v>33309</v>
      </c>
      <c r="E243" s="499"/>
      <c r="F243" s="420">
        <f t="shared" si="10"/>
        <v>28285</v>
      </c>
      <c r="G243" s="500">
        <f t="shared" si="11"/>
        <v>20116</v>
      </c>
      <c r="H243" s="421">
        <v>927</v>
      </c>
    </row>
    <row r="244" spans="1:8" x14ac:dyDescent="0.2">
      <c r="A244" s="497">
        <v>316</v>
      </c>
      <c r="B244" s="425">
        <f t="shared" si="12"/>
        <v>19.88</v>
      </c>
      <c r="C244" s="498"/>
      <c r="D244" s="420">
        <v>33309</v>
      </c>
      <c r="E244" s="499"/>
      <c r="F244" s="420">
        <f t="shared" si="10"/>
        <v>28271</v>
      </c>
      <c r="G244" s="500">
        <f t="shared" si="11"/>
        <v>20106</v>
      </c>
      <c r="H244" s="421">
        <v>927</v>
      </c>
    </row>
    <row r="245" spans="1:8" x14ac:dyDescent="0.2">
      <c r="A245" s="497">
        <v>317</v>
      </c>
      <c r="B245" s="425">
        <f t="shared" si="12"/>
        <v>19.88</v>
      </c>
      <c r="C245" s="498"/>
      <c r="D245" s="420">
        <v>33309</v>
      </c>
      <c r="E245" s="499"/>
      <c r="F245" s="420">
        <f t="shared" si="10"/>
        <v>28271</v>
      </c>
      <c r="G245" s="500">
        <f t="shared" si="11"/>
        <v>20106</v>
      </c>
      <c r="H245" s="421">
        <v>927</v>
      </c>
    </row>
    <row r="246" spans="1:8" x14ac:dyDescent="0.2">
      <c r="A246" s="497">
        <v>318</v>
      </c>
      <c r="B246" s="425">
        <f t="shared" si="12"/>
        <v>19.89</v>
      </c>
      <c r="C246" s="498"/>
      <c r="D246" s="420">
        <v>33309</v>
      </c>
      <c r="E246" s="499"/>
      <c r="F246" s="420">
        <f t="shared" si="10"/>
        <v>28257</v>
      </c>
      <c r="G246" s="500">
        <f t="shared" si="11"/>
        <v>20096</v>
      </c>
      <c r="H246" s="421">
        <v>927</v>
      </c>
    </row>
    <row r="247" spans="1:8" x14ac:dyDescent="0.2">
      <c r="A247" s="497">
        <v>319</v>
      </c>
      <c r="B247" s="425">
        <f t="shared" si="12"/>
        <v>19.89</v>
      </c>
      <c r="C247" s="498"/>
      <c r="D247" s="420">
        <v>33309</v>
      </c>
      <c r="E247" s="499"/>
      <c r="F247" s="420">
        <f t="shared" si="10"/>
        <v>28257</v>
      </c>
      <c r="G247" s="500">
        <f t="shared" si="11"/>
        <v>20096</v>
      </c>
      <c r="H247" s="421">
        <v>927</v>
      </c>
    </row>
    <row r="248" spans="1:8" x14ac:dyDescent="0.2">
      <c r="A248" s="497">
        <v>320</v>
      </c>
      <c r="B248" s="425">
        <f t="shared" si="12"/>
        <v>19.899999999999999</v>
      </c>
      <c r="C248" s="498"/>
      <c r="D248" s="420">
        <v>33309</v>
      </c>
      <c r="E248" s="499"/>
      <c r="F248" s="420">
        <f t="shared" si="10"/>
        <v>28244</v>
      </c>
      <c r="G248" s="500">
        <f t="shared" si="11"/>
        <v>20086</v>
      </c>
      <c r="H248" s="421">
        <v>927</v>
      </c>
    </row>
    <row r="249" spans="1:8" x14ac:dyDescent="0.2">
      <c r="A249" s="497">
        <v>321</v>
      </c>
      <c r="B249" s="425">
        <f>ROUND(0.007*A249+17.63,2)</f>
        <v>19.88</v>
      </c>
      <c r="C249" s="498"/>
      <c r="D249" s="420">
        <v>33309</v>
      </c>
      <c r="E249" s="499"/>
      <c r="F249" s="420">
        <f t="shared" si="10"/>
        <v>28271</v>
      </c>
      <c r="G249" s="500">
        <f t="shared" si="11"/>
        <v>20106</v>
      </c>
      <c r="H249" s="421">
        <v>927</v>
      </c>
    </row>
    <row r="250" spans="1:8" x14ac:dyDescent="0.2">
      <c r="A250" s="497">
        <v>322</v>
      </c>
      <c r="B250" s="425">
        <f t="shared" ref="B250:B313" si="13">ROUND(0.007*A250+17.63,2)</f>
        <v>19.88</v>
      </c>
      <c r="C250" s="498"/>
      <c r="D250" s="420">
        <v>33309</v>
      </c>
      <c r="E250" s="499"/>
      <c r="F250" s="420">
        <f t="shared" si="10"/>
        <v>28271</v>
      </c>
      <c r="G250" s="500">
        <f t="shared" si="11"/>
        <v>20106</v>
      </c>
      <c r="H250" s="421">
        <v>927</v>
      </c>
    </row>
    <row r="251" spans="1:8" x14ac:dyDescent="0.2">
      <c r="A251" s="497">
        <v>323</v>
      </c>
      <c r="B251" s="425">
        <f t="shared" si="13"/>
        <v>19.89</v>
      </c>
      <c r="C251" s="498"/>
      <c r="D251" s="420">
        <v>33309</v>
      </c>
      <c r="E251" s="499"/>
      <c r="F251" s="420">
        <f t="shared" si="10"/>
        <v>28257</v>
      </c>
      <c r="G251" s="500">
        <f t="shared" si="11"/>
        <v>20096</v>
      </c>
      <c r="H251" s="421">
        <v>927</v>
      </c>
    </row>
    <row r="252" spans="1:8" x14ac:dyDescent="0.2">
      <c r="A252" s="497">
        <v>324</v>
      </c>
      <c r="B252" s="425">
        <f t="shared" si="13"/>
        <v>19.899999999999999</v>
      </c>
      <c r="C252" s="498"/>
      <c r="D252" s="420">
        <v>33309</v>
      </c>
      <c r="E252" s="499"/>
      <c r="F252" s="420">
        <f t="shared" si="10"/>
        <v>28244</v>
      </c>
      <c r="G252" s="500">
        <f t="shared" si="11"/>
        <v>20086</v>
      </c>
      <c r="H252" s="421">
        <v>927</v>
      </c>
    </row>
    <row r="253" spans="1:8" x14ac:dyDescent="0.2">
      <c r="A253" s="497">
        <v>325</v>
      </c>
      <c r="B253" s="425">
        <f t="shared" si="13"/>
        <v>19.91</v>
      </c>
      <c r="C253" s="498"/>
      <c r="D253" s="420">
        <v>33309</v>
      </c>
      <c r="E253" s="499"/>
      <c r="F253" s="420">
        <f t="shared" si="10"/>
        <v>28230</v>
      </c>
      <c r="G253" s="500">
        <f t="shared" si="11"/>
        <v>20076</v>
      </c>
      <c r="H253" s="421">
        <v>927</v>
      </c>
    </row>
    <row r="254" spans="1:8" x14ac:dyDescent="0.2">
      <c r="A254" s="497">
        <v>326</v>
      </c>
      <c r="B254" s="425">
        <f t="shared" si="13"/>
        <v>19.91</v>
      </c>
      <c r="C254" s="498"/>
      <c r="D254" s="420">
        <v>33309</v>
      </c>
      <c r="E254" s="499"/>
      <c r="F254" s="420">
        <f t="shared" si="10"/>
        <v>28230</v>
      </c>
      <c r="G254" s="500">
        <f t="shared" si="11"/>
        <v>20076</v>
      </c>
      <c r="H254" s="421">
        <v>927</v>
      </c>
    </row>
    <row r="255" spans="1:8" x14ac:dyDescent="0.2">
      <c r="A255" s="497">
        <v>327</v>
      </c>
      <c r="B255" s="425">
        <f t="shared" si="13"/>
        <v>19.920000000000002</v>
      </c>
      <c r="C255" s="498"/>
      <c r="D255" s="420">
        <v>33309</v>
      </c>
      <c r="E255" s="499"/>
      <c r="F255" s="420">
        <f t="shared" si="10"/>
        <v>28216</v>
      </c>
      <c r="G255" s="500">
        <f t="shared" si="11"/>
        <v>20066</v>
      </c>
      <c r="H255" s="421">
        <v>927</v>
      </c>
    </row>
    <row r="256" spans="1:8" x14ac:dyDescent="0.2">
      <c r="A256" s="497">
        <v>328</v>
      </c>
      <c r="B256" s="425">
        <f t="shared" si="13"/>
        <v>19.93</v>
      </c>
      <c r="C256" s="498"/>
      <c r="D256" s="420">
        <v>33309</v>
      </c>
      <c r="E256" s="499"/>
      <c r="F256" s="420">
        <f t="shared" si="10"/>
        <v>28203</v>
      </c>
      <c r="G256" s="500">
        <f t="shared" si="11"/>
        <v>20056</v>
      </c>
      <c r="H256" s="421">
        <v>927</v>
      </c>
    </row>
    <row r="257" spans="1:8" x14ac:dyDescent="0.2">
      <c r="A257" s="497">
        <v>329</v>
      </c>
      <c r="B257" s="425">
        <f t="shared" si="13"/>
        <v>19.93</v>
      </c>
      <c r="C257" s="498"/>
      <c r="D257" s="420">
        <v>33309</v>
      </c>
      <c r="E257" s="499"/>
      <c r="F257" s="420">
        <f t="shared" si="10"/>
        <v>28203</v>
      </c>
      <c r="G257" s="500">
        <f t="shared" si="11"/>
        <v>20056</v>
      </c>
      <c r="H257" s="421">
        <v>927</v>
      </c>
    </row>
    <row r="258" spans="1:8" x14ac:dyDescent="0.2">
      <c r="A258" s="497">
        <v>330</v>
      </c>
      <c r="B258" s="425">
        <f t="shared" si="13"/>
        <v>19.940000000000001</v>
      </c>
      <c r="C258" s="498"/>
      <c r="D258" s="420">
        <v>33309</v>
      </c>
      <c r="E258" s="499"/>
      <c r="F258" s="420">
        <f t="shared" si="10"/>
        <v>28189</v>
      </c>
      <c r="G258" s="500">
        <f t="shared" si="11"/>
        <v>20046</v>
      </c>
      <c r="H258" s="421">
        <v>927</v>
      </c>
    </row>
    <row r="259" spans="1:8" x14ac:dyDescent="0.2">
      <c r="A259" s="497">
        <v>331</v>
      </c>
      <c r="B259" s="425">
        <f t="shared" si="13"/>
        <v>19.95</v>
      </c>
      <c r="C259" s="498"/>
      <c r="D259" s="420">
        <v>33309</v>
      </c>
      <c r="E259" s="499"/>
      <c r="F259" s="420">
        <f t="shared" si="10"/>
        <v>28175</v>
      </c>
      <c r="G259" s="500">
        <f t="shared" si="11"/>
        <v>20035</v>
      </c>
      <c r="H259" s="421">
        <v>927</v>
      </c>
    </row>
    <row r="260" spans="1:8" x14ac:dyDescent="0.2">
      <c r="A260" s="497">
        <v>332</v>
      </c>
      <c r="B260" s="425">
        <f t="shared" si="13"/>
        <v>19.95</v>
      </c>
      <c r="C260" s="498"/>
      <c r="D260" s="420">
        <v>33309</v>
      </c>
      <c r="E260" s="499"/>
      <c r="F260" s="420">
        <f t="shared" si="10"/>
        <v>28175</v>
      </c>
      <c r="G260" s="500">
        <f t="shared" si="11"/>
        <v>20035</v>
      </c>
      <c r="H260" s="421">
        <v>927</v>
      </c>
    </row>
    <row r="261" spans="1:8" x14ac:dyDescent="0.2">
      <c r="A261" s="497">
        <v>333</v>
      </c>
      <c r="B261" s="425">
        <f t="shared" si="13"/>
        <v>19.96</v>
      </c>
      <c r="C261" s="498"/>
      <c r="D261" s="420">
        <v>33309</v>
      </c>
      <c r="E261" s="499"/>
      <c r="F261" s="420">
        <f t="shared" si="10"/>
        <v>28162</v>
      </c>
      <c r="G261" s="500">
        <f t="shared" si="11"/>
        <v>20025</v>
      </c>
      <c r="H261" s="421">
        <v>927</v>
      </c>
    </row>
    <row r="262" spans="1:8" x14ac:dyDescent="0.2">
      <c r="A262" s="497">
        <v>334</v>
      </c>
      <c r="B262" s="425">
        <f t="shared" si="13"/>
        <v>19.97</v>
      </c>
      <c r="C262" s="498"/>
      <c r="D262" s="420">
        <v>33309</v>
      </c>
      <c r="E262" s="499"/>
      <c r="F262" s="420">
        <f t="shared" si="10"/>
        <v>28148</v>
      </c>
      <c r="G262" s="500">
        <f t="shared" si="11"/>
        <v>20015</v>
      </c>
      <c r="H262" s="421">
        <v>927</v>
      </c>
    </row>
    <row r="263" spans="1:8" x14ac:dyDescent="0.2">
      <c r="A263" s="497">
        <v>335</v>
      </c>
      <c r="B263" s="425">
        <f t="shared" si="13"/>
        <v>19.98</v>
      </c>
      <c r="C263" s="498"/>
      <c r="D263" s="420">
        <v>33309</v>
      </c>
      <c r="E263" s="499"/>
      <c r="F263" s="420">
        <f t="shared" si="10"/>
        <v>28134</v>
      </c>
      <c r="G263" s="500">
        <f t="shared" si="11"/>
        <v>20005</v>
      </c>
      <c r="H263" s="421">
        <v>927</v>
      </c>
    </row>
    <row r="264" spans="1:8" x14ac:dyDescent="0.2">
      <c r="A264" s="497">
        <v>336</v>
      </c>
      <c r="B264" s="425">
        <f t="shared" si="13"/>
        <v>19.98</v>
      </c>
      <c r="C264" s="498"/>
      <c r="D264" s="420">
        <v>33309</v>
      </c>
      <c r="E264" s="499"/>
      <c r="F264" s="420">
        <f t="shared" si="10"/>
        <v>28134</v>
      </c>
      <c r="G264" s="500">
        <f t="shared" si="11"/>
        <v>20005</v>
      </c>
      <c r="H264" s="421">
        <v>927</v>
      </c>
    </row>
    <row r="265" spans="1:8" x14ac:dyDescent="0.2">
      <c r="A265" s="497">
        <v>337</v>
      </c>
      <c r="B265" s="425">
        <f t="shared" si="13"/>
        <v>19.989999999999998</v>
      </c>
      <c r="C265" s="498"/>
      <c r="D265" s="420">
        <v>33309</v>
      </c>
      <c r="E265" s="499"/>
      <c r="F265" s="420">
        <f t="shared" si="10"/>
        <v>28121</v>
      </c>
      <c r="G265" s="500">
        <f t="shared" si="11"/>
        <v>19995</v>
      </c>
      <c r="H265" s="421">
        <v>927</v>
      </c>
    </row>
    <row r="266" spans="1:8" x14ac:dyDescent="0.2">
      <c r="A266" s="497">
        <v>338</v>
      </c>
      <c r="B266" s="425">
        <f t="shared" si="13"/>
        <v>20</v>
      </c>
      <c r="C266" s="498"/>
      <c r="D266" s="420">
        <v>33309</v>
      </c>
      <c r="E266" s="499"/>
      <c r="F266" s="420">
        <f t="shared" si="10"/>
        <v>28107</v>
      </c>
      <c r="G266" s="500">
        <f t="shared" si="11"/>
        <v>19985</v>
      </c>
      <c r="H266" s="421">
        <v>927</v>
      </c>
    </row>
    <row r="267" spans="1:8" x14ac:dyDescent="0.2">
      <c r="A267" s="497">
        <v>339</v>
      </c>
      <c r="B267" s="425">
        <f t="shared" si="13"/>
        <v>20</v>
      </c>
      <c r="C267" s="498"/>
      <c r="D267" s="420">
        <v>33309</v>
      </c>
      <c r="E267" s="499"/>
      <c r="F267" s="420">
        <f t="shared" si="10"/>
        <v>28107</v>
      </c>
      <c r="G267" s="500">
        <f t="shared" si="11"/>
        <v>19985</v>
      </c>
      <c r="H267" s="421">
        <v>927</v>
      </c>
    </row>
    <row r="268" spans="1:8" x14ac:dyDescent="0.2">
      <c r="A268" s="497">
        <v>340</v>
      </c>
      <c r="B268" s="425">
        <f t="shared" si="13"/>
        <v>20.010000000000002</v>
      </c>
      <c r="C268" s="498"/>
      <c r="D268" s="420">
        <v>33309</v>
      </c>
      <c r="E268" s="499"/>
      <c r="F268" s="420">
        <f t="shared" si="10"/>
        <v>28094</v>
      </c>
      <c r="G268" s="500">
        <f t="shared" si="11"/>
        <v>19975</v>
      </c>
      <c r="H268" s="421">
        <v>927</v>
      </c>
    </row>
    <row r="269" spans="1:8" x14ac:dyDescent="0.2">
      <c r="A269" s="497">
        <v>341</v>
      </c>
      <c r="B269" s="425">
        <f t="shared" si="13"/>
        <v>20.02</v>
      </c>
      <c r="C269" s="498"/>
      <c r="D269" s="420">
        <v>33309</v>
      </c>
      <c r="E269" s="499"/>
      <c r="F269" s="420">
        <f t="shared" si="10"/>
        <v>28080</v>
      </c>
      <c r="G269" s="500">
        <f t="shared" si="11"/>
        <v>19965</v>
      </c>
      <c r="H269" s="421">
        <v>927</v>
      </c>
    </row>
    <row r="270" spans="1:8" x14ac:dyDescent="0.2">
      <c r="A270" s="497">
        <v>342</v>
      </c>
      <c r="B270" s="425">
        <f t="shared" si="13"/>
        <v>20.02</v>
      </c>
      <c r="C270" s="498"/>
      <c r="D270" s="420">
        <v>33309</v>
      </c>
      <c r="E270" s="499"/>
      <c r="F270" s="420">
        <f t="shared" si="10"/>
        <v>28080</v>
      </c>
      <c r="G270" s="500">
        <f t="shared" si="11"/>
        <v>19965</v>
      </c>
      <c r="H270" s="421">
        <v>927</v>
      </c>
    </row>
    <row r="271" spans="1:8" x14ac:dyDescent="0.2">
      <c r="A271" s="497">
        <v>343</v>
      </c>
      <c r="B271" s="425">
        <f t="shared" si="13"/>
        <v>20.03</v>
      </c>
      <c r="C271" s="498"/>
      <c r="D271" s="420">
        <v>33309</v>
      </c>
      <c r="E271" s="499"/>
      <c r="F271" s="420">
        <f t="shared" si="10"/>
        <v>28066</v>
      </c>
      <c r="G271" s="500">
        <f t="shared" si="11"/>
        <v>19955</v>
      </c>
      <c r="H271" s="421">
        <v>927</v>
      </c>
    </row>
    <row r="272" spans="1:8" x14ac:dyDescent="0.2">
      <c r="A272" s="497">
        <v>344</v>
      </c>
      <c r="B272" s="425">
        <f t="shared" si="13"/>
        <v>20.04</v>
      </c>
      <c r="C272" s="498"/>
      <c r="D272" s="420">
        <v>33309</v>
      </c>
      <c r="E272" s="499"/>
      <c r="F272" s="420">
        <f t="shared" si="10"/>
        <v>28053</v>
      </c>
      <c r="G272" s="500">
        <f t="shared" si="11"/>
        <v>19946</v>
      </c>
      <c r="H272" s="421">
        <v>927</v>
      </c>
    </row>
    <row r="273" spans="1:8" x14ac:dyDescent="0.2">
      <c r="A273" s="497">
        <v>345</v>
      </c>
      <c r="B273" s="425">
        <f t="shared" si="13"/>
        <v>20.05</v>
      </c>
      <c r="C273" s="498"/>
      <c r="D273" s="420">
        <v>33309</v>
      </c>
      <c r="E273" s="499"/>
      <c r="F273" s="420">
        <f t="shared" ref="F273:F336" si="14">ROUND(12*1.36*(1/B273*D273)+H273,0)</f>
        <v>28039</v>
      </c>
      <c r="G273" s="500">
        <f t="shared" ref="G273:G336" si="15">ROUND(12*(1/B273*D273),0)</f>
        <v>19936</v>
      </c>
      <c r="H273" s="421">
        <v>927</v>
      </c>
    </row>
    <row r="274" spans="1:8" x14ac:dyDescent="0.2">
      <c r="A274" s="497">
        <v>346</v>
      </c>
      <c r="B274" s="425">
        <f t="shared" si="13"/>
        <v>20.05</v>
      </c>
      <c r="C274" s="498"/>
      <c r="D274" s="420">
        <v>33309</v>
      </c>
      <c r="E274" s="499"/>
      <c r="F274" s="420">
        <f t="shared" si="14"/>
        <v>28039</v>
      </c>
      <c r="G274" s="500">
        <f t="shared" si="15"/>
        <v>19936</v>
      </c>
      <c r="H274" s="421">
        <v>927</v>
      </c>
    </row>
    <row r="275" spans="1:8" x14ac:dyDescent="0.2">
      <c r="A275" s="497">
        <v>347</v>
      </c>
      <c r="B275" s="425">
        <f t="shared" si="13"/>
        <v>20.059999999999999</v>
      </c>
      <c r="C275" s="498"/>
      <c r="D275" s="420">
        <v>33309</v>
      </c>
      <c r="E275" s="499"/>
      <c r="F275" s="420">
        <f t="shared" si="14"/>
        <v>28026</v>
      </c>
      <c r="G275" s="500">
        <f t="shared" si="15"/>
        <v>19926</v>
      </c>
      <c r="H275" s="421">
        <v>927</v>
      </c>
    </row>
    <row r="276" spans="1:8" x14ac:dyDescent="0.2">
      <c r="A276" s="497">
        <v>348</v>
      </c>
      <c r="B276" s="425">
        <f t="shared" si="13"/>
        <v>20.07</v>
      </c>
      <c r="C276" s="498"/>
      <c r="D276" s="420">
        <v>33309</v>
      </c>
      <c r="E276" s="499"/>
      <c r="F276" s="420">
        <f t="shared" si="14"/>
        <v>28012</v>
      </c>
      <c r="G276" s="500">
        <f t="shared" si="15"/>
        <v>19916</v>
      </c>
      <c r="H276" s="421">
        <v>927</v>
      </c>
    </row>
    <row r="277" spans="1:8" x14ac:dyDescent="0.2">
      <c r="A277" s="497">
        <v>349</v>
      </c>
      <c r="B277" s="425">
        <f t="shared" si="13"/>
        <v>20.07</v>
      </c>
      <c r="C277" s="498"/>
      <c r="D277" s="420">
        <v>33309</v>
      </c>
      <c r="E277" s="499"/>
      <c r="F277" s="420">
        <f t="shared" si="14"/>
        <v>28012</v>
      </c>
      <c r="G277" s="500">
        <f t="shared" si="15"/>
        <v>19916</v>
      </c>
      <c r="H277" s="421">
        <v>927</v>
      </c>
    </row>
    <row r="278" spans="1:8" x14ac:dyDescent="0.2">
      <c r="A278" s="497">
        <v>350</v>
      </c>
      <c r="B278" s="425">
        <f t="shared" si="13"/>
        <v>20.079999999999998</v>
      </c>
      <c r="C278" s="498"/>
      <c r="D278" s="420">
        <v>33309</v>
      </c>
      <c r="E278" s="499"/>
      <c r="F278" s="420">
        <f t="shared" si="14"/>
        <v>27999</v>
      </c>
      <c r="G278" s="500">
        <f t="shared" si="15"/>
        <v>19906</v>
      </c>
      <c r="H278" s="421">
        <v>927</v>
      </c>
    </row>
    <row r="279" spans="1:8" x14ac:dyDescent="0.2">
      <c r="A279" s="497">
        <v>351</v>
      </c>
      <c r="B279" s="425">
        <f t="shared" si="13"/>
        <v>20.09</v>
      </c>
      <c r="C279" s="498"/>
      <c r="D279" s="420">
        <v>33309</v>
      </c>
      <c r="E279" s="499"/>
      <c r="F279" s="420">
        <f t="shared" si="14"/>
        <v>27985</v>
      </c>
      <c r="G279" s="500">
        <f t="shared" si="15"/>
        <v>19896</v>
      </c>
      <c r="H279" s="421">
        <v>927</v>
      </c>
    </row>
    <row r="280" spans="1:8" x14ac:dyDescent="0.2">
      <c r="A280" s="497">
        <v>352</v>
      </c>
      <c r="B280" s="425">
        <f t="shared" si="13"/>
        <v>20.09</v>
      </c>
      <c r="C280" s="498"/>
      <c r="D280" s="420">
        <v>33309</v>
      </c>
      <c r="E280" s="499"/>
      <c r="F280" s="420">
        <f t="shared" si="14"/>
        <v>27985</v>
      </c>
      <c r="G280" s="500">
        <f t="shared" si="15"/>
        <v>19896</v>
      </c>
      <c r="H280" s="421">
        <v>927</v>
      </c>
    </row>
    <row r="281" spans="1:8" x14ac:dyDescent="0.2">
      <c r="A281" s="497">
        <v>353</v>
      </c>
      <c r="B281" s="425">
        <f t="shared" si="13"/>
        <v>20.100000000000001</v>
      </c>
      <c r="C281" s="498"/>
      <c r="D281" s="420">
        <v>33309</v>
      </c>
      <c r="E281" s="499"/>
      <c r="F281" s="420">
        <f t="shared" si="14"/>
        <v>27972</v>
      </c>
      <c r="G281" s="500">
        <f t="shared" si="15"/>
        <v>19886</v>
      </c>
      <c r="H281" s="421">
        <v>927</v>
      </c>
    </row>
    <row r="282" spans="1:8" x14ac:dyDescent="0.2">
      <c r="A282" s="497">
        <v>354</v>
      </c>
      <c r="B282" s="425">
        <f t="shared" si="13"/>
        <v>20.11</v>
      </c>
      <c r="C282" s="498"/>
      <c r="D282" s="420">
        <v>33309</v>
      </c>
      <c r="E282" s="499"/>
      <c r="F282" s="420">
        <f t="shared" si="14"/>
        <v>27958</v>
      </c>
      <c r="G282" s="500">
        <f t="shared" si="15"/>
        <v>19876</v>
      </c>
      <c r="H282" s="421">
        <v>927</v>
      </c>
    </row>
    <row r="283" spans="1:8" x14ac:dyDescent="0.2">
      <c r="A283" s="497">
        <v>355</v>
      </c>
      <c r="B283" s="425">
        <f t="shared" si="13"/>
        <v>20.12</v>
      </c>
      <c r="C283" s="498"/>
      <c r="D283" s="420">
        <v>33309</v>
      </c>
      <c r="E283" s="499"/>
      <c r="F283" s="420">
        <f t="shared" si="14"/>
        <v>27945</v>
      </c>
      <c r="G283" s="500">
        <f t="shared" si="15"/>
        <v>19866</v>
      </c>
      <c r="H283" s="421">
        <v>927</v>
      </c>
    </row>
    <row r="284" spans="1:8" x14ac:dyDescent="0.2">
      <c r="A284" s="497">
        <v>356</v>
      </c>
      <c r="B284" s="425">
        <f t="shared" si="13"/>
        <v>20.12</v>
      </c>
      <c r="C284" s="498"/>
      <c r="D284" s="420">
        <v>33309</v>
      </c>
      <c r="E284" s="499"/>
      <c r="F284" s="420">
        <f t="shared" si="14"/>
        <v>27945</v>
      </c>
      <c r="G284" s="500">
        <f t="shared" si="15"/>
        <v>19866</v>
      </c>
      <c r="H284" s="421">
        <v>927</v>
      </c>
    </row>
    <row r="285" spans="1:8" x14ac:dyDescent="0.2">
      <c r="A285" s="497">
        <v>357</v>
      </c>
      <c r="B285" s="425">
        <f t="shared" si="13"/>
        <v>20.13</v>
      </c>
      <c r="C285" s="498"/>
      <c r="D285" s="420">
        <v>33309</v>
      </c>
      <c r="E285" s="499"/>
      <c r="F285" s="420">
        <f t="shared" si="14"/>
        <v>27932</v>
      </c>
      <c r="G285" s="500">
        <f t="shared" si="15"/>
        <v>19856</v>
      </c>
      <c r="H285" s="421">
        <v>927</v>
      </c>
    </row>
    <row r="286" spans="1:8" x14ac:dyDescent="0.2">
      <c r="A286" s="497">
        <v>358</v>
      </c>
      <c r="B286" s="425">
        <f t="shared" si="13"/>
        <v>20.14</v>
      </c>
      <c r="C286" s="498"/>
      <c r="D286" s="420">
        <v>33309</v>
      </c>
      <c r="E286" s="499"/>
      <c r="F286" s="420">
        <f t="shared" si="14"/>
        <v>27918</v>
      </c>
      <c r="G286" s="500">
        <f t="shared" si="15"/>
        <v>19846</v>
      </c>
      <c r="H286" s="421">
        <v>927</v>
      </c>
    </row>
    <row r="287" spans="1:8" x14ac:dyDescent="0.2">
      <c r="A287" s="497">
        <v>359</v>
      </c>
      <c r="B287" s="425">
        <f t="shared" si="13"/>
        <v>20.14</v>
      </c>
      <c r="C287" s="498"/>
      <c r="D287" s="420">
        <v>33309</v>
      </c>
      <c r="E287" s="499"/>
      <c r="F287" s="420">
        <f t="shared" si="14"/>
        <v>27918</v>
      </c>
      <c r="G287" s="500">
        <f t="shared" si="15"/>
        <v>19846</v>
      </c>
      <c r="H287" s="421">
        <v>927</v>
      </c>
    </row>
    <row r="288" spans="1:8" x14ac:dyDescent="0.2">
      <c r="A288" s="497">
        <v>360</v>
      </c>
      <c r="B288" s="425">
        <f t="shared" si="13"/>
        <v>20.149999999999999</v>
      </c>
      <c r="C288" s="498"/>
      <c r="D288" s="420">
        <v>33309</v>
      </c>
      <c r="E288" s="499"/>
      <c r="F288" s="420">
        <f t="shared" si="14"/>
        <v>27905</v>
      </c>
      <c r="G288" s="500">
        <f t="shared" si="15"/>
        <v>19837</v>
      </c>
      <c r="H288" s="421">
        <v>927</v>
      </c>
    </row>
    <row r="289" spans="1:8" x14ac:dyDescent="0.2">
      <c r="A289" s="497">
        <v>361</v>
      </c>
      <c r="B289" s="425">
        <f t="shared" si="13"/>
        <v>20.16</v>
      </c>
      <c r="C289" s="498"/>
      <c r="D289" s="420">
        <v>33309</v>
      </c>
      <c r="E289" s="499"/>
      <c r="F289" s="420">
        <f t="shared" si="14"/>
        <v>27891</v>
      </c>
      <c r="G289" s="500">
        <f t="shared" si="15"/>
        <v>19827</v>
      </c>
      <c r="H289" s="421">
        <v>927</v>
      </c>
    </row>
    <row r="290" spans="1:8" x14ac:dyDescent="0.2">
      <c r="A290" s="497">
        <v>362</v>
      </c>
      <c r="B290" s="425">
        <f t="shared" si="13"/>
        <v>20.16</v>
      </c>
      <c r="C290" s="498"/>
      <c r="D290" s="420">
        <v>33309</v>
      </c>
      <c r="E290" s="499"/>
      <c r="F290" s="420">
        <f t="shared" si="14"/>
        <v>27891</v>
      </c>
      <c r="G290" s="500">
        <f t="shared" si="15"/>
        <v>19827</v>
      </c>
      <c r="H290" s="421">
        <v>927</v>
      </c>
    </row>
    <row r="291" spans="1:8" x14ac:dyDescent="0.2">
      <c r="A291" s="497">
        <v>363</v>
      </c>
      <c r="B291" s="425">
        <f t="shared" si="13"/>
        <v>20.170000000000002</v>
      </c>
      <c r="C291" s="498"/>
      <c r="D291" s="420">
        <v>33309</v>
      </c>
      <c r="E291" s="499"/>
      <c r="F291" s="420">
        <f t="shared" si="14"/>
        <v>27878</v>
      </c>
      <c r="G291" s="500">
        <f t="shared" si="15"/>
        <v>19817</v>
      </c>
      <c r="H291" s="421">
        <v>927</v>
      </c>
    </row>
    <row r="292" spans="1:8" x14ac:dyDescent="0.2">
      <c r="A292" s="497">
        <v>364</v>
      </c>
      <c r="B292" s="425">
        <f t="shared" si="13"/>
        <v>20.18</v>
      </c>
      <c r="C292" s="498"/>
      <c r="D292" s="420">
        <v>33309</v>
      </c>
      <c r="E292" s="499"/>
      <c r="F292" s="420">
        <f t="shared" si="14"/>
        <v>27865</v>
      </c>
      <c r="G292" s="500">
        <f t="shared" si="15"/>
        <v>19807</v>
      </c>
      <c r="H292" s="421">
        <v>927</v>
      </c>
    </row>
    <row r="293" spans="1:8" x14ac:dyDescent="0.2">
      <c r="A293" s="497">
        <v>365</v>
      </c>
      <c r="B293" s="425">
        <f t="shared" si="13"/>
        <v>20.190000000000001</v>
      </c>
      <c r="C293" s="498"/>
      <c r="D293" s="420">
        <v>33309</v>
      </c>
      <c r="E293" s="499"/>
      <c r="F293" s="420">
        <f t="shared" si="14"/>
        <v>27851</v>
      </c>
      <c r="G293" s="500">
        <f t="shared" si="15"/>
        <v>19797</v>
      </c>
      <c r="H293" s="421">
        <v>927</v>
      </c>
    </row>
    <row r="294" spans="1:8" x14ac:dyDescent="0.2">
      <c r="A294" s="497">
        <v>366</v>
      </c>
      <c r="B294" s="425">
        <f t="shared" si="13"/>
        <v>20.190000000000001</v>
      </c>
      <c r="C294" s="498"/>
      <c r="D294" s="420">
        <v>33309</v>
      </c>
      <c r="E294" s="499"/>
      <c r="F294" s="420">
        <f t="shared" si="14"/>
        <v>27851</v>
      </c>
      <c r="G294" s="500">
        <f t="shared" si="15"/>
        <v>19797</v>
      </c>
      <c r="H294" s="421">
        <v>927</v>
      </c>
    </row>
    <row r="295" spans="1:8" x14ac:dyDescent="0.2">
      <c r="A295" s="497">
        <v>367</v>
      </c>
      <c r="B295" s="425">
        <f t="shared" si="13"/>
        <v>20.2</v>
      </c>
      <c r="C295" s="498"/>
      <c r="D295" s="420">
        <v>33309</v>
      </c>
      <c r="E295" s="499"/>
      <c r="F295" s="420">
        <f t="shared" si="14"/>
        <v>27838</v>
      </c>
      <c r="G295" s="500">
        <f t="shared" si="15"/>
        <v>19788</v>
      </c>
      <c r="H295" s="421">
        <v>927</v>
      </c>
    </row>
    <row r="296" spans="1:8" x14ac:dyDescent="0.2">
      <c r="A296" s="497">
        <v>368</v>
      </c>
      <c r="B296" s="425">
        <f t="shared" si="13"/>
        <v>20.21</v>
      </c>
      <c r="C296" s="498"/>
      <c r="D296" s="420">
        <v>33309</v>
      </c>
      <c r="E296" s="499"/>
      <c r="F296" s="420">
        <f t="shared" si="14"/>
        <v>27825</v>
      </c>
      <c r="G296" s="500">
        <f t="shared" si="15"/>
        <v>19778</v>
      </c>
      <c r="H296" s="421">
        <v>927</v>
      </c>
    </row>
    <row r="297" spans="1:8" x14ac:dyDescent="0.2">
      <c r="A297" s="497">
        <v>369</v>
      </c>
      <c r="B297" s="425">
        <f t="shared" si="13"/>
        <v>20.21</v>
      </c>
      <c r="C297" s="498"/>
      <c r="D297" s="420">
        <v>33309</v>
      </c>
      <c r="E297" s="499"/>
      <c r="F297" s="420">
        <f t="shared" si="14"/>
        <v>27825</v>
      </c>
      <c r="G297" s="500">
        <f t="shared" si="15"/>
        <v>19778</v>
      </c>
      <c r="H297" s="421">
        <v>927</v>
      </c>
    </row>
    <row r="298" spans="1:8" x14ac:dyDescent="0.2">
      <c r="A298" s="497">
        <v>370</v>
      </c>
      <c r="B298" s="425">
        <f t="shared" si="13"/>
        <v>20.22</v>
      </c>
      <c r="C298" s="498"/>
      <c r="D298" s="420">
        <v>33309</v>
      </c>
      <c r="E298" s="499"/>
      <c r="F298" s="420">
        <f t="shared" si="14"/>
        <v>27811</v>
      </c>
      <c r="G298" s="500">
        <f t="shared" si="15"/>
        <v>19768</v>
      </c>
      <c r="H298" s="421">
        <v>927</v>
      </c>
    </row>
    <row r="299" spans="1:8" x14ac:dyDescent="0.2">
      <c r="A299" s="497">
        <v>371</v>
      </c>
      <c r="B299" s="425">
        <f t="shared" si="13"/>
        <v>20.23</v>
      </c>
      <c r="C299" s="498"/>
      <c r="D299" s="420">
        <v>33309</v>
      </c>
      <c r="E299" s="499"/>
      <c r="F299" s="420">
        <f t="shared" si="14"/>
        <v>27798</v>
      </c>
      <c r="G299" s="500">
        <f t="shared" si="15"/>
        <v>19758</v>
      </c>
      <c r="H299" s="421">
        <v>927</v>
      </c>
    </row>
    <row r="300" spans="1:8" x14ac:dyDescent="0.2">
      <c r="A300" s="497">
        <v>372</v>
      </c>
      <c r="B300" s="425">
        <f t="shared" si="13"/>
        <v>20.23</v>
      </c>
      <c r="C300" s="498"/>
      <c r="D300" s="420">
        <v>33309</v>
      </c>
      <c r="E300" s="499"/>
      <c r="F300" s="420">
        <f t="shared" si="14"/>
        <v>27798</v>
      </c>
      <c r="G300" s="500">
        <f t="shared" si="15"/>
        <v>19758</v>
      </c>
      <c r="H300" s="421">
        <v>927</v>
      </c>
    </row>
    <row r="301" spans="1:8" x14ac:dyDescent="0.2">
      <c r="A301" s="497">
        <v>373</v>
      </c>
      <c r="B301" s="425">
        <f t="shared" si="13"/>
        <v>20.239999999999998</v>
      </c>
      <c r="C301" s="498"/>
      <c r="D301" s="420">
        <v>33309</v>
      </c>
      <c r="E301" s="499"/>
      <c r="F301" s="420">
        <f t="shared" si="14"/>
        <v>27785</v>
      </c>
      <c r="G301" s="500">
        <f t="shared" si="15"/>
        <v>19748</v>
      </c>
      <c r="H301" s="421">
        <v>927</v>
      </c>
    </row>
    <row r="302" spans="1:8" x14ac:dyDescent="0.2">
      <c r="A302" s="497">
        <v>374</v>
      </c>
      <c r="B302" s="425">
        <f t="shared" si="13"/>
        <v>20.25</v>
      </c>
      <c r="C302" s="498"/>
      <c r="D302" s="420">
        <v>33309</v>
      </c>
      <c r="E302" s="499"/>
      <c r="F302" s="420">
        <f t="shared" si="14"/>
        <v>27772</v>
      </c>
      <c r="G302" s="500">
        <f t="shared" si="15"/>
        <v>19739</v>
      </c>
      <c r="H302" s="421">
        <v>927</v>
      </c>
    </row>
    <row r="303" spans="1:8" x14ac:dyDescent="0.2">
      <c r="A303" s="497">
        <v>375</v>
      </c>
      <c r="B303" s="425">
        <f t="shared" si="13"/>
        <v>20.260000000000002</v>
      </c>
      <c r="C303" s="498"/>
      <c r="D303" s="420">
        <v>33309</v>
      </c>
      <c r="E303" s="499"/>
      <c r="F303" s="420">
        <f t="shared" si="14"/>
        <v>27758</v>
      </c>
      <c r="G303" s="500">
        <f t="shared" si="15"/>
        <v>19729</v>
      </c>
      <c r="H303" s="421">
        <v>927</v>
      </c>
    </row>
    <row r="304" spans="1:8" x14ac:dyDescent="0.2">
      <c r="A304" s="497">
        <v>376</v>
      </c>
      <c r="B304" s="425">
        <f t="shared" si="13"/>
        <v>20.260000000000002</v>
      </c>
      <c r="C304" s="498"/>
      <c r="D304" s="420">
        <v>33309</v>
      </c>
      <c r="E304" s="499"/>
      <c r="F304" s="420">
        <f t="shared" si="14"/>
        <v>27758</v>
      </c>
      <c r="G304" s="500">
        <f t="shared" si="15"/>
        <v>19729</v>
      </c>
      <c r="H304" s="421">
        <v>927</v>
      </c>
    </row>
    <row r="305" spans="1:8" x14ac:dyDescent="0.2">
      <c r="A305" s="497">
        <v>377</v>
      </c>
      <c r="B305" s="425">
        <f t="shared" si="13"/>
        <v>20.27</v>
      </c>
      <c r="C305" s="498"/>
      <c r="D305" s="420">
        <v>33309</v>
      </c>
      <c r="E305" s="499"/>
      <c r="F305" s="420">
        <f t="shared" si="14"/>
        <v>27745</v>
      </c>
      <c r="G305" s="500">
        <f t="shared" si="15"/>
        <v>19719</v>
      </c>
      <c r="H305" s="421">
        <v>927</v>
      </c>
    </row>
    <row r="306" spans="1:8" x14ac:dyDescent="0.2">
      <c r="A306" s="497">
        <v>378</v>
      </c>
      <c r="B306" s="425">
        <f t="shared" si="13"/>
        <v>20.28</v>
      </c>
      <c r="C306" s="498"/>
      <c r="D306" s="420">
        <v>33309</v>
      </c>
      <c r="E306" s="499"/>
      <c r="F306" s="420">
        <f t="shared" si="14"/>
        <v>27732</v>
      </c>
      <c r="G306" s="500">
        <f t="shared" si="15"/>
        <v>19709</v>
      </c>
      <c r="H306" s="421">
        <v>927</v>
      </c>
    </row>
    <row r="307" spans="1:8" x14ac:dyDescent="0.2">
      <c r="A307" s="497">
        <v>379</v>
      </c>
      <c r="B307" s="425">
        <f t="shared" si="13"/>
        <v>20.28</v>
      </c>
      <c r="C307" s="498"/>
      <c r="D307" s="420">
        <v>33309</v>
      </c>
      <c r="E307" s="499"/>
      <c r="F307" s="420">
        <f t="shared" si="14"/>
        <v>27732</v>
      </c>
      <c r="G307" s="500">
        <f t="shared" si="15"/>
        <v>19709</v>
      </c>
      <c r="H307" s="421">
        <v>927</v>
      </c>
    </row>
    <row r="308" spans="1:8" x14ac:dyDescent="0.2">
      <c r="A308" s="497">
        <v>380</v>
      </c>
      <c r="B308" s="425">
        <f t="shared" si="13"/>
        <v>20.29</v>
      </c>
      <c r="C308" s="498"/>
      <c r="D308" s="420">
        <v>33309</v>
      </c>
      <c r="E308" s="499"/>
      <c r="F308" s="420">
        <f t="shared" si="14"/>
        <v>27719</v>
      </c>
      <c r="G308" s="500">
        <f t="shared" si="15"/>
        <v>19700</v>
      </c>
      <c r="H308" s="421">
        <v>927</v>
      </c>
    </row>
    <row r="309" spans="1:8" x14ac:dyDescent="0.2">
      <c r="A309" s="497">
        <v>381</v>
      </c>
      <c r="B309" s="425">
        <f t="shared" si="13"/>
        <v>20.3</v>
      </c>
      <c r="C309" s="498"/>
      <c r="D309" s="420">
        <v>33309</v>
      </c>
      <c r="E309" s="499"/>
      <c r="F309" s="420">
        <f t="shared" si="14"/>
        <v>27705</v>
      </c>
      <c r="G309" s="500">
        <f t="shared" si="15"/>
        <v>19690</v>
      </c>
      <c r="H309" s="421">
        <v>927</v>
      </c>
    </row>
    <row r="310" spans="1:8" x14ac:dyDescent="0.2">
      <c r="A310" s="497">
        <v>382</v>
      </c>
      <c r="B310" s="425">
        <f t="shared" si="13"/>
        <v>20.3</v>
      </c>
      <c r="C310" s="498"/>
      <c r="D310" s="420">
        <v>33309</v>
      </c>
      <c r="E310" s="499"/>
      <c r="F310" s="420">
        <f t="shared" si="14"/>
        <v>27705</v>
      </c>
      <c r="G310" s="500">
        <f t="shared" si="15"/>
        <v>19690</v>
      </c>
      <c r="H310" s="421">
        <v>927</v>
      </c>
    </row>
    <row r="311" spans="1:8" x14ac:dyDescent="0.2">
      <c r="A311" s="497">
        <v>383</v>
      </c>
      <c r="B311" s="425">
        <f t="shared" si="13"/>
        <v>20.309999999999999</v>
      </c>
      <c r="C311" s="498"/>
      <c r="D311" s="420">
        <v>33309</v>
      </c>
      <c r="E311" s="499"/>
      <c r="F311" s="420">
        <f t="shared" si="14"/>
        <v>27692</v>
      </c>
      <c r="G311" s="500">
        <f t="shared" si="15"/>
        <v>19680</v>
      </c>
      <c r="H311" s="421">
        <v>927</v>
      </c>
    </row>
    <row r="312" spans="1:8" x14ac:dyDescent="0.2">
      <c r="A312" s="497">
        <v>384</v>
      </c>
      <c r="B312" s="425">
        <f t="shared" si="13"/>
        <v>20.32</v>
      </c>
      <c r="C312" s="498"/>
      <c r="D312" s="420">
        <v>33309</v>
      </c>
      <c r="E312" s="499"/>
      <c r="F312" s="420">
        <f t="shared" si="14"/>
        <v>27679</v>
      </c>
      <c r="G312" s="500">
        <f t="shared" si="15"/>
        <v>19671</v>
      </c>
      <c r="H312" s="421">
        <v>927</v>
      </c>
    </row>
    <row r="313" spans="1:8" x14ac:dyDescent="0.2">
      <c r="A313" s="497">
        <v>385</v>
      </c>
      <c r="B313" s="425">
        <f t="shared" si="13"/>
        <v>20.329999999999998</v>
      </c>
      <c r="C313" s="498"/>
      <c r="D313" s="420">
        <v>33309</v>
      </c>
      <c r="E313" s="499"/>
      <c r="F313" s="420">
        <f t="shared" si="14"/>
        <v>27666</v>
      </c>
      <c r="G313" s="500">
        <f t="shared" si="15"/>
        <v>19661</v>
      </c>
      <c r="H313" s="421">
        <v>927</v>
      </c>
    </row>
    <row r="314" spans="1:8" x14ac:dyDescent="0.2">
      <c r="A314" s="497">
        <v>386</v>
      </c>
      <c r="B314" s="425">
        <f t="shared" ref="B314:B327" si="16">ROUND(0.007*A314+17.63,2)</f>
        <v>20.329999999999998</v>
      </c>
      <c r="C314" s="498"/>
      <c r="D314" s="420">
        <v>33309</v>
      </c>
      <c r="E314" s="499"/>
      <c r="F314" s="420">
        <f t="shared" si="14"/>
        <v>27666</v>
      </c>
      <c r="G314" s="500">
        <f t="shared" si="15"/>
        <v>19661</v>
      </c>
      <c r="H314" s="421">
        <v>927</v>
      </c>
    </row>
    <row r="315" spans="1:8" x14ac:dyDescent="0.2">
      <c r="A315" s="497">
        <v>387</v>
      </c>
      <c r="B315" s="425">
        <f t="shared" si="16"/>
        <v>20.34</v>
      </c>
      <c r="C315" s="498"/>
      <c r="D315" s="420">
        <v>33309</v>
      </c>
      <c r="E315" s="499"/>
      <c r="F315" s="420">
        <f t="shared" si="14"/>
        <v>27653</v>
      </c>
      <c r="G315" s="500">
        <f t="shared" si="15"/>
        <v>19651</v>
      </c>
      <c r="H315" s="421">
        <v>927</v>
      </c>
    </row>
    <row r="316" spans="1:8" x14ac:dyDescent="0.2">
      <c r="A316" s="497">
        <v>388</v>
      </c>
      <c r="B316" s="425">
        <f t="shared" si="16"/>
        <v>20.350000000000001</v>
      </c>
      <c r="C316" s="498"/>
      <c r="D316" s="420">
        <v>33309</v>
      </c>
      <c r="E316" s="499"/>
      <c r="F316" s="420">
        <f t="shared" si="14"/>
        <v>27640</v>
      </c>
      <c r="G316" s="500">
        <f t="shared" si="15"/>
        <v>19642</v>
      </c>
      <c r="H316" s="421">
        <v>927</v>
      </c>
    </row>
    <row r="317" spans="1:8" x14ac:dyDescent="0.2">
      <c r="A317" s="497">
        <v>389</v>
      </c>
      <c r="B317" s="425">
        <f t="shared" si="16"/>
        <v>20.350000000000001</v>
      </c>
      <c r="C317" s="498"/>
      <c r="D317" s="420">
        <v>33309</v>
      </c>
      <c r="E317" s="499"/>
      <c r="F317" s="420">
        <f t="shared" si="14"/>
        <v>27640</v>
      </c>
      <c r="G317" s="500">
        <f t="shared" si="15"/>
        <v>19642</v>
      </c>
      <c r="H317" s="421">
        <v>927</v>
      </c>
    </row>
    <row r="318" spans="1:8" x14ac:dyDescent="0.2">
      <c r="A318" s="497">
        <v>390</v>
      </c>
      <c r="B318" s="425">
        <f t="shared" si="16"/>
        <v>20.36</v>
      </c>
      <c r="C318" s="498"/>
      <c r="D318" s="420">
        <v>33309</v>
      </c>
      <c r="E318" s="499"/>
      <c r="F318" s="420">
        <f t="shared" si="14"/>
        <v>27627</v>
      </c>
      <c r="G318" s="500">
        <f t="shared" si="15"/>
        <v>19632</v>
      </c>
      <c r="H318" s="421">
        <v>927</v>
      </c>
    </row>
    <row r="319" spans="1:8" x14ac:dyDescent="0.2">
      <c r="A319" s="497">
        <v>391</v>
      </c>
      <c r="B319" s="425">
        <f t="shared" si="16"/>
        <v>20.37</v>
      </c>
      <c r="C319" s="498"/>
      <c r="D319" s="420">
        <v>33309</v>
      </c>
      <c r="E319" s="499"/>
      <c r="F319" s="420">
        <f t="shared" si="14"/>
        <v>27613</v>
      </c>
      <c r="G319" s="500">
        <f t="shared" si="15"/>
        <v>19622</v>
      </c>
      <c r="H319" s="421">
        <v>927</v>
      </c>
    </row>
    <row r="320" spans="1:8" x14ac:dyDescent="0.2">
      <c r="A320" s="497">
        <v>392</v>
      </c>
      <c r="B320" s="425">
        <f t="shared" si="16"/>
        <v>20.37</v>
      </c>
      <c r="C320" s="498"/>
      <c r="D320" s="420">
        <v>33309</v>
      </c>
      <c r="E320" s="499"/>
      <c r="F320" s="420">
        <f t="shared" si="14"/>
        <v>27613</v>
      </c>
      <c r="G320" s="500">
        <f t="shared" si="15"/>
        <v>19622</v>
      </c>
      <c r="H320" s="421">
        <v>927</v>
      </c>
    </row>
    <row r="321" spans="1:8" x14ac:dyDescent="0.2">
      <c r="A321" s="497">
        <v>393</v>
      </c>
      <c r="B321" s="425">
        <f t="shared" si="16"/>
        <v>20.38</v>
      </c>
      <c r="C321" s="498"/>
      <c r="D321" s="420">
        <v>33309</v>
      </c>
      <c r="E321" s="499"/>
      <c r="F321" s="420">
        <f t="shared" si="14"/>
        <v>27600</v>
      </c>
      <c r="G321" s="500">
        <f t="shared" si="15"/>
        <v>19613</v>
      </c>
      <c r="H321" s="421">
        <v>927</v>
      </c>
    </row>
    <row r="322" spans="1:8" x14ac:dyDescent="0.2">
      <c r="A322" s="497">
        <v>394</v>
      </c>
      <c r="B322" s="425">
        <f t="shared" si="16"/>
        <v>20.39</v>
      </c>
      <c r="C322" s="498"/>
      <c r="D322" s="420">
        <v>33309</v>
      </c>
      <c r="E322" s="499"/>
      <c r="F322" s="420">
        <f t="shared" si="14"/>
        <v>27587</v>
      </c>
      <c r="G322" s="500">
        <f t="shared" si="15"/>
        <v>19603</v>
      </c>
      <c r="H322" s="421">
        <v>927</v>
      </c>
    </row>
    <row r="323" spans="1:8" x14ac:dyDescent="0.2">
      <c r="A323" s="497">
        <v>395</v>
      </c>
      <c r="B323" s="425">
        <f t="shared" si="16"/>
        <v>20.399999999999999</v>
      </c>
      <c r="C323" s="498"/>
      <c r="D323" s="420">
        <v>33309</v>
      </c>
      <c r="E323" s="499"/>
      <c r="F323" s="420">
        <f t="shared" si="14"/>
        <v>27574</v>
      </c>
      <c r="G323" s="500">
        <f t="shared" si="15"/>
        <v>19594</v>
      </c>
      <c r="H323" s="421">
        <v>927</v>
      </c>
    </row>
    <row r="324" spans="1:8" x14ac:dyDescent="0.2">
      <c r="A324" s="497">
        <v>396</v>
      </c>
      <c r="B324" s="425">
        <f t="shared" si="16"/>
        <v>20.399999999999999</v>
      </c>
      <c r="C324" s="498"/>
      <c r="D324" s="420">
        <v>33309</v>
      </c>
      <c r="E324" s="499"/>
      <c r="F324" s="420">
        <f t="shared" si="14"/>
        <v>27574</v>
      </c>
      <c r="G324" s="500">
        <f t="shared" si="15"/>
        <v>19594</v>
      </c>
      <c r="H324" s="421">
        <v>927</v>
      </c>
    </row>
    <row r="325" spans="1:8" x14ac:dyDescent="0.2">
      <c r="A325" s="497">
        <v>397</v>
      </c>
      <c r="B325" s="425">
        <f t="shared" si="16"/>
        <v>20.41</v>
      </c>
      <c r="C325" s="498"/>
      <c r="D325" s="420">
        <v>33309</v>
      </c>
      <c r="E325" s="499"/>
      <c r="F325" s="420">
        <f t="shared" si="14"/>
        <v>27561</v>
      </c>
      <c r="G325" s="500">
        <f t="shared" si="15"/>
        <v>19584</v>
      </c>
      <c r="H325" s="421">
        <v>927</v>
      </c>
    </row>
    <row r="326" spans="1:8" x14ac:dyDescent="0.2">
      <c r="A326" s="497">
        <v>398</v>
      </c>
      <c r="B326" s="425">
        <f t="shared" si="16"/>
        <v>20.420000000000002</v>
      </c>
      <c r="C326" s="498"/>
      <c r="D326" s="420">
        <v>33309</v>
      </c>
      <c r="E326" s="499"/>
      <c r="F326" s="420">
        <f t="shared" si="14"/>
        <v>27548</v>
      </c>
      <c r="G326" s="500">
        <f t="shared" si="15"/>
        <v>19574</v>
      </c>
      <c r="H326" s="421">
        <v>927</v>
      </c>
    </row>
    <row r="327" spans="1:8" x14ac:dyDescent="0.2">
      <c r="A327" s="497">
        <v>399</v>
      </c>
      <c r="B327" s="425">
        <f t="shared" si="16"/>
        <v>20.420000000000002</v>
      </c>
      <c r="C327" s="498"/>
      <c r="D327" s="420">
        <v>33309</v>
      </c>
      <c r="E327" s="499"/>
      <c r="F327" s="420">
        <f t="shared" si="14"/>
        <v>27548</v>
      </c>
      <c r="G327" s="500">
        <f t="shared" si="15"/>
        <v>19574</v>
      </c>
      <c r="H327" s="421">
        <v>927</v>
      </c>
    </row>
    <row r="328" spans="1:8" x14ac:dyDescent="0.2">
      <c r="A328" s="497">
        <v>400</v>
      </c>
      <c r="B328" s="425">
        <v>20.47</v>
      </c>
      <c r="C328" s="498"/>
      <c r="D328" s="420">
        <v>33309</v>
      </c>
      <c r="E328" s="499"/>
      <c r="F328" s="420">
        <f t="shared" si="14"/>
        <v>27483</v>
      </c>
      <c r="G328" s="500">
        <f t="shared" si="15"/>
        <v>19527</v>
      </c>
      <c r="H328" s="421">
        <v>927</v>
      </c>
    </row>
    <row r="329" spans="1:8" x14ac:dyDescent="0.2">
      <c r="A329" s="497">
        <v>401</v>
      </c>
      <c r="B329" s="425">
        <v>20.47</v>
      </c>
      <c r="C329" s="498"/>
      <c r="D329" s="420">
        <v>33309</v>
      </c>
      <c r="E329" s="499"/>
      <c r="F329" s="420">
        <f t="shared" si="14"/>
        <v>27483</v>
      </c>
      <c r="G329" s="500">
        <f t="shared" si="15"/>
        <v>19527</v>
      </c>
      <c r="H329" s="421">
        <v>927</v>
      </c>
    </row>
    <row r="330" spans="1:8" x14ac:dyDescent="0.2">
      <c r="A330" s="497">
        <v>402</v>
      </c>
      <c r="B330" s="425">
        <v>20.47</v>
      </c>
      <c r="C330" s="498"/>
      <c r="D330" s="420">
        <v>33309</v>
      </c>
      <c r="E330" s="499"/>
      <c r="F330" s="420">
        <f t="shared" si="14"/>
        <v>27483</v>
      </c>
      <c r="G330" s="500">
        <f t="shared" si="15"/>
        <v>19527</v>
      </c>
      <c r="H330" s="421">
        <v>927</v>
      </c>
    </row>
    <row r="331" spans="1:8" x14ac:dyDescent="0.2">
      <c r="A331" s="497">
        <v>403</v>
      </c>
      <c r="B331" s="425">
        <v>20.47</v>
      </c>
      <c r="C331" s="498"/>
      <c r="D331" s="420">
        <v>33309</v>
      </c>
      <c r="E331" s="499"/>
      <c r="F331" s="420">
        <f t="shared" si="14"/>
        <v>27483</v>
      </c>
      <c r="G331" s="500">
        <f t="shared" si="15"/>
        <v>19527</v>
      </c>
      <c r="H331" s="421">
        <v>927</v>
      </c>
    </row>
    <row r="332" spans="1:8" x14ac:dyDescent="0.2">
      <c r="A332" s="497">
        <v>404</v>
      </c>
      <c r="B332" s="425">
        <v>20.47</v>
      </c>
      <c r="C332" s="498"/>
      <c r="D332" s="420">
        <v>33309</v>
      </c>
      <c r="E332" s="499"/>
      <c r="F332" s="420">
        <f t="shared" si="14"/>
        <v>27483</v>
      </c>
      <c r="G332" s="500">
        <f t="shared" si="15"/>
        <v>19527</v>
      </c>
      <c r="H332" s="421">
        <v>927</v>
      </c>
    </row>
    <row r="333" spans="1:8" x14ac:dyDescent="0.2">
      <c r="A333" s="497">
        <v>405</v>
      </c>
      <c r="B333" s="425">
        <v>20.47</v>
      </c>
      <c r="C333" s="498"/>
      <c r="D333" s="420">
        <v>33309</v>
      </c>
      <c r="E333" s="499"/>
      <c r="F333" s="420">
        <f t="shared" si="14"/>
        <v>27483</v>
      </c>
      <c r="G333" s="500">
        <f t="shared" si="15"/>
        <v>19527</v>
      </c>
      <c r="H333" s="421">
        <v>927</v>
      </c>
    </row>
    <row r="334" spans="1:8" x14ac:dyDescent="0.2">
      <c r="A334" s="497">
        <v>406</v>
      </c>
      <c r="B334" s="425">
        <v>20.47</v>
      </c>
      <c r="C334" s="498"/>
      <c r="D334" s="420">
        <v>33309</v>
      </c>
      <c r="E334" s="499"/>
      <c r="F334" s="420">
        <f t="shared" si="14"/>
        <v>27483</v>
      </c>
      <c r="G334" s="500">
        <f t="shared" si="15"/>
        <v>19527</v>
      </c>
      <c r="H334" s="421">
        <v>927</v>
      </c>
    </row>
    <row r="335" spans="1:8" x14ac:dyDescent="0.2">
      <c r="A335" s="497">
        <v>407</v>
      </c>
      <c r="B335" s="425">
        <v>20.47</v>
      </c>
      <c r="C335" s="498"/>
      <c r="D335" s="420">
        <v>33309</v>
      </c>
      <c r="E335" s="499"/>
      <c r="F335" s="420">
        <f t="shared" si="14"/>
        <v>27483</v>
      </c>
      <c r="G335" s="500">
        <f t="shared" si="15"/>
        <v>19527</v>
      </c>
      <c r="H335" s="421">
        <v>927</v>
      </c>
    </row>
    <row r="336" spans="1:8" x14ac:dyDescent="0.2">
      <c r="A336" s="497">
        <v>408</v>
      </c>
      <c r="B336" s="425">
        <v>20.47</v>
      </c>
      <c r="C336" s="498"/>
      <c r="D336" s="420">
        <v>33309</v>
      </c>
      <c r="E336" s="499"/>
      <c r="F336" s="420">
        <f t="shared" si="14"/>
        <v>27483</v>
      </c>
      <c r="G336" s="500">
        <f t="shared" si="15"/>
        <v>19527</v>
      </c>
      <c r="H336" s="421">
        <v>927</v>
      </c>
    </row>
    <row r="337" spans="1:8" x14ac:dyDescent="0.2">
      <c r="A337" s="497">
        <v>409</v>
      </c>
      <c r="B337" s="425">
        <v>20.47</v>
      </c>
      <c r="C337" s="498"/>
      <c r="D337" s="420">
        <v>33309</v>
      </c>
      <c r="E337" s="499"/>
      <c r="F337" s="420">
        <f t="shared" ref="F337:F398" si="17">ROUND(12*1.36*(1/B337*D337)+H337,0)</f>
        <v>27483</v>
      </c>
      <c r="G337" s="500">
        <f t="shared" ref="G337:G398" si="18">ROUND(12*(1/B337*D337),0)</f>
        <v>19527</v>
      </c>
      <c r="H337" s="421">
        <v>927</v>
      </c>
    </row>
    <row r="338" spans="1:8" x14ac:dyDescent="0.2">
      <c r="A338" s="497">
        <v>410</v>
      </c>
      <c r="B338" s="425">
        <v>20.47</v>
      </c>
      <c r="C338" s="498"/>
      <c r="D338" s="420">
        <v>33309</v>
      </c>
      <c r="E338" s="499"/>
      <c r="F338" s="420">
        <f t="shared" si="17"/>
        <v>27483</v>
      </c>
      <c r="G338" s="500">
        <f t="shared" si="18"/>
        <v>19527</v>
      </c>
      <c r="H338" s="421">
        <v>927</v>
      </c>
    </row>
    <row r="339" spans="1:8" x14ac:dyDescent="0.2">
      <c r="A339" s="497">
        <v>411</v>
      </c>
      <c r="B339" s="425">
        <v>20.47</v>
      </c>
      <c r="C339" s="498"/>
      <c r="D339" s="420">
        <v>33309</v>
      </c>
      <c r="E339" s="499"/>
      <c r="F339" s="420">
        <f t="shared" si="17"/>
        <v>27483</v>
      </c>
      <c r="G339" s="500">
        <f t="shared" si="18"/>
        <v>19527</v>
      </c>
      <c r="H339" s="421">
        <v>927</v>
      </c>
    </row>
    <row r="340" spans="1:8" x14ac:dyDescent="0.2">
      <c r="A340" s="497">
        <v>412</v>
      </c>
      <c r="B340" s="425">
        <v>20.47</v>
      </c>
      <c r="C340" s="498"/>
      <c r="D340" s="420">
        <v>33309</v>
      </c>
      <c r="E340" s="499"/>
      <c r="F340" s="420">
        <f t="shared" si="17"/>
        <v>27483</v>
      </c>
      <c r="G340" s="500">
        <f t="shared" si="18"/>
        <v>19527</v>
      </c>
      <c r="H340" s="421">
        <v>927</v>
      </c>
    </row>
    <row r="341" spans="1:8" x14ac:dyDescent="0.2">
      <c r="A341" s="497">
        <v>413</v>
      </c>
      <c r="B341" s="425">
        <v>20.47</v>
      </c>
      <c r="C341" s="498"/>
      <c r="D341" s="420">
        <v>33309</v>
      </c>
      <c r="E341" s="499"/>
      <c r="F341" s="420">
        <f t="shared" si="17"/>
        <v>27483</v>
      </c>
      <c r="G341" s="500">
        <f t="shared" si="18"/>
        <v>19527</v>
      </c>
      <c r="H341" s="421">
        <v>927</v>
      </c>
    </row>
    <row r="342" spans="1:8" x14ac:dyDescent="0.2">
      <c r="A342" s="497">
        <v>414</v>
      </c>
      <c r="B342" s="425">
        <v>20.47</v>
      </c>
      <c r="C342" s="498"/>
      <c r="D342" s="420">
        <v>33309</v>
      </c>
      <c r="E342" s="499"/>
      <c r="F342" s="420">
        <f t="shared" si="17"/>
        <v>27483</v>
      </c>
      <c r="G342" s="500">
        <f t="shared" si="18"/>
        <v>19527</v>
      </c>
      <c r="H342" s="421">
        <v>927</v>
      </c>
    </row>
    <row r="343" spans="1:8" x14ac:dyDescent="0.2">
      <c r="A343" s="497">
        <v>415</v>
      </c>
      <c r="B343" s="425">
        <v>20.47</v>
      </c>
      <c r="C343" s="498"/>
      <c r="D343" s="420">
        <v>33309</v>
      </c>
      <c r="E343" s="499"/>
      <c r="F343" s="420">
        <f t="shared" si="17"/>
        <v>27483</v>
      </c>
      <c r="G343" s="500">
        <f t="shared" si="18"/>
        <v>19527</v>
      </c>
      <c r="H343" s="421">
        <v>927</v>
      </c>
    </row>
    <row r="344" spans="1:8" x14ac:dyDescent="0.2">
      <c r="A344" s="497">
        <v>416</v>
      </c>
      <c r="B344" s="425">
        <v>20.47</v>
      </c>
      <c r="C344" s="498"/>
      <c r="D344" s="420">
        <v>33309</v>
      </c>
      <c r="E344" s="499"/>
      <c r="F344" s="420">
        <f t="shared" si="17"/>
        <v>27483</v>
      </c>
      <c r="G344" s="500">
        <f t="shared" si="18"/>
        <v>19527</v>
      </c>
      <c r="H344" s="421">
        <v>927</v>
      </c>
    </row>
    <row r="345" spans="1:8" x14ac:dyDescent="0.2">
      <c r="A345" s="497">
        <v>417</v>
      </c>
      <c r="B345" s="425">
        <v>20.47</v>
      </c>
      <c r="C345" s="498"/>
      <c r="D345" s="420">
        <v>33309</v>
      </c>
      <c r="E345" s="499"/>
      <c r="F345" s="420">
        <f t="shared" si="17"/>
        <v>27483</v>
      </c>
      <c r="G345" s="500">
        <f t="shared" si="18"/>
        <v>19527</v>
      </c>
      <c r="H345" s="421">
        <v>927</v>
      </c>
    </row>
    <row r="346" spans="1:8" x14ac:dyDescent="0.2">
      <c r="A346" s="497">
        <v>418</v>
      </c>
      <c r="B346" s="425">
        <v>20.47</v>
      </c>
      <c r="C346" s="498"/>
      <c r="D346" s="420">
        <v>33309</v>
      </c>
      <c r="E346" s="499"/>
      <c r="F346" s="420">
        <f t="shared" si="17"/>
        <v>27483</v>
      </c>
      <c r="G346" s="500">
        <f t="shared" si="18"/>
        <v>19527</v>
      </c>
      <c r="H346" s="421">
        <v>927</v>
      </c>
    </row>
    <row r="347" spans="1:8" x14ac:dyDescent="0.2">
      <c r="A347" s="497">
        <v>419</v>
      </c>
      <c r="B347" s="425">
        <v>20.47</v>
      </c>
      <c r="C347" s="498"/>
      <c r="D347" s="420">
        <v>33309</v>
      </c>
      <c r="E347" s="499"/>
      <c r="F347" s="420">
        <f t="shared" si="17"/>
        <v>27483</v>
      </c>
      <c r="G347" s="500">
        <f t="shared" si="18"/>
        <v>19527</v>
      </c>
      <c r="H347" s="421">
        <v>927</v>
      </c>
    </row>
    <row r="348" spans="1:8" x14ac:dyDescent="0.2">
      <c r="A348" s="497">
        <v>420</v>
      </c>
      <c r="B348" s="425">
        <v>20.47</v>
      </c>
      <c r="C348" s="498"/>
      <c r="D348" s="420">
        <v>33309</v>
      </c>
      <c r="E348" s="499"/>
      <c r="F348" s="420">
        <f t="shared" si="17"/>
        <v>27483</v>
      </c>
      <c r="G348" s="500">
        <f t="shared" si="18"/>
        <v>19527</v>
      </c>
      <c r="H348" s="421">
        <v>927</v>
      </c>
    </row>
    <row r="349" spans="1:8" x14ac:dyDescent="0.2">
      <c r="A349" s="497">
        <v>421</v>
      </c>
      <c r="B349" s="425">
        <v>20.47</v>
      </c>
      <c r="C349" s="498"/>
      <c r="D349" s="420">
        <v>33309</v>
      </c>
      <c r="E349" s="499"/>
      <c r="F349" s="420">
        <f t="shared" si="17"/>
        <v>27483</v>
      </c>
      <c r="G349" s="500">
        <f t="shared" si="18"/>
        <v>19527</v>
      </c>
      <c r="H349" s="421">
        <v>927</v>
      </c>
    </row>
    <row r="350" spans="1:8" x14ac:dyDescent="0.2">
      <c r="A350" s="497">
        <v>422</v>
      </c>
      <c r="B350" s="425">
        <v>20.47</v>
      </c>
      <c r="C350" s="498"/>
      <c r="D350" s="420">
        <v>33309</v>
      </c>
      <c r="E350" s="499"/>
      <c r="F350" s="420">
        <f t="shared" si="17"/>
        <v>27483</v>
      </c>
      <c r="G350" s="500">
        <f t="shared" si="18"/>
        <v>19527</v>
      </c>
      <c r="H350" s="421">
        <v>927</v>
      </c>
    </row>
    <row r="351" spans="1:8" x14ac:dyDescent="0.2">
      <c r="A351" s="497">
        <v>423</v>
      </c>
      <c r="B351" s="425">
        <v>20.47</v>
      </c>
      <c r="C351" s="498"/>
      <c r="D351" s="420">
        <v>33309</v>
      </c>
      <c r="E351" s="499"/>
      <c r="F351" s="420">
        <f t="shared" si="17"/>
        <v>27483</v>
      </c>
      <c r="G351" s="500">
        <f t="shared" si="18"/>
        <v>19527</v>
      </c>
      <c r="H351" s="421">
        <v>927</v>
      </c>
    </row>
    <row r="352" spans="1:8" x14ac:dyDescent="0.2">
      <c r="A352" s="497">
        <v>424</v>
      </c>
      <c r="B352" s="425">
        <v>20.47</v>
      </c>
      <c r="C352" s="498"/>
      <c r="D352" s="420">
        <v>33309</v>
      </c>
      <c r="E352" s="499"/>
      <c r="F352" s="420">
        <f t="shared" si="17"/>
        <v>27483</v>
      </c>
      <c r="G352" s="500">
        <f t="shared" si="18"/>
        <v>19527</v>
      </c>
      <c r="H352" s="421">
        <v>927</v>
      </c>
    </row>
    <row r="353" spans="1:8" x14ac:dyDescent="0.2">
      <c r="A353" s="497">
        <v>425</v>
      </c>
      <c r="B353" s="425">
        <v>20.47</v>
      </c>
      <c r="C353" s="498"/>
      <c r="D353" s="420">
        <v>33309</v>
      </c>
      <c r="E353" s="499"/>
      <c r="F353" s="420">
        <f t="shared" si="17"/>
        <v>27483</v>
      </c>
      <c r="G353" s="500">
        <f t="shared" si="18"/>
        <v>19527</v>
      </c>
      <c r="H353" s="421">
        <v>927</v>
      </c>
    </row>
    <row r="354" spans="1:8" x14ac:dyDescent="0.2">
      <c r="A354" s="497">
        <v>426</v>
      </c>
      <c r="B354" s="425">
        <v>20.47</v>
      </c>
      <c r="C354" s="498"/>
      <c r="D354" s="420">
        <v>33309</v>
      </c>
      <c r="E354" s="499"/>
      <c r="F354" s="420">
        <f t="shared" si="17"/>
        <v>27483</v>
      </c>
      <c r="G354" s="500">
        <f t="shared" si="18"/>
        <v>19527</v>
      </c>
      <c r="H354" s="421">
        <v>927</v>
      </c>
    </row>
    <row r="355" spans="1:8" x14ac:dyDescent="0.2">
      <c r="A355" s="497">
        <v>427</v>
      </c>
      <c r="B355" s="425">
        <v>20.47</v>
      </c>
      <c r="C355" s="498"/>
      <c r="D355" s="420">
        <v>33309</v>
      </c>
      <c r="E355" s="499"/>
      <c r="F355" s="420">
        <f t="shared" si="17"/>
        <v>27483</v>
      </c>
      <c r="G355" s="500">
        <f t="shared" si="18"/>
        <v>19527</v>
      </c>
      <c r="H355" s="421">
        <v>927</v>
      </c>
    </row>
    <row r="356" spans="1:8" x14ac:dyDescent="0.2">
      <c r="A356" s="497">
        <v>428</v>
      </c>
      <c r="B356" s="425">
        <v>20.47</v>
      </c>
      <c r="C356" s="498"/>
      <c r="D356" s="420">
        <v>33309</v>
      </c>
      <c r="E356" s="499"/>
      <c r="F356" s="420">
        <f t="shared" si="17"/>
        <v>27483</v>
      </c>
      <c r="G356" s="500">
        <f t="shared" si="18"/>
        <v>19527</v>
      </c>
      <c r="H356" s="421">
        <v>927</v>
      </c>
    </row>
    <row r="357" spans="1:8" x14ac:dyDescent="0.2">
      <c r="A357" s="497">
        <v>429</v>
      </c>
      <c r="B357" s="425">
        <v>20.47</v>
      </c>
      <c r="C357" s="498"/>
      <c r="D357" s="420">
        <v>33309</v>
      </c>
      <c r="E357" s="499"/>
      <c r="F357" s="420">
        <f t="shared" si="17"/>
        <v>27483</v>
      </c>
      <c r="G357" s="500">
        <f t="shared" si="18"/>
        <v>19527</v>
      </c>
      <c r="H357" s="421">
        <v>927</v>
      </c>
    </row>
    <row r="358" spans="1:8" x14ac:dyDescent="0.2">
      <c r="A358" s="497">
        <v>430</v>
      </c>
      <c r="B358" s="425">
        <v>20.47</v>
      </c>
      <c r="C358" s="498"/>
      <c r="D358" s="420">
        <v>33309</v>
      </c>
      <c r="E358" s="499"/>
      <c r="F358" s="420">
        <f t="shared" si="17"/>
        <v>27483</v>
      </c>
      <c r="G358" s="500">
        <f t="shared" si="18"/>
        <v>19527</v>
      </c>
      <c r="H358" s="421">
        <v>927</v>
      </c>
    </row>
    <row r="359" spans="1:8" x14ac:dyDescent="0.2">
      <c r="A359" s="497">
        <v>431</v>
      </c>
      <c r="B359" s="425">
        <v>20.47</v>
      </c>
      <c r="C359" s="498"/>
      <c r="D359" s="420">
        <v>33309</v>
      </c>
      <c r="E359" s="499"/>
      <c r="F359" s="420">
        <f t="shared" si="17"/>
        <v>27483</v>
      </c>
      <c r="G359" s="500">
        <f t="shared" si="18"/>
        <v>19527</v>
      </c>
      <c r="H359" s="421">
        <v>927</v>
      </c>
    </row>
    <row r="360" spans="1:8" x14ac:dyDescent="0.2">
      <c r="A360" s="497">
        <v>432</v>
      </c>
      <c r="B360" s="425">
        <v>20.47</v>
      </c>
      <c r="C360" s="498"/>
      <c r="D360" s="420">
        <v>33309</v>
      </c>
      <c r="E360" s="499"/>
      <c r="F360" s="420">
        <f t="shared" si="17"/>
        <v>27483</v>
      </c>
      <c r="G360" s="500">
        <f t="shared" si="18"/>
        <v>19527</v>
      </c>
      <c r="H360" s="421">
        <v>927</v>
      </c>
    </row>
    <row r="361" spans="1:8" x14ac:dyDescent="0.2">
      <c r="A361" s="497">
        <v>433</v>
      </c>
      <c r="B361" s="425">
        <v>20.47</v>
      </c>
      <c r="C361" s="498"/>
      <c r="D361" s="420">
        <v>33309</v>
      </c>
      <c r="E361" s="499"/>
      <c r="F361" s="420">
        <f t="shared" si="17"/>
        <v>27483</v>
      </c>
      <c r="G361" s="500">
        <f t="shared" si="18"/>
        <v>19527</v>
      </c>
      <c r="H361" s="421">
        <v>927</v>
      </c>
    </row>
    <row r="362" spans="1:8" x14ac:dyDescent="0.2">
      <c r="A362" s="497">
        <v>434</v>
      </c>
      <c r="B362" s="425">
        <v>20.47</v>
      </c>
      <c r="C362" s="498"/>
      <c r="D362" s="420">
        <v>33309</v>
      </c>
      <c r="E362" s="499"/>
      <c r="F362" s="420">
        <f t="shared" si="17"/>
        <v>27483</v>
      </c>
      <c r="G362" s="500">
        <f t="shared" si="18"/>
        <v>19527</v>
      </c>
      <c r="H362" s="421">
        <v>927</v>
      </c>
    </row>
    <row r="363" spans="1:8" x14ac:dyDescent="0.2">
      <c r="A363" s="497">
        <v>435</v>
      </c>
      <c r="B363" s="425">
        <v>20.47</v>
      </c>
      <c r="C363" s="498"/>
      <c r="D363" s="420">
        <v>33309</v>
      </c>
      <c r="E363" s="499"/>
      <c r="F363" s="420">
        <f t="shared" si="17"/>
        <v>27483</v>
      </c>
      <c r="G363" s="500">
        <f t="shared" si="18"/>
        <v>19527</v>
      </c>
      <c r="H363" s="421">
        <v>927</v>
      </c>
    </row>
    <row r="364" spans="1:8" x14ac:dyDescent="0.2">
      <c r="A364" s="497">
        <v>436</v>
      </c>
      <c r="B364" s="425">
        <v>20.47</v>
      </c>
      <c r="C364" s="498"/>
      <c r="D364" s="420">
        <v>33309</v>
      </c>
      <c r="E364" s="499"/>
      <c r="F364" s="420">
        <f t="shared" si="17"/>
        <v>27483</v>
      </c>
      <c r="G364" s="500">
        <f t="shared" si="18"/>
        <v>19527</v>
      </c>
      <c r="H364" s="421">
        <v>927</v>
      </c>
    </row>
    <row r="365" spans="1:8" x14ac:dyDescent="0.2">
      <c r="A365" s="497">
        <v>437</v>
      </c>
      <c r="B365" s="425">
        <v>20.47</v>
      </c>
      <c r="C365" s="498"/>
      <c r="D365" s="420">
        <v>33309</v>
      </c>
      <c r="E365" s="499"/>
      <c r="F365" s="420">
        <f t="shared" si="17"/>
        <v>27483</v>
      </c>
      <c r="G365" s="500">
        <f t="shared" si="18"/>
        <v>19527</v>
      </c>
      <c r="H365" s="421">
        <v>927</v>
      </c>
    </row>
    <row r="366" spans="1:8" x14ac:dyDescent="0.2">
      <c r="A366" s="497">
        <v>438</v>
      </c>
      <c r="B366" s="425">
        <v>20.47</v>
      </c>
      <c r="C366" s="498"/>
      <c r="D366" s="420">
        <v>33309</v>
      </c>
      <c r="E366" s="499"/>
      <c r="F366" s="420">
        <f t="shared" si="17"/>
        <v>27483</v>
      </c>
      <c r="G366" s="500">
        <f t="shared" si="18"/>
        <v>19527</v>
      </c>
      <c r="H366" s="421">
        <v>927</v>
      </c>
    </row>
    <row r="367" spans="1:8" x14ac:dyDescent="0.2">
      <c r="A367" s="497">
        <v>439</v>
      </c>
      <c r="B367" s="425">
        <v>20.47</v>
      </c>
      <c r="C367" s="498"/>
      <c r="D367" s="420">
        <v>33309</v>
      </c>
      <c r="E367" s="499"/>
      <c r="F367" s="420">
        <f t="shared" si="17"/>
        <v>27483</v>
      </c>
      <c r="G367" s="500">
        <f t="shared" si="18"/>
        <v>19527</v>
      </c>
      <c r="H367" s="421">
        <v>927</v>
      </c>
    </row>
    <row r="368" spans="1:8" x14ac:dyDescent="0.2">
      <c r="A368" s="497">
        <v>440</v>
      </c>
      <c r="B368" s="425">
        <v>20.47</v>
      </c>
      <c r="C368" s="498"/>
      <c r="D368" s="420">
        <v>33309</v>
      </c>
      <c r="E368" s="499"/>
      <c r="F368" s="420">
        <f t="shared" si="17"/>
        <v>27483</v>
      </c>
      <c r="G368" s="500">
        <f t="shared" si="18"/>
        <v>19527</v>
      </c>
      <c r="H368" s="421">
        <v>927</v>
      </c>
    </row>
    <row r="369" spans="1:8" x14ac:dyDescent="0.2">
      <c r="A369" s="497">
        <v>441</v>
      </c>
      <c r="B369" s="425">
        <v>20.47</v>
      </c>
      <c r="C369" s="498"/>
      <c r="D369" s="420">
        <v>33309</v>
      </c>
      <c r="E369" s="499"/>
      <c r="F369" s="420">
        <f t="shared" si="17"/>
        <v>27483</v>
      </c>
      <c r="G369" s="500">
        <f t="shared" si="18"/>
        <v>19527</v>
      </c>
      <c r="H369" s="421">
        <v>927</v>
      </c>
    </row>
    <row r="370" spans="1:8" x14ac:dyDescent="0.2">
      <c r="A370" s="497">
        <v>442</v>
      </c>
      <c r="B370" s="425">
        <v>20.47</v>
      </c>
      <c r="C370" s="498"/>
      <c r="D370" s="420">
        <v>33309</v>
      </c>
      <c r="E370" s="499"/>
      <c r="F370" s="420">
        <f t="shared" si="17"/>
        <v>27483</v>
      </c>
      <c r="G370" s="500">
        <f t="shared" si="18"/>
        <v>19527</v>
      </c>
      <c r="H370" s="421">
        <v>927</v>
      </c>
    </row>
    <row r="371" spans="1:8" x14ac:dyDescent="0.2">
      <c r="A371" s="497">
        <v>443</v>
      </c>
      <c r="B371" s="425">
        <v>20.47</v>
      </c>
      <c r="C371" s="498"/>
      <c r="D371" s="420">
        <v>33309</v>
      </c>
      <c r="E371" s="499"/>
      <c r="F371" s="420">
        <f t="shared" si="17"/>
        <v>27483</v>
      </c>
      <c r="G371" s="500">
        <f t="shared" si="18"/>
        <v>19527</v>
      </c>
      <c r="H371" s="421">
        <v>927</v>
      </c>
    </row>
    <row r="372" spans="1:8" x14ac:dyDescent="0.2">
      <c r="A372" s="497">
        <v>444</v>
      </c>
      <c r="B372" s="425">
        <v>20.47</v>
      </c>
      <c r="C372" s="498"/>
      <c r="D372" s="420">
        <v>33309</v>
      </c>
      <c r="E372" s="499"/>
      <c r="F372" s="420">
        <f t="shared" si="17"/>
        <v>27483</v>
      </c>
      <c r="G372" s="500">
        <f t="shared" si="18"/>
        <v>19527</v>
      </c>
      <c r="H372" s="421">
        <v>927</v>
      </c>
    </row>
    <row r="373" spans="1:8" x14ac:dyDescent="0.2">
      <c r="A373" s="497">
        <v>445</v>
      </c>
      <c r="B373" s="425">
        <v>20.47</v>
      </c>
      <c r="C373" s="498"/>
      <c r="D373" s="420">
        <v>33309</v>
      </c>
      <c r="E373" s="499"/>
      <c r="F373" s="420">
        <f t="shared" si="17"/>
        <v>27483</v>
      </c>
      <c r="G373" s="500">
        <f t="shared" si="18"/>
        <v>19527</v>
      </c>
      <c r="H373" s="421">
        <v>927</v>
      </c>
    </row>
    <row r="374" spans="1:8" x14ac:dyDescent="0.2">
      <c r="A374" s="497">
        <v>446</v>
      </c>
      <c r="B374" s="425">
        <v>20.47</v>
      </c>
      <c r="C374" s="498"/>
      <c r="D374" s="420">
        <v>33309</v>
      </c>
      <c r="E374" s="499"/>
      <c r="F374" s="420">
        <f t="shared" si="17"/>
        <v>27483</v>
      </c>
      <c r="G374" s="500">
        <f t="shared" si="18"/>
        <v>19527</v>
      </c>
      <c r="H374" s="421">
        <v>927</v>
      </c>
    </row>
    <row r="375" spans="1:8" x14ac:dyDescent="0.2">
      <c r="A375" s="497">
        <v>447</v>
      </c>
      <c r="B375" s="425">
        <v>20.47</v>
      </c>
      <c r="C375" s="498"/>
      <c r="D375" s="420">
        <v>33309</v>
      </c>
      <c r="E375" s="499"/>
      <c r="F375" s="420">
        <f t="shared" si="17"/>
        <v>27483</v>
      </c>
      <c r="G375" s="500">
        <f t="shared" si="18"/>
        <v>19527</v>
      </c>
      <c r="H375" s="421">
        <v>927</v>
      </c>
    </row>
    <row r="376" spans="1:8" x14ac:dyDescent="0.2">
      <c r="A376" s="497">
        <v>448</v>
      </c>
      <c r="B376" s="425">
        <v>20.47</v>
      </c>
      <c r="C376" s="498"/>
      <c r="D376" s="420">
        <v>33309</v>
      </c>
      <c r="E376" s="499"/>
      <c r="F376" s="420">
        <f t="shared" si="17"/>
        <v>27483</v>
      </c>
      <c r="G376" s="500">
        <f t="shared" si="18"/>
        <v>19527</v>
      </c>
      <c r="H376" s="421">
        <v>927</v>
      </c>
    </row>
    <row r="377" spans="1:8" x14ac:dyDescent="0.2">
      <c r="A377" s="497">
        <v>449</v>
      </c>
      <c r="B377" s="425">
        <v>20.47</v>
      </c>
      <c r="C377" s="498"/>
      <c r="D377" s="420">
        <v>33309</v>
      </c>
      <c r="E377" s="499"/>
      <c r="F377" s="420">
        <f t="shared" si="17"/>
        <v>27483</v>
      </c>
      <c r="G377" s="500">
        <f t="shared" si="18"/>
        <v>19527</v>
      </c>
      <c r="H377" s="421">
        <v>927</v>
      </c>
    </row>
    <row r="378" spans="1:8" x14ac:dyDescent="0.2">
      <c r="A378" s="497">
        <v>450</v>
      </c>
      <c r="B378" s="425">
        <v>20.47</v>
      </c>
      <c r="C378" s="498"/>
      <c r="D378" s="420">
        <v>33309</v>
      </c>
      <c r="E378" s="499"/>
      <c r="F378" s="420">
        <f t="shared" si="17"/>
        <v>27483</v>
      </c>
      <c r="G378" s="500">
        <f t="shared" si="18"/>
        <v>19527</v>
      </c>
      <c r="H378" s="421">
        <v>927</v>
      </c>
    </row>
    <row r="379" spans="1:8" x14ac:dyDescent="0.2">
      <c r="A379" s="497">
        <v>451</v>
      </c>
      <c r="B379" s="425">
        <v>20.47</v>
      </c>
      <c r="C379" s="498"/>
      <c r="D379" s="420">
        <v>33309</v>
      </c>
      <c r="E379" s="499"/>
      <c r="F379" s="420">
        <f t="shared" si="17"/>
        <v>27483</v>
      </c>
      <c r="G379" s="500">
        <f t="shared" si="18"/>
        <v>19527</v>
      </c>
      <c r="H379" s="421">
        <v>927</v>
      </c>
    </row>
    <row r="380" spans="1:8" x14ac:dyDescent="0.2">
      <c r="A380" s="497">
        <v>452</v>
      </c>
      <c r="B380" s="425">
        <v>20.47</v>
      </c>
      <c r="C380" s="498"/>
      <c r="D380" s="420">
        <v>33309</v>
      </c>
      <c r="E380" s="499"/>
      <c r="F380" s="420">
        <f t="shared" si="17"/>
        <v>27483</v>
      </c>
      <c r="G380" s="500">
        <f t="shared" si="18"/>
        <v>19527</v>
      </c>
      <c r="H380" s="421">
        <v>927</v>
      </c>
    </row>
    <row r="381" spans="1:8" x14ac:dyDescent="0.2">
      <c r="A381" s="497">
        <v>453</v>
      </c>
      <c r="B381" s="425">
        <v>20.47</v>
      </c>
      <c r="C381" s="498"/>
      <c r="D381" s="420">
        <v>33309</v>
      </c>
      <c r="E381" s="499"/>
      <c r="F381" s="420">
        <f t="shared" si="17"/>
        <v>27483</v>
      </c>
      <c r="G381" s="500">
        <f t="shared" si="18"/>
        <v>19527</v>
      </c>
      <c r="H381" s="421">
        <v>927</v>
      </c>
    </row>
    <row r="382" spans="1:8" x14ac:dyDescent="0.2">
      <c r="A382" s="497">
        <v>454</v>
      </c>
      <c r="B382" s="425">
        <v>20.47</v>
      </c>
      <c r="C382" s="498"/>
      <c r="D382" s="420">
        <v>33309</v>
      </c>
      <c r="E382" s="499"/>
      <c r="F382" s="420">
        <f t="shared" si="17"/>
        <v>27483</v>
      </c>
      <c r="G382" s="500">
        <f t="shared" si="18"/>
        <v>19527</v>
      </c>
      <c r="H382" s="421">
        <v>927</v>
      </c>
    </row>
    <row r="383" spans="1:8" x14ac:dyDescent="0.2">
      <c r="A383" s="497">
        <v>455</v>
      </c>
      <c r="B383" s="425">
        <v>20.47</v>
      </c>
      <c r="C383" s="498"/>
      <c r="D383" s="420">
        <v>33309</v>
      </c>
      <c r="E383" s="499"/>
      <c r="F383" s="420">
        <f t="shared" si="17"/>
        <v>27483</v>
      </c>
      <c r="G383" s="500">
        <f t="shared" si="18"/>
        <v>19527</v>
      </c>
      <c r="H383" s="421">
        <v>927</v>
      </c>
    </row>
    <row r="384" spans="1:8" x14ac:dyDescent="0.2">
      <c r="A384" s="497">
        <v>456</v>
      </c>
      <c r="B384" s="425">
        <v>20.47</v>
      </c>
      <c r="C384" s="498"/>
      <c r="D384" s="420">
        <v>33309</v>
      </c>
      <c r="E384" s="499"/>
      <c r="F384" s="420">
        <f t="shared" si="17"/>
        <v>27483</v>
      </c>
      <c r="G384" s="500">
        <f t="shared" si="18"/>
        <v>19527</v>
      </c>
      <c r="H384" s="421">
        <v>927</v>
      </c>
    </row>
    <row r="385" spans="1:8" x14ac:dyDescent="0.2">
      <c r="A385" s="497">
        <v>457</v>
      </c>
      <c r="B385" s="425">
        <v>20.47</v>
      </c>
      <c r="C385" s="498"/>
      <c r="D385" s="420">
        <v>33309</v>
      </c>
      <c r="E385" s="499"/>
      <c r="F385" s="420">
        <f t="shared" si="17"/>
        <v>27483</v>
      </c>
      <c r="G385" s="500">
        <f t="shared" si="18"/>
        <v>19527</v>
      </c>
      <c r="H385" s="421">
        <v>927</v>
      </c>
    </row>
    <row r="386" spans="1:8" x14ac:dyDescent="0.2">
      <c r="A386" s="497">
        <v>458</v>
      </c>
      <c r="B386" s="425">
        <v>20.47</v>
      </c>
      <c r="C386" s="498"/>
      <c r="D386" s="420">
        <v>33309</v>
      </c>
      <c r="E386" s="499"/>
      <c r="F386" s="420">
        <f t="shared" si="17"/>
        <v>27483</v>
      </c>
      <c r="G386" s="500">
        <f t="shared" si="18"/>
        <v>19527</v>
      </c>
      <c r="H386" s="421">
        <v>927</v>
      </c>
    </row>
    <row r="387" spans="1:8" x14ac:dyDescent="0.2">
      <c r="A387" s="497">
        <v>459</v>
      </c>
      <c r="B387" s="425">
        <v>20.47</v>
      </c>
      <c r="C387" s="498"/>
      <c r="D387" s="420">
        <v>33309</v>
      </c>
      <c r="E387" s="499"/>
      <c r="F387" s="420">
        <f t="shared" si="17"/>
        <v>27483</v>
      </c>
      <c r="G387" s="500">
        <f t="shared" si="18"/>
        <v>19527</v>
      </c>
      <c r="H387" s="421">
        <v>927</v>
      </c>
    </row>
    <row r="388" spans="1:8" x14ac:dyDescent="0.2">
      <c r="A388" s="497">
        <v>460</v>
      </c>
      <c r="B388" s="425">
        <v>20.47</v>
      </c>
      <c r="C388" s="498"/>
      <c r="D388" s="420">
        <v>33309</v>
      </c>
      <c r="E388" s="499"/>
      <c r="F388" s="420">
        <f t="shared" si="17"/>
        <v>27483</v>
      </c>
      <c r="G388" s="500">
        <f t="shared" si="18"/>
        <v>19527</v>
      </c>
      <c r="H388" s="421">
        <v>927</v>
      </c>
    </row>
    <row r="389" spans="1:8" x14ac:dyDescent="0.2">
      <c r="A389" s="497">
        <v>461</v>
      </c>
      <c r="B389" s="425">
        <v>20.47</v>
      </c>
      <c r="C389" s="498"/>
      <c r="D389" s="420">
        <v>33309</v>
      </c>
      <c r="E389" s="499"/>
      <c r="F389" s="420">
        <f t="shared" si="17"/>
        <v>27483</v>
      </c>
      <c r="G389" s="500">
        <f t="shared" si="18"/>
        <v>19527</v>
      </c>
      <c r="H389" s="421">
        <v>927</v>
      </c>
    </row>
    <row r="390" spans="1:8" x14ac:dyDescent="0.2">
      <c r="A390" s="497">
        <v>462</v>
      </c>
      <c r="B390" s="425">
        <v>20.47</v>
      </c>
      <c r="C390" s="498"/>
      <c r="D390" s="420">
        <v>33309</v>
      </c>
      <c r="E390" s="499"/>
      <c r="F390" s="420">
        <f t="shared" si="17"/>
        <v>27483</v>
      </c>
      <c r="G390" s="500">
        <f t="shared" si="18"/>
        <v>19527</v>
      </c>
      <c r="H390" s="421">
        <v>927</v>
      </c>
    </row>
    <row r="391" spans="1:8" x14ac:dyDescent="0.2">
      <c r="A391" s="497">
        <v>463</v>
      </c>
      <c r="B391" s="425">
        <v>20.47</v>
      </c>
      <c r="C391" s="498"/>
      <c r="D391" s="420">
        <v>33309</v>
      </c>
      <c r="E391" s="499"/>
      <c r="F391" s="420">
        <f t="shared" si="17"/>
        <v>27483</v>
      </c>
      <c r="G391" s="500">
        <f t="shared" si="18"/>
        <v>19527</v>
      </c>
      <c r="H391" s="421">
        <v>927</v>
      </c>
    </row>
    <row r="392" spans="1:8" x14ac:dyDescent="0.2">
      <c r="A392" s="497">
        <v>464</v>
      </c>
      <c r="B392" s="425">
        <v>20.47</v>
      </c>
      <c r="C392" s="498"/>
      <c r="D392" s="420">
        <v>33309</v>
      </c>
      <c r="E392" s="499"/>
      <c r="F392" s="420">
        <f t="shared" si="17"/>
        <v>27483</v>
      </c>
      <c r="G392" s="500">
        <f t="shared" si="18"/>
        <v>19527</v>
      </c>
      <c r="H392" s="421">
        <v>927</v>
      </c>
    </row>
    <row r="393" spans="1:8" x14ac:dyDescent="0.2">
      <c r="A393" s="497">
        <v>465</v>
      </c>
      <c r="B393" s="425">
        <v>20.47</v>
      </c>
      <c r="C393" s="498"/>
      <c r="D393" s="420">
        <v>33309</v>
      </c>
      <c r="E393" s="499"/>
      <c r="F393" s="420">
        <f t="shared" si="17"/>
        <v>27483</v>
      </c>
      <c r="G393" s="500">
        <f t="shared" si="18"/>
        <v>19527</v>
      </c>
      <c r="H393" s="421">
        <v>927</v>
      </c>
    </row>
    <row r="394" spans="1:8" x14ac:dyDescent="0.2">
      <c r="A394" s="497">
        <v>466</v>
      </c>
      <c r="B394" s="425">
        <v>20.47</v>
      </c>
      <c r="C394" s="498"/>
      <c r="D394" s="420">
        <v>33309</v>
      </c>
      <c r="E394" s="499"/>
      <c r="F394" s="420">
        <f t="shared" si="17"/>
        <v>27483</v>
      </c>
      <c r="G394" s="500">
        <f t="shared" si="18"/>
        <v>19527</v>
      </c>
      <c r="H394" s="421">
        <v>927</v>
      </c>
    </row>
    <row r="395" spans="1:8" x14ac:dyDescent="0.2">
      <c r="A395" s="497">
        <v>467</v>
      </c>
      <c r="B395" s="425">
        <v>20.47</v>
      </c>
      <c r="C395" s="498"/>
      <c r="D395" s="420">
        <v>33309</v>
      </c>
      <c r="E395" s="499"/>
      <c r="F395" s="420">
        <f t="shared" si="17"/>
        <v>27483</v>
      </c>
      <c r="G395" s="500">
        <f t="shared" si="18"/>
        <v>19527</v>
      </c>
      <c r="H395" s="421">
        <v>927</v>
      </c>
    </row>
    <row r="396" spans="1:8" x14ac:dyDescent="0.2">
      <c r="A396" s="497">
        <v>468</v>
      </c>
      <c r="B396" s="425">
        <v>20.47</v>
      </c>
      <c r="C396" s="498"/>
      <c r="D396" s="420">
        <v>33309</v>
      </c>
      <c r="E396" s="499"/>
      <c r="F396" s="420">
        <f t="shared" si="17"/>
        <v>27483</v>
      </c>
      <c r="G396" s="500">
        <f t="shared" si="18"/>
        <v>19527</v>
      </c>
      <c r="H396" s="421">
        <v>927</v>
      </c>
    </row>
    <row r="397" spans="1:8" x14ac:dyDescent="0.2">
      <c r="A397" s="497">
        <v>469</v>
      </c>
      <c r="B397" s="425">
        <v>20.47</v>
      </c>
      <c r="C397" s="498"/>
      <c r="D397" s="420">
        <v>33309</v>
      </c>
      <c r="E397" s="499"/>
      <c r="F397" s="420">
        <f t="shared" si="17"/>
        <v>27483</v>
      </c>
      <c r="G397" s="500">
        <f t="shared" si="18"/>
        <v>19527</v>
      </c>
      <c r="H397" s="421">
        <v>927</v>
      </c>
    </row>
    <row r="398" spans="1:8" ht="13.5" thickBot="1" x14ac:dyDescent="0.25">
      <c r="A398" s="430">
        <v>470</v>
      </c>
      <c r="B398" s="431">
        <v>20.47</v>
      </c>
      <c r="C398" s="501"/>
      <c r="D398" s="433">
        <v>33309</v>
      </c>
      <c r="E398" s="502"/>
      <c r="F398" s="433">
        <f t="shared" si="17"/>
        <v>27483</v>
      </c>
      <c r="G398" s="435">
        <f t="shared" si="18"/>
        <v>19527</v>
      </c>
      <c r="H398" s="434">
        <v>927</v>
      </c>
    </row>
    <row r="399" spans="1:8" x14ac:dyDescent="0.2">
      <c r="A399" s="503"/>
    </row>
  </sheetData>
  <mergeCells count="1">
    <mergeCell ref="A13:B13"/>
  </mergeCells>
  <pageMargins left="0.59055118110236227" right="0.39370078740157483" top="0.98425196850393704" bottom="0.98425196850393704" header="0.51181102362204722" footer="0.51181102362204722"/>
  <pageSetup paperSize="9" fitToHeight="9" orientation="portrait" r:id="rId1"/>
  <headerFooter alignWithMargins="0">
    <oddHeader>&amp;LKrajský úřad Plzeňského kraje&amp;R1. 3. 2018</oddHead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7"/>
  <sheetViews>
    <sheetView workbookViewId="0">
      <pane ySplit="15" topLeftCell="A257" activePane="bottomLeft" state="frozenSplit"/>
      <selection activeCell="J36" sqref="J36"/>
      <selection pane="bottomLeft" activeCell="A268" sqref="A268:XFD268"/>
    </sheetView>
  </sheetViews>
  <sheetFormatPr defaultRowHeight="12.75" x14ac:dyDescent="0.2"/>
  <cols>
    <col min="1" max="1" width="10" style="437" customWidth="1"/>
    <col min="2" max="2" width="9.5703125" style="437" customWidth="1"/>
    <col min="3" max="3" width="10.85546875" style="437" customWidth="1"/>
    <col min="4" max="4" width="13.42578125" style="437" customWidth="1"/>
    <col min="5" max="5" width="13.5703125" style="437" customWidth="1"/>
    <col min="6" max="7" width="12.85546875" style="437" customWidth="1"/>
    <col min="8" max="8" width="10.7109375" style="437" customWidth="1"/>
    <col min="9" max="9" width="16.140625" style="437" customWidth="1"/>
    <col min="10" max="16384" width="9.140625" style="437"/>
  </cols>
  <sheetData>
    <row r="1" spans="1:9" x14ac:dyDescent="0.2">
      <c r="H1" s="437" t="s">
        <v>310</v>
      </c>
    </row>
    <row r="2" spans="1:9" ht="4.5" customHeight="1" x14ac:dyDescent="0.2"/>
    <row r="3" spans="1:9" ht="20.25" x14ac:dyDescent="0.3">
      <c r="A3" s="438" t="s">
        <v>278</v>
      </c>
      <c r="C3" s="439"/>
      <c r="D3" s="439"/>
      <c r="E3" s="439"/>
      <c r="F3" s="440"/>
      <c r="G3" s="440"/>
      <c r="H3" s="441"/>
      <c r="I3" s="441"/>
    </row>
    <row r="4" spans="1:9" ht="15" x14ac:dyDescent="0.25">
      <c r="A4" s="442" t="s">
        <v>311</v>
      </c>
      <c r="B4" s="443"/>
      <c r="C4" s="443"/>
      <c r="D4" s="443"/>
      <c r="E4" s="443"/>
      <c r="F4" s="443"/>
      <c r="G4" s="443"/>
      <c r="I4" s="441"/>
    </row>
    <row r="5" spans="1:9" ht="5.25" customHeight="1" x14ac:dyDescent="0.25">
      <c r="A5" s="442"/>
      <c r="B5" s="443"/>
      <c r="C5" s="443"/>
      <c r="D5" s="443"/>
      <c r="E5" s="443"/>
      <c r="F5" s="443"/>
      <c r="G5" s="443"/>
      <c r="I5" s="441"/>
    </row>
    <row r="6" spans="1:9" ht="15.75" x14ac:dyDescent="0.25">
      <c r="A6" s="444"/>
      <c r="B6" s="445"/>
      <c r="C6" s="446" t="s">
        <v>312</v>
      </c>
      <c r="E6" s="447" t="s">
        <v>9</v>
      </c>
      <c r="I6" s="441"/>
    </row>
    <row r="7" spans="1:9" ht="15.75" x14ac:dyDescent="0.25">
      <c r="A7" s="448" t="s">
        <v>313</v>
      </c>
      <c r="B7" s="445"/>
      <c r="C7" s="449">
        <v>9.75</v>
      </c>
      <c r="D7" s="450"/>
      <c r="E7" s="449"/>
      <c r="I7" s="441"/>
    </row>
    <row r="8" spans="1:9" ht="15.75" x14ac:dyDescent="0.25">
      <c r="A8" s="448" t="s">
        <v>314</v>
      </c>
      <c r="B8" s="445"/>
      <c r="C8" s="449" t="s">
        <v>185</v>
      </c>
      <c r="D8" s="450"/>
      <c r="E8" s="449"/>
      <c r="I8" s="441"/>
    </row>
    <row r="9" spans="1:9" ht="15.75" x14ac:dyDescent="0.25">
      <c r="A9" s="448" t="s">
        <v>315</v>
      </c>
      <c r="B9" s="445"/>
      <c r="C9" s="449" t="s">
        <v>98</v>
      </c>
      <c r="D9" s="450"/>
      <c r="E9" s="449"/>
      <c r="I9" s="441"/>
    </row>
    <row r="10" spans="1:9" ht="15.75" x14ac:dyDescent="0.25">
      <c r="A10" s="448" t="s">
        <v>316</v>
      </c>
      <c r="B10" s="445"/>
      <c r="C10" s="449" t="s">
        <v>101</v>
      </c>
      <c r="D10" s="450"/>
      <c r="E10" s="449"/>
      <c r="I10" s="441"/>
    </row>
    <row r="11" spans="1:9" ht="15.75" x14ac:dyDescent="0.25">
      <c r="A11" s="448" t="s">
        <v>317</v>
      </c>
      <c r="B11" s="445"/>
      <c r="C11" s="449" t="s">
        <v>104</v>
      </c>
      <c r="D11" s="450"/>
      <c r="E11" s="449"/>
      <c r="I11" s="441"/>
    </row>
    <row r="12" spans="1:9" ht="15.75" x14ac:dyDescent="0.25">
      <c r="A12" s="448" t="s">
        <v>318</v>
      </c>
      <c r="B12" s="445"/>
      <c r="C12" s="449">
        <v>14.26</v>
      </c>
      <c r="D12" s="450"/>
      <c r="E12" s="449"/>
      <c r="I12" s="441"/>
    </row>
    <row r="13" spans="1:9" ht="6" customHeight="1" thickBot="1" x14ac:dyDescent="0.25">
      <c r="A13" s="725"/>
      <c r="B13" s="725"/>
      <c r="C13" s="452"/>
      <c r="D13" s="453"/>
      <c r="E13" s="454"/>
      <c r="F13" s="454"/>
      <c r="G13" s="454"/>
      <c r="I13" s="441"/>
    </row>
    <row r="14" spans="1:9" ht="15.75" x14ac:dyDescent="0.2">
      <c r="A14" s="455"/>
      <c r="B14" s="456" t="s">
        <v>1</v>
      </c>
      <c r="C14" s="457"/>
      <c r="D14" s="456" t="s">
        <v>2</v>
      </c>
      <c r="E14" s="457"/>
      <c r="F14" s="458" t="s">
        <v>3</v>
      </c>
      <c r="G14" s="726" t="s">
        <v>4</v>
      </c>
      <c r="H14" s="727"/>
    </row>
    <row r="15" spans="1:9" ht="45.75" thickBot="1" x14ac:dyDescent="0.25">
      <c r="A15" s="459" t="s">
        <v>275</v>
      </c>
      <c r="B15" s="460" t="s">
        <v>8</v>
      </c>
      <c r="C15" s="461" t="s">
        <v>9</v>
      </c>
      <c r="D15" s="504" t="s">
        <v>10</v>
      </c>
      <c r="E15" s="505" t="s">
        <v>276</v>
      </c>
      <c r="F15" s="504" t="s">
        <v>3</v>
      </c>
      <c r="G15" s="506" t="s">
        <v>13</v>
      </c>
      <c r="H15" s="505" t="s">
        <v>14</v>
      </c>
    </row>
    <row r="16" spans="1:9" x14ac:dyDescent="0.2">
      <c r="A16" s="507" t="s">
        <v>319</v>
      </c>
      <c r="B16" s="508">
        <v>9.75</v>
      </c>
      <c r="C16" s="509"/>
      <c r="D16" s="510">
        <v>33309</v>
      </c>
      <c r="E16" s="511"/>
      <c r="F16" s="510">
        <f>ROUND(12*1.36*(1/B16*D16)+H16,0)</f>
        <v>56681</v>
      </c>
      <c r="G16" s="512">
        <f t="shared" ref="G16:G79" si="0">ROUND(12*(1/B16*D16),0)</f>
        <v>40996</v>
      </c>
      <c r="H16" s="513">
        <v>927</v>
      </c>
    </row>
    <row r="17" spans="1:8" x14ac:dyDescent="0.2">
      <c r="A17" s="514">
        <v>70</v>
      </c>
      <c r="B17" s="515">
        <f>ROUND(-0.000009*POWER(A17,3)+0.0009*POWER(A17,2)+0.118*A17+0.15,2)</f>
        <v>9.73</v>
      </c>
      <c r="C17" s="516"/>
      <c r="D17" s="517">
        <v>33309</v>
      </c>
      <c r="E17" s="518"/>
      <c r="F17" s="517">
        <f t="shared" ref="F17:F80" si="1">ROUND(12*1.36*(1/B17*D17)+H17,0)</f>
        <v>56796</v>
      </c>
      <c r="G17" s="519">
        <f t="shared" si="0"/>
        <v>41080</v>
      </c>
      <c r="H17" s="520">
        <v>927</v>
      </c>
    </row>
    <row r="18" spans="1:8" x14ac:dyDescent="0.2">
      <c r="A18" s="514">
        <v>71</v>
      </c>
      <c r="B18" s="515">
        <f t="shared" ref="B18:B57" si="2">ROUND(-0.000009*POWER(A18,3)+0.0009*POWER(A18,2)+0.118*A18+0.15,2)</f>
        <v>9.84</v>
      </c>
      <c r="C18" s="516"/>
      <c r="D18" s="517">
        <v>33309</v>
      </c>
      <c r="E18" s="518"/>
      <c r="F18" s="517">
        <f t="shared" si="1"/>
        <v>56171</v>
      </c>
      <c r="G18" s="519">
        <f t="shared" si="0"/>
        <v>40621</v>
      </c>
      <c r="H18" s="520">
        <v>927</v>
      </c>
    </row>
    <row r="19" spans="1:8" x14ac:dyDescent="0.2">
      <c r="A19" s="514">
        <v>72</v>
      </c>
      <c r="B19" s="515">
        <f t="shared" si="2"/>
        <v>9.9499999999999993</v>
      </c>
      <c r="C19" s="516"/>
      <c r="D19" s="517">
        <v>33309</v>
      </c>
      <c r="E19" s="518"/>
      <c r="F19" s="517">
        <f t="shared" si="1"/>
        <v>55560</v>
      </c>
      <c r="G19" s="519">
        <f t="shared" si="0"/>
        <v>40172</v>
      </c>
      <c r="H19" s="520">
        <v>927</v>
      </c>
    </row>
    <row r="20" spans="1:8" x14ac:dyDescent="0.2">
      <c r="A20" s="514">
        <v>73</v>
      </c>
      <c r="B20" s="515">
        <f t="shared" si="2"/>
        <v>10.06</v>
      </c>
      <c r="C20" s="516"/>
      <c r="D20" s="517">
        <v>33309</v>
      </c>
      <c r="E20" s="518"/>
      <c r="F20" s="517">
        <f t="shared" si="1"/>
        <v>54963</v>
      </c>
      <c r="G20" s="519">
        <f t="shared" si="0"/>
        <v>39732</v>
      </c>
      <c r="H20" s="520">
        <v>927</v>
      </c>
    </row>
    <row r="21" spans="1:8" x14ac:dyDescent="0.2">
      <c r="A21" s="514">
        <v>74</v>
      </c>
      <c r="B21" s="515">
        <f t="shared" si="2"/>
        <v>10.16</v>
      </c>
      <c r="C21" s="516"/>
      <c r="D21" s="517">
        <v>33309</v>
      </c>
      <c r="E21" s="518"/>
      <c r="F21" s="517">
        <f t="shared" si="1"/>
        <v>54431</v>
      </c>
      <c r="G21" s="519">
        <f t="shared" si="0"/>
        <v>39341</v>
      </c>
      <c r="H21" s="520">
        <v>927</v>
      </c>
    </row>
    <row r="22" spans="1:8" x14ac:dyDescent="0.2">
      <c r="A22" s="514">
        <v>75</v>
      </c>
      <c r="B22" s="515">
        <f t="shared" si="2"/>
        <v>10.27</v>
      </c>
      <c r="C22" s="516"/>
      <c r="D22" s="517">
        <v>33309</v>
      </c>
      <c r="E22" s="518"/>
      <c r="F22" s="517">
        <f t="shared" si="1"/>
        <v>53858</v>
      </c>
      <c r="G22" s="519">
        <f t="shared" si="0"/>
        <v>38920</v>
      </c>
      <c r="H22" s="520">
        <v>927</v>
      </c>
    </row>
    <row r="23" spans="1:8" x14ac:dyDescent="0.2">
      <c r="A23" s="514">
        <v>76</v>
      </c>
      <c r="B23" s="515">
        <f t="shared" si="2"/>
        <v>10.37</v>
      </c>
      <c r="C23" s="516"/>
      <c r="D23" s="517">
        <v>33309</v>
      </c>
      <c r="E23" s="518"/>
      <c r="F23" s="517">
        <f t="shared" si="1"/>
        <v>53348</v>
      </c>
      <c r="G23" s="519">
        <f t="shared" si="0"/>
        <v>38545</v>
      </c>
      <c r="H23" s="520">
        <v>927</v>
      </c>
    </row>
    <row r="24" spans="1:8" x14ac:dyDescent="0.2">
      <c r="A24" s="514">
        <v>77</v>
      </c>
      <c r="B24" s="515">
        <f t="shared" si="2"/>
        <v>10.46</v>
      </c>
      <c r="C24" s="516"/>
      <c r="D24" s="517">
        <v>33309</v>
      </c>
      <c r="E24" s="518"/>
      <c r="F24" s="517">
        <f t="shared" si="1"/>
        <v>52897</v>
      </c>
      <c r="G24" s="519">
        <f t="shared" si="0"/>
        <v>38213</v>
      </c>
      <c r="H24" s="520">
        <v>927</v>
      </c>
    </row>
    <row r="25" spans="1:8" x14ac:dyDescent="0.2">
      <c r="A25" s="514">
        <v>78</v>
      </c>
      <c r="B25" s="515">
        <f t="shared" si="2"/>
        <v>10.56</v>
      </c>
      <c r="C25" s="516"/>
      <c r="D25" s="517">
        <v>33309</v>
      </c>
      <c r="E25" s="518"/>
      <c r="F25" s="517">
        <f t="shared" si="1"/>
        <v>52405</v>
      </c>
      <c r="G25" s="519">
        <f t="shared" si="0"/>
        <v>37851</v>
      </c>
      <c r="H25" s="520">
        <v>927</v>
      </c>
    </row>
    <row r="26" spans="1:8" x14ac:dyDescent="0.2">
      <c r="A26" s="514">
        <v>79</v>
      </c>
      <c r="B26" s="515">
        <f t="shared" si="2"/>
        <v>10.65</v>
      </c>
      <c r="C26" s="516"/>
      <c r="D26" s="517">
        <v>33309</v>
      </c>
      <c r="E26" s="518"/>
      <c r="F26" s="517">
        <f t="shared" si="1"/>
        <v>51970</v>
      </c>
      <c r="G26" s="519">
        <f t="shared" si="0"/>
        <v>37531</v>
      </c>
      <c r="H26" s="520">
        <v>927</v>
      </c>
    </row>
    <row r="27" spans="1:8" x14ac:dyDescent="0.2">
      <c r="A27" s="514">
        <v>80</v>
      </c>
      <c r="B27" s="515">
        <f t="shared" si="2"/>
        <v>10.74</v>
      </c>
      <c r="C27" s="516"/>
      <c r="D27" s="517">
        <v>33309</v>
      </c>
      <c r="E27" s="518"/>
      <c r="F27" s="517">
        <f t="shared" si="1"/>
        <v>51542</v>
      </c>
      <c r="G27" s="519">
        <f t="shared" si="0"/>
        <v>37217</v>
      </c>
      <c r="H27" s="520">
        <v>927</v>
      </c>
    </row>
    <row r="28" spans="1:8" x14ac:dyDescent="0.2">
      <c r="A28" s="514">
        <v>81</v>
      </c>
      <c r="B28" s="515">
        <f t="shared" si="2"/>
        <v>10.83</v>
      </c>
      <c r="C28" s="516"/>
      <c r="D28" s="517">
        <v>33309</v>
      </c>
      <c r="E28" s="518"/>
      <c r="F28" s="517">
        <f t="shared" si="1"/>
        <v>51121</v>
      </c>
      <c r="G28" s="519">
        <f t="shared" si="0"/>
        <v>36907</v>
      </c>
      <c r="H28" s="520">
        <v>927</v>
      </c>
    </row>
    <row r="29" spans="1:8" x14ac:dyDescent="0.2">
      <c r="A29" s="514">
        <v>82</v>
      </c>
      <c r="B29" s="515">
        <f t="shared" si="2"/>
        <v>10.92</v>
      </c>
      <c r="C29" s="516"/>
      <c r="D29" s="517">
        <v>33309</v>
      </c>
      <c r="E29" s="518"/>
      <c r="F29" s="517">
        <f t="shared" si="1"/>
        <v>50707</v>
      </c>
      <c r="G29" s="519">
        <f t="shared" si="0"/>
        <v>36603</v>
      </c>
      <c r="H29" s="520">
        <v>927</v>
      </c>
    </row>
    <row r="30" spans="1:8" x14ac:dyDescent="0.2">
      <c r="A30" s="514">
        <v>83</v>
      </c>
      <c r="B30" s="515">
        <f t="shared" si="2"/>
        <v>11</v>
      </c>
      <c r="C30" s="516"/>
      <c r="D30" s="517">
        <v>33309</v>
      </c>
      <c r="E30" s="518"/>
      <c r="F30" s="517">
        <f t="shared" si="1"/>
        <v>50345</v>
      </c>
      <c r="G30" s="519">
        <f t="shared" si="0"/>
        <v>36337</v>
      </c>
      <c r="H30" s="520">
        <v>927</v>
      </c>
    </row>
    <row r="31" spans="1:8" x14ac:dyDescent="0.2">
      <c r="A31" s="514">
        <v>84</v>
      </c>
      <c r="B31" s="515">
        <f t="shared" si="2"/>
        <v>11.08</v>
      </c>
      <c r="C31" s="516"/>
      <c r="D31" s="517">
        <v>33309</v>
      </c>
      <c r="E31" s="518"/>
      <c r="F31" s="517">
        <f t="shared" si="1"/>
        <v>49989</v>
      </c>
      <c r="G31" s="519">
        <f t="shared" si="0"/>
        <v>36075</v>
      </c>
      <c r="H31" s="520">
        <v>927</v>
      </c>
    </row>
    <row r="32" spans="1:8" x14ac:dyDescent="0.2">
      <c r="A32" s="514">
        <v>85</v>
      </c>
      <c r="B32" s="515">
        <f t="shared" si="2"/>
        <v>11.16</v>
      </c>
      <c r="C32" s="516"/>
      <c r="D32" s="517">
        <v>33309</v>
      </c>
      <c r="E32" s="518"/>
      <c r="F32" s="517">
        <f t="shared" si="1"/>
        <v>49637</v>
      </c>
      <c r="G32" s="519">
        <f t="shared" si="0"/>
        <v>35816</v>
      </c>
      <c r="H32" s="520">
        <v>927</v>
      </c>
    </row>
    <row r="33" spans="1:8" x14ac:dyDescent="0.2">
      <c r="A33" s="514">
        <v>86</v>
      </c>
      <c r="B33" s="515">
        <f t="shared" si="2"/>
        <v>11.23</v>
      </c>
      <c r="C33" s="516"/>
      <c r="D33" s="517">
        <v>33309</v>
      </c>
      <c r="E33" s="518"/>
      <c r="F33" s="517">
        <f t="shared" si="1"/>
        <v>49333</v>
      </c>
      <c r="G33" s="519">
        <f t="shared" si="0"/>
        <v>35593</v>
      </c>
      <c r="H33" s="520">
        <v>927</v>
      </c>
    </row>
    <row r="34" spans="1:8" x14ac:dyDescent="0.2">
      <c r="A34" s="514">
        <v>87</v>
      </c>
      <c r="B34" s="515">
        <f t="shared" si="2"/>
        <v>11.3</v>
      </c>
      <c r="C34" s="516"/>
      <c r="D34" s="517">
        <v>33309</v>
      </c>
      <c r="E34" s="518"/>
      <c r="F34" s="517">
        <f t="shared" si="1"/>
        <v>49033</v>
      </c>
      <c r="G34" s="519">
        <f t="shared" si="0"/>
        <v>35372</v>
      </c>
      <c r="H34" s="520">
        <v>927</v>
      </c>
    </row>
    <row r="35" spans="1:8" x14ac:dyDescent="0.2">
      <c r="A35" s="514">
        <v>88</v>
      </c>
      <c r="B35" s="515">
        <f t="shared" si="2"/>
        <v>11.37</v>
      </c>
      <c r="C35" s="516"/>
      <c r="D35" s="517">
        <v>33309</v>
      </c>
      <c r="E35" s="518"/>
      <c r="F35" s="517">
        <f t="shared" si="1"/>
        <v>48737</v>
      </c>
      <c r="G35" s="519">
        <f t="shared" si="0"/>
        <v>35155</v>
      </c>
      <c r="H35" s="520">
        <v>927</v>
      </c>
    </row>
    <row r="36" spans="1:8" x14ac:dyDescent="0.2">
      <c r="A36" s="514">
        <v>89</v>
      </c>
      <c r="B36" s="515">
        <f t="shared" si="2"/>
        <v>11.44</v>
      </c>
      <c r="C36" s="516"/>
      <c r="D36" s="517">
        <v>33309</v>
      </c>
      <c r="E36" s="518"/>
      <c r="F36" s="517">
        <f t="shared" si="1"/>
        <v>48445</v>
      </c>
      <c r="G36" s="519">
        <f t="shared" si="0"/>
        <v>34940</v>
      </c>
      <c r="H36" s="520">
        <v>927</v>
      </c>
    </row>
    <row r="37" spans="1:8" x14ac:dyDescent="0.2">
      <c r="A37" s="514">
        <v>90</v>
      </c>
      <c r="B37" s="515">
        <f t="shared" si="2"/>
        <v>11.5</v>
      </c>
      <c r="C37" s="516"/>
      <c r="D37" s="517">
        <v>33309</v>
      </c>
      <c r="E37" s="518"/>
      <c r="F37" s="517">
        <f t="shared" si="1"/>
        <v>48197</v>
      </c>
      <c r="G37" s="519">
        <f t="shared" si="0"/>
        <v>34757</v>
      </c>
      <c r="H37" s="520">
        <v>927</v>
      </c>
    </row>
    <row r="38" spans="1:8" x14ac:dyDescent="0.2">
      <c r="A38" s="514">
        <v>91</v>
      </c>
      <c r="B38" s="515">
        <f t="shared" si="2"/>
        <v>11.56</v>
      </c>
      <c r="C38" s="516"/>
      <c r="D38" s="517">
        <v>33309</v>
      </c>
      <c r="E38" s="518"/>
      <c r="F38" s="517">
        <f t="shared" si="1"/>
        <v>47951</v>
      </c>
      <c r="G38" s="519">
        <f t="shared" si="0"/>
        <v>34577</v>
      </c>
      <c r="H38" s="520">
        <v>927</v>
      </c>
    </row>
    <row r="39" spans="1:8" x14ac:dyDescent="0.2">
      <c r="A39" s="514">
        <v>92</v>
      </c>
      <c r="B39" s="515">
        <f t="shared" si="2"/>
        <v>11.62</v>
      </c>
      <c r="C39" s="516"/>
      <c r="D39" s="517">
        <v>33309</v>
      </c>
      <c r="E39" s="518"/>
      <c r="F39" s="517">
        <f t="shared" si="1"/>
        <v>47709</v>
      </c>
      <c r="G39" s="519">
        <f t="shared" si="0"/>
        <v>34398</v>
      </c>
      <c r="H39" s="520">
        <v>927</v>
      </c>
    </row>
    <row r="40" spans="1:8" x14ac:dyDescent="0.2">
      <c r="A40" s="514">
        <v>93</v>
      </c>
      <c r="B40" s="515">
        <f t="shared" si="2"/>
        <v>11.67</v>
      </c>
      <c r="C40" s="516"/>
      <c r="D40" s="517">
        <v>33309</v>
      </c>
      <c r="E40" s="518"/>
      <c r="F40" s="517">
        <f t="shared" si="1"/>
        <v>47508</v>
      </c>
      <c r="G40" s="519">
        <f t="shared" si="0"/>
        <v>34251</v>
      </c>
      <c r="H40" s="520">
        <v>927</v>
      </c>
    </row>
    <row r="41" spans="1:8" x14ac:dyDescent="0.2">
      <c r="A41" s="514">
        <v>94</v>
      </c>
      <c r="B41" s="515">
        <f t="shared" si="2"/>
        <v>11.72</v>
      </c>
      <c r="C41" s="516"/>
      <c r="D41" s="517">
        <v>33309</v>
      </c>
      <c r="E41" s="518"/>
      <c r="F41" s="517">
        <f t="shared" si="1"/>
        <v>47309</v>
      </c>
      <c r="G41" s="519">
        <f t="shared" si="0"/>
        <v>34105</v>
      </c>
      <c r="H41" s="520">
        <v>927</v>
      </c>
    </row>
    <row r="42" spans="1:8" x14ac:dyDescent="0.2">
      <c r="A42" s="514">
        <v>95</v>
      </c>
      <c r="B42" s="515">
        <f t="shared" si="2"/>
        <v>11.77</v>
      </c>
      <c r="C42" s="516"/>
      <c r="D42" s="517">
        <v>33309</v>
      </c>
      <c r="E42" s="518"/>
      <c r="F42" s="517">
        <f t="shared" si="1"/>
        <v>47112</v>
      </c>
      <c r="G42" s="519">
        <f t="shared" si="0"/>
        <v>33960</v>
      </c>
      <c r="H42" s="520">
        <v>927</v>
      </c>
    </row>
    <row r="43" spans="1:8" x14ac:dyDescent="0.2">
      <c r="A43" s="514">
        <v>96</v>
      </c>
      <c r="B43" s="515">
        <f t="shared" si="2"/>
        <v>11.81</v>
      </c>
      <c r="C43" s="516"/>
      <c r="D43" s="517">
        <v>33309</v>
      </c>
      <c r="E43" s="518"/>
      <c r="F43" s="517">
        <f t="shared" si="1"/>
        <v>46956</v>
      </c>
      <c r="G43" s="519">
        <f t="shared" si="0"/>
        <v>33845</v>
      </c>
      <c r="H43" s="520">
        <v>927</v>
      </c>
    </row>
    <row r="44" spans="1:8" x14ac:dyDescent="0.2">
      <c r="A44" s="514">
        <v>97</v>
      </c>
      <c r="B44" s="515">
        <f t="shared" si="2"/>
        <v>11.85</v>
      </c>
      <c r="C44" s="516"/>
      <c r="D44" s="517">
        <v>33309</v>
      </c>
      <c r="E44" s="518"/>
      <c r="F44" s="517">
        <f t="shared" si="1"/>
        <v>46801</v>
      </c>
      <c r="G44" s="519">
        <f t="shared" si="0"/>
        <v>33731</v>
      </c>
      <c r="H44" s="520">
        <v>927</v>
      </c>
    </row>
    <row r="45" spans="1:8" x14ac:dyDescent="0.2">
      <c r="A45" s="514">
        <v>98</v>
      </c>
      <c r="B45" s="515">
        <f t="shared" si="2"/>
        <v>11.89</v>
      </c>
      <c r="C45" s="516"/>
      <c r="D45" s="517">
        <v>33309</v>
      </c>
      <c r="E45" s="518"/>
      <c r="F45" s="517">
        <f t="shared" si="1"/>
        <v>46646</v>
      </c>
      <c r="G45" s="519">
        <f t="shared" si="0"/>
        <v>33617</v>
      </c>
      <c r="H45" s="520">
        <v>927</v>
      </c>
    </row>
    <row r="46" spans="1:8" x14ac:dyDescent="0.2">
      <c r="A46" s="514">
        <v>99</v>
      </c>
      <c r="B46" s="515">
        <f t="shared" si="2"/>
        <v>11.92</v>
      </c>
      <c r="C46" s="516"/>
      <c r="D46" s="517">
        <v>33309</v>
      </c>
      <c r="E46" s="518"/>
      <c r="F46" s="517">
        <f t="shared" si="1"/>
        <v>46531</v>
      </c>
      <c r="G46" s="519">
        <f t="shared" si="0"/>
        <v>33533</v>
      </c>
      <c r="H46" s="520">
        <v>927</v>
      </c>
    </row>
    <row r="47" spans="1:8" x14ac:dyDescent="0.2">
      <c r="A47" s="514">
        <v>100</v>
      </c>
      <c r="B47" s="515">
        <f t="shared" si="2"/>
        <v>11.95</v>
      </c>
      <c r="C47" s="516"/>
      <c r="D47" s="517">
        <v>33309</v>
      </c>
      <c r="E47" s="518"/>
      <c r="F47" s="517">
        <f t="shared" si="1"/>
        <v>46417</v>
      </c>
      <c r="G47" s="519">
        <f t="shared" si="0"/>
        <v>33448</v>
      </c>
      <c r="H47" s="520">
        <v>927</v>
      </c>
    </row>
    <row r="48" spans="1:8" x14ac:dyDescent="0.2">
      <c r="A48" s="514">
        <v>101</v>
      </c>
      <c r="B48" s="515">
        <f t="shared" si="2"/>
        <v>11.98</v>
      </c>
      <c r="C48" s="516"/>
      <c r="D48" s="517">
        <v>33309</v>
      </c>
      <c r="E48" s="518"/>
      <c r="F48" s="517">
        <f t="shared" si="1"/>
        <v>46303</v>
      </c>
      <c r="G48" s="519">
        <f t="shared" si="0"/>
        <v>33365</v>
      </c>
      <c r="H48" s="520">
        <v>927</v>
      </c>
    </row>
    <row r="49" spans="1:8" x14ac:dyDescent="0.2">
      <c r="A49" s="514">
        <v>102</v>
      </c>
      <c r="B49" s="515">
        <f t="shared" si="2"/>
        <v>12</v>
      </c>
      <c r="C49" s="516"/>
      <c r="D49" s="517">
        <v>33309</v>
      </c>
      <c r="E49" s="518"/>
      <c r="F49" s="517">
        <f t="shared" si="1"/>
        <v>46227</v>
      </c>
      <c r="G49" s="519">
        <f t="shared" si="0"/>
        <v>33309</v>
      </c>
      <c r="H49" s="520">
        <v>927</v>
      </c>
    </row>
    <row r="50" spans="1:8" x14ac:dyDescent="0.2">
      <c r="A50" s="514">
        <v>103</v>
      </c>
      <c r="B50" s="515">
        <f t="shared" si="2"/>
        <v>12.02</v>
      </c>
      <c r="C50" s="516"/>
      <c r="D50" s="517">
        <v>33309</v>
      </c>
      <c r="E50" s="518"/>
      <c r="F50" s="517">
        <f t="shared" si="1"/>
        <v>46152</v>
      </c>
      <c r="G50" s="519">
        <f t="shared" si="0"/>
        <v>33254</v>
      </c>
      <c r="H50" s="520">
        <v>927</v>
      </c>
    </row>
    <row r="51" spans="1:8" x14ac:dyDescent="0.2">
      <c r="A51" s="514">
        <v>104</v>
      </c>
      <c r="B51" s="515">
        <f t="shared" si="2"/>
        <v>12.03</v>
      </c>
      <c r="C51" s="516"/>
      <c r="D51" s="517">
        <v>33309</v>
      </c>
      <c r="E51" s="518"/>
      <c r="F51" s="517">
        <f t="shared" si="1"/>
        <v>46114</v>
      </c>
      <c r="G51" s="519">
        <f t="shared" si="0"/>
        <v>33226</v>
      </c>
      <c r="H51" s="520">
        <v>927</v>
      </c>
    </row>
    <row r="52" spans="1:8" x14ac:dyDescent="0.2">
      <c r="A52" s="514">
        <v>105</v>
      </c>
      <c r="B52" s="515">
        <f t="shared" si="2"/>
        <v>12.04</v>
      </c>
      <c r="C52" s="516"/>
      <c r="D52" s="517">
        <v>33309</v>
      </c>
      <c r="E52" s="518"/>
      <c r="F52" s="517">
        <f t="shared" si="1"/>
        <v>46077</v>
      </c>
      <c r="G52" s="519">
        <f t="shared" si="0"/>
        <v>33198</v>
      </c>
      <c r="H52" s="520">
        <v>927</v>
      </c>
    </row>
    <row r="53" spans="1:8" x14ac:dyDescent="0.2">
      <c r="A53" s="514">
        <v>106</v>
      </c>
      <c r="B53" s="515">
        <f t="shared" si="2"/>
        <v>12.05</v>
      </c>
      <c r="C53" s="516"/>
      <c r="D53" s="517">
        <v>33309</v>
      </c>
      <c r="E53" s="518"/>
      <c r="F53" s="517">
        <f t="shared" si="1"/>
        <v>46039</v>
      </c>
      <c r="G53" s="519">
        <f t="shared" si="0"/>
        <v>33171</v>
      </c>
      <c r="H53" s="520">
        <v>927</v>
      </c>
    </row>
    <row r="54" spans="1:8" x14ac:dyDescent="0.2">
      <c r="A54" s="514">
        <v>107</v>
      </c>
      <c r="B54" s="515">
        <f t="shared" si="2"/>
        <v>12.05</v>
      </c>
      <c r="C54" s="516"/>
      <c r="D54" s="517">
        <v>33309</v>
      </c>
      <c r="E54" s="518"/>
      <c r="F54" s="517">
        <f t="shared" si="1"/>
        <v>46039</v>
      </c>
      <c r="G54" s="519">
        <f t="shared" si="0"/>
        <v>33171</v>
      </c>
      <c r="H54" s="520">
        <v>927</v>
      </c>
    </row>
    <row r="55" spans="1:8" x14ac:dyDescent="0.2">
      <c r="A55" s="514">
        <v>108</v>
      </c>
      <c r="B55" s="515">
        <f t="shared" si="2"/>
        <v>12.05</v>
      </c>
      <c r="C55" s="516"/>
      <c r="D55" s="517">
        <v>33309</v>
      </c>
      <c r="E55" s="518"/>
      <c r="F55" s="517">
        <f t="shared" si="1"/>
        <v>46039</v>
      </c>
      <c r="G55" s="519">
        <f t="shared" si="0"/>
        <v>33171</v>
      </c>
      <c r="H55" s="520">
        <v>927</v>
      </c>
    </row>
    <row r="56" spans="1:8" x14ac:dyDescent="0.2">
      <c r="A56" s="514">
        <v>109</v>
      </c>
      <c r="B56" s="515">
        <f t="shared" si="2"/>
        <v>12.05</v>
      </c>
      <c r="C56" s="516"/>
      <c r="D56" s="517">
        <v>33309</v>
      </c>
      <c r="E56" s="518"/>
      <c r="F56" s="517">
        <f t="shared" si="1"/>
        <v>46039</v>
      </c>
      <c r="G56" s="519">
        <f t="shared" si="0"/>
        <v>33171</v>
      </c>
      <c r="H56" s="520">
        <v>927</v>
      </c>
    </row>
    <row r="57" spans="1:8" x14ac:dyDescent="0.2">
      <c r="A57" s="514">
        <v>110</v>
      </c>
      <c r="B57" s="515">
        <f t="shared" si="2"/>
        <v>12.04</v>
      </c>
      <c r="C57" s="516"/>
      <c r="D57" s="517">
        <v>33309</v>
      </c>
      <c r="E57" s="518"/>
      <c r="F57" s="517">
        <f t="shared" si="1"/>
        <v>46077</v>
      </c>
      <c r="G57" s="519">
        <f t="shared" si="0"/>
        <v>33198</v>
      </c>
      <c r="H57" s="520">
        <v>927</v>
      </c>
    </row>
    <row r="58" spans="1:8" x14ac:dyDescent="0.2">
      <c r="A58" s="514">
        <v>111</v>
      </c>
      <c r="B58" s="521">
        <f t="shared" ref="B58:B62" si="3">ROUND(0.0094*A58+11,2)</f>
        <v>12.04</v>
      </c>
      <c r="C58" s="516"/>
      <c r="D58" s="517">
        <v>33309</v>
      </c>
      <c r="E58" s="518"/>
      <c r="F58" s="517">
        <f t="shared" si="1"/>
        <v>46077</v>
      </c>
      <c r="G58" s="519">
        <f t="shared" si="0"/>
        <v>33198</v>
      </c>
      <c r="H58" s="520">
        <v>927</v>
      </c>
    </row>
    <row r="59" spans="1:8" x14ac:dyDescent="0.2">
      <c r="A59" s="514">
        <v>112</v>
      </c>
      <c r="B59" s="521">
        <f t="shared" si="3"/>
        <v>12.05</v>
      </c>
      <c r="C59" s="516"/>
      <c r="D59" s="517">
        <v>33309</v>
      </c>
      <c r="E59" s="518"/>
      <c r="F59" s="517">
        <f t="shared" si="1"/>
        <v>46039</v>
      </c>
      <c r="G59" s="519">
        <f t="shared" si="0"/>
        <v>33171</v>
      </c>
      <c r="H59" s="520">
        <v>927</v>
      </c>
    </row>
    <row r="60" spans="1:8" x14ac:dyDescent="0.2">
      <c r="A60" s="514">
        <v>113</v>
      </c>
      <c r="B60" s="521">
        <f t="shared" si="3"/>
        <v>12.06</v>
      </c>
      <c r="C60" s="516"/>
      <c r="D60" s="517">
        <v>33309</v>
      </c>
      <c r="E60" s="518"/>
      <c r="F60" s="517">
        <f t="shared" si="1"/>
        <v>46002</v>
      </c>
      <c r="G60" s="519">
        <f t="shared" si="0"/>
        <v>33143</v>
      </c>
      <c r="H60" s="520">
        <v>927</v>
      </c>
    </row>
    <row r="61" spans="1:8" x14ac:dyDescent="0.2">
      <c r="A61" s="514">
        <v>114</v>
      </c>
      <c r="B61" s="521">
        <f t="shared" si="3"/>
        <v>12.07</v>
      </c>
      <c r="C61" s="516"/>
      <c r="D61" s="517">
        <v>33309</v>
      </c>
      <c r="E61" s="518"/>
      <c r="F61" s="517">
        <f t="shared" si="1"/>
        <v>45965</v>
      </c>
      <c r="G61" s="519">
        <f t="shared" si="0"/>
        <v>33116</v>
      </c>
      <c r="H61" s="520">
        <v>927</v>
      </c>
    </row>
    <row r="62" spans="1:8" x14ac:dyDescent="0.2">
      <c r="A62" s="522">
        <v>115</v>
      </c>
      <c r="B62" s="521">
        <f t="shared" si="3"/>
        <v>12.08</v>
      </c>
      <c r="C62" s="523"/>
      <c r="D62" s="517">
        <v>33309</v>
      </c>
      <c r="E62" s="524"/>
      <c r="F62" s="517">
        <f t="shared" si="1"/>
        <v>45927</v>
      </c>
      <c r="G62" s="519">
        <f t="shared" si="0"/>
        <v>33088</v>
      </c>
      <c r="H62" s="520">
        <v>927</v>
      </c>
    </row>
    <row r="63" spans="1:8" x14ac:dyDescent="0.2">
      <c r="A63" s="522">
        <v>116</v>
      </c>
      <c r="B63" s="521">
        <f>ROUND(0.0094*A63+11,2)</f>
        <v>12.09</v>
      </c>
      <c r="C63" s="523"/>
      <c r="D63" s="517">
        <v>33309</v>
      </c>
      <c r="E63" s="524"/>
      <c r="F63" s="517">
        <f t="shared" si="1"/>
        <v>45890</v>
      </c>
      <c r="G63" s="519">
        <f t="shared" si="0"/>
        <v>33061</v>
      </c>
      <c r="H63" s="520">
        <v>927</v>
      </c>
    </row>
    <row r="64" spans="1:8" x14ac:dyDescent="0.2">
      <c r="A64" s="514">
        <v>117</v>
      </c>
      <c r="B64" s="521">
        <f t="shared" ref="B64:B107" si="4">ROUND(0.0094*A64+11,2)</f>
        <v>12.1</v>
      </c>
      <c r="C64" s="516"/>
      <c r="D64" s="517">
        <v>33309</v>
      </c>
      <c r="E64" s="518"/>
      <c r="F64" s="517">
        <f t="shared" si="1"/>
        <v>45853</v>
      </c>
      <c r="G64" s="519">
        <f t="shared" si="0"/>
        <v>33034</v>
      </c>
      <c r="H64" s="520">
        <v>927</v>
      </c>
    </row>
    <row r="65" spans="1:8" x14ac:dyDescent="0.2">
      <c r="A65" s="514">
        <v>118</v>
      </c>
      <c r="B65" s="521">
        <f t="shared" si="4"/>
        <v>12.11</v>
      </c>
      <c r="C65" s="516"/>
      <c r="D65" s="517">
        <v>33309</v>
      </c>
      <c r="E65" s="518"/>
      <c r="F65" s="517">
        <f t="shared" si="1"/>
        <v>45816</v>
      </c>
      <c r="G65" s="519">
        <f t="shared" si="0"/>
        <v>33006</v>
      </c>
      <c r="H65" s="520">
        <v>927</v>
      </c>
    </row>
    <row r="66" spans="1:8" x14ac:dyDescent="0.2">
      <c r="A66" s="514">
        <v>119</v>
      </c>
      <c r="B66" s="521">
        <f t="shared" si="4"/>
        <v>12.12</v>
      </c>
      <c r="C66" s="516"/>
      <c r="D66" s="517">
        <v>33309</v>
      </c>
      <c r="E66" s="518"/>
      <c r="F66" s="517">
        <f t="shared" si="1"/>
        <v>45779</v>
      </c>
      <c r="G66" s="519">
        <f t="shared" si="0"/>
        <v>32979</v>
      </c>
      <c r="H66" s="520">
        <v>927</v>
      </c>
    </row>
    <row r="67" spans="1:8" x14ac:dyDescent="0.2">
      <c r="A67" s="514">
        <v>120</v>
      </c>
      <c r="B67" s="521">
        <f t="shared" si="4"/>
        <v>12.13</v>
      </c>
      <c r="C67" s="516"/>
      <c r="D67" s="517">
        <v>33309</v>
      </c>
      <c r="E67" s="518"/>
      <c r="F67" s="517">
        <f t="shared" si="1"/>
        <v>45742</v>
      </c>
      <c r="G67" s="519">
        <f t="shared" si="0"/>
        <v>32952</v>
      </c>
      <c r="H67" s="520">
        <v>927</v>
      </c>
    </row>
    <row r="68" spans="1:8" x14ac:dyDescent="0.2">
      <c r="A68" s="514">
        <v>121</v>
      </c>
      <c r="B68" s="521">
        <f t="shared" si="4"/>
        <v>12.14</v>
      </c>
      <c r="C68" s="516"/>
      <c r="D68" s="517">
        <v>33309</v>
      </c>
      <c r="E68" s="518"/>
      <c r="F68" s="517">
        <f t="shared" si="1"/>
        <v>45705</v>
      </c>
      <c r="G68" s="519">
        <f t="shared" si="0"/>
        <v>32925</v>
      </c>
      <c r="H68" s="520">
        <v>927</v>
      </c>
    </row>
    <row r="69" spans="1:8" x14ac:dyDescent="0.2">
      <c r="A69" s="514">
        <v>122</v>
      </c>
      <c r="B69" s="521">
        <f t="shared" si="4"/>
        <v>12.15</v>
      </c>
      <c r="C69" s="516"/>
      <c r="D69" s="517">
        <v>33309</v>
      </c>
      <c r="E69" s="518"/>
      <c r="F69" s="517">
        <f t="shared" si="1"/>
        <v>45668</v>
      </c>
      <c r="G69" s="519">
        <f t="shared" si="0"/>
        <v>32898</v>
      </c>
      <c r="H69" s="520">
        <v>927</v>
      </c>
    </row>
    <row r="70" spans="1:8" x14ac:dyDescent="0.2">
      <c r="A70" s="514">
        <v>123</v>
      </c>
      <c r="B70" s="521">
        <f t="shared" si="4"/>
        <v>12.16</v>
      </c>
      <c r="C70" s="516"/>
      <c r="D70" s="517">
        <v>33309</v>
      </c>
      <c r="E70" s="518"/>
      <c r="F70" s="517">
        <f t="shared" si="1"/>
        <v>45631</v>
      </c>
      <c r="G70" s="519">
        <f t="shared" si="0"/>
        <v>32871</v>
      </c>
      <c r="H70" s="520">
        <v>927</v>
      </c>
    </row>
    <row r="71" spans="1:8" x14ac:dyDescent="0.2">
      <c r="A71" s="514">
        <v>124</v>
      </c>
      <c r="B71" s="521">
        <f t="shared" si="4"/>
        <v>12.17</v>
      </c>
      <c r="C71" s="516"/>
      <c r="D71" s="517">
        <v>33309</v>
      </c>
      <c r="E71" s="518"/>
      <c r="F71" s="517">
        <f t="shared" si="1"/>
        <v>45594</v>
      </c>
      <c r="G71" s="519">
        <f t="shared" si="0"/>
        <v>32844</v>
      </c>
      <c r="H71" s="520">
        <v>927</v>
      </c>
    </row>
    <row r="72" spans="1:8" x14ac:dyDescent="0.2">
      <c r="A72" s="514">
        <v>125</v>
      </c>
      <c r="B72" s="521">
        <f t="shared" si="4"/>
        <v>12.18</v>
      </c>
      <c r="C72" s="516"/>
      <c r="D72" s="517">
        <v>33309</v>
      </c>
      <c r="E72" s="518"/>
      <c r="F72" s="517">
        <f t="shared" si="1"/>
        <v>45558</v>
      </c>
      <c r="G72" s="519">
        <f t="shared" si="0"/>
        <v>32817</v>
      </c>
      <c r="H72" s="520">
        <v>927</v>
      </c>
    </row>
    <row r="73" spans="1:8" x14ac:dyDescent="0.2">
      <c r="A73" s="514">
        <v>126</v>
      </c>
      <c r="B73" s="521">
        <f t="shared" si="4"/>
        <v>12.18</v>
      </c>
      <c r="C73" s="516"/>
      <c r="D73" s="517">
        <v>33309</v>
      </c>
      <c r="E73" s="518"/>
      <c r="F73" s="517">
        <f t="shared" si="1"/>
        <v>45558</v>
      </c>
      <c r="G73" s="519">
        <f t="shared" si="0"/>
        <v>32817</v>
      </c>
      <c r="H73" s="520">
        <v>927</v>
      </c>
    </row>
    <row r="74" spans="1:8" x14ac:dyDescent="0.2">
      <c r="A74" s="514">
        <v>127</v>
      </c>
      <c r="B74" s="521">
        <f t="shared" si="4"/>
        <v>12.19</v>
      </c>
      <c r="C74" s="516"/>
      <c r="D74" s="517">
        <v>33309</v>
      </c>
      <c r="E74" s="518"/>
      <c r="F74" s="517">
        <f t="shared" si="1"/>
        <v>45521</v>
      </c>
      <c r="G74" s="519">
        <f t="shared" si="0"/>
        <v>32790</v>
      </c>
      <c r="H74" s="520">
        <v>927</v>
      </c>
    </row>
    <row r="75" spans="1:8" x14ac:dyDescent="0.2">
      <c r="A75" s="514">
        <v>128</v>
      </c>
      <c r="B75" s="521">
        <f t="shared" si="4"/>
        <v>12.2</v>
      </c>
      <c r="C75" s="516"/>
      <c r="D75" s="517">
        <v>33309</v>
      </c>
      <c r="E75" s="518"/>
      <c r="F75" s="517">
        <f t="shared" si="1"/>
        <v>45485</v>
      </c>
      <c r="G75" s="519">
        <f t="shared" si="0"/>
        <v>32763</v>
      </c>
      <c r="H75" s="520">
        <v>927</v>
      </c>
    </row>
    <row r="76" spans="1:8" x14ac:dyDescent="0.2">
      <c r="A76" s="514">
        <v>129</v>
      </c>
      <c r="B76" s="521">
        <f t="shared" si="4"/>
        <v>12.21</v>
      </c>
      <c r="C76" s="516"/>
      <c r="D76" s="517">
        <v>33309</v>
      </c>
      <c r="E76" s="518"/>
      <c r="F76" s="517">
        <f t="shared" si="1"/>
        <v>45448</v>
      </c>
      <c r="G76" s="519">
        <f t="shared" si="0"/>
        <v>32736</v>
      </c>
      <c r="H76" s="520">
        <v>927</v>
      </c>
    </row>
    <row r="77" spans="1:8" x14ac:dyDescent="0.2">
      <c r="A77" s="514">
        <v>130</v>
      </c>
      <c r="B77" s="521">
        <f t="shared" si="4"/>
        <v>12.22</v>
      </c>
      <c r="C77" s="516"/>
      <c r="D77" s="517">
        <v>33309</v>
      </c>
      <c r="E77" s="518"/>
      <c r="F77" s="517">
        <f t="shared" si="1"/>
        <v>45412</v>
      </c>
      <c r="G77" s="519">
        <f t="shared" si="0"/>
        <v>32709</v>
      </c>
      <c r="H77" s="520">
        <v>927</v>
      </c>
    </row>
    <row r="78" spans="1:8" x14ac:dyDescent="0.2">
      <c r="A78" s="514">
        <v>131</v>
      </c>
      <c r="B78" s="521">
        <f t="shared" si="4"/>
        <v>12.23</v>
      </c>
      <c r="C78" s="516"/>
      <c r="D78" s="517">
        <v>33309</v>
      </c>
      <c r="E78" s="518"/>
      <c r="F78" s="517">
        <f t="shared" si="1"/>
        <v>45375</v>
      </c>
      <c r="G78" s="519">
        <f t="shared" si="0"/>
        <v>32683</v>
      </c>
      <c r="H78" s="520">
        <v>927</v>
      </c>
    </row>
    <row r="79" spans="1:8" x14ac:dyDescent="0.2">
      <c r="A79" s="514">
        <v>132</v>
      </c>
      <c r="B79" s="521">
        <f t="shared" si="4"/>
        <v>12.24</v>
      </c>
      <c r="C79" s="516"/>
      <c r="D79" s="517">
        <v>33309</v>
      </c>
      <c r="E79" s="518"/>
      <c r="F79" s="517">
        <f t="shared" si="1"/>
        <v>45339</v>
      </c>
      <c r="G79" s="519">
        <f t="shared" si="0"/>
        <v>32656</v>
      </c>
      <c r="H79" s="520">
        <v>927</v>
      </c>
    </row>
    <row r="80" spans="1:8" x14ac:dyDescent="0.2">
      <c r="A80" s="514">
        <v>133</v>
      </c>
      <c r="B80" s="521">
        <f t="shared" si="4"/>
        <v>12.25</v>
      </c>
      <c r="C80" s="516"/>
      <c r="D80" s="517">
        <v>33309</v>
      </c>
      <c r="E80" s="518"/>
      <c r="F80" s="517">
        <f t="shared" si="1"/>
        <v>45303</v>
      </c>
      <c r="G80" s="519">
        <f t="shared" ref="G80:G143" si="5">ROUND(12*(1/B80*D80),0)</f>
        <v>32629</v>
      </c>
      <c r="H80" s="520">
        <v>927</v>
      </c>
    </row>
    <row r="81" spans="1:8" x14ac:dyDescent="0.2">
      <c r="A81" s="514">
        <v>134</v>
      </c>
      <c r="B81" s="521">
        <f t="shared" si="4"/>
        <v>12.26</v>
      </c>
      <c r="C81" s="516"/>
      <c r="D81" s="517">
        <v>33309</v>
      </c>
      <c r="E81" s="518"/>
      <c r="F81" s="517">
        <f t="shared" ref="F81:F144" si="6">ROUND(12*1.36*(1/B81*D81)+H81,0)</f>
        <v>45267</v>
      </c>
      <c r="G81" s="519">
        <f t="shared" si="5"/>
        <v>32603</v>
      </c>
      <c r="H81" s="520">
        <v>927</v>
      </c>
    </row>
    <row r="82" spans="1:8" x14ac:dyDescent="0.2">
      <c r="A82" s="514">
        <v>135</v>
      </c>
      <c r="B82" s="521">
        <f t="shared" si="4"/>
        <v>12.27</v>
      </c>
      <c r="C82" s="516"/>
      <c r="D82" s="517">
        <v>33309</v>
      </c>
      <c r="E82" s="518"/>
      <c r="F82" s="517">
        <f t="shared" si="6"/>
        <v>45230</v>
      </c>
      <c r="G82" s="519">
        <f t="shared" si="5"/>
        <v>32576</v>
      </c>
      <c r="H82" s="520">
        <v>927</v>
      </c>
    </row>
    <row r="83" spans="1:8" x14ac:dyDescent="0.2">
      <c r="A83" s="514">
        <v>136</v>
      </c>
      <c r="B83" s="521">
        <f t="shared" si="4"/>
        <v>12.28</v>
      </c>
      <c r="C83" s="516"/>
      <c r="D83" s="517">
        <v>33309</v>
      </c>
      <c r="E83" s="518"/>
      <c r="F83" s="517">
        <f t="shared" si="6"/>
        <v>45194</v>
      </c>
      <c r="G83" s="519">
        <f t="shared" si="5"/>
        <v>32550</v>
      </c>
      <c r="H83" s="520">
        <v>927</v>
      </c>
    </row>
    <row r="84" spans="1:8" x14ac:dyDescent="0.2">
      <c r="A84" s="514">
        <v>137</v>
      </c>
      <c r="B84" s="521">
        <f t="shared" si="4"/>
        <v>12.29</v>
      </c>
      <c r="C84" s="516"/>
      <c r="D84" s="517">
        <v>33309</v>
      </c>
      <c r="E84" s="518"/>
      <c r="F84" s="517">
        <f t="shared" si="6"/>
        <v>45158</v>
      </c>
      <c r="G84" s="519">
        <f t="shared" si="5"/>
        <v>32523</v>
      </c>
      <c r="H84" s="520">
        <v>927</v>
      </c>
    </row>
    <row r="85" spans="1:8" x14ac:dyDescent="0.2">
      <c r="A85" s="514">
        <v>138</v>
      </c>
      <c r="B85" s="521">
        <f t="shared" si="4"/>
        <v>12.3</v>
      </c>
      <c r="C85" s="516"/>
      <c r="D85" s="517">
        <v>33309</v>
      </c>
      <c r="E85" s="518"/>
      <c r="F85" s="517">
        <f t="shared" si="6"/>
        <v>45122</v>
      </c>
      <c r="G85" s="519">
        <f t="shared" si="5"/>
        <v>32497</v>
      </c>
      <c r="H85" s="520">
        <v>927</v>
      </c>
    </row>
    <row r="86" spans="1:8" x14ac:dyDescent="0.2">
      <c r="A86" s="514">
        <v>139</v>
      </c>
      <c r="B86" s="521">
        <f t="shared" si="4"/>
        <v>12.31</v>
      </c>
      <c r="C86" s="516"/>
      <c r="D86" s="517">
        <v>33309</v>
      </c>
      <c r="E86" s="518"/>
      <c r="F86" s="517">
        <f t="shared" si="6"/>
        <v>45086</v>
      </c>
      <c r="G86" s="519">
        <f t="shared" si="5"/>
        <v>32470</v>
      </c>
      <c r="H86" s="520">
        <v>927</v>
      </c>
    </row>
    <row r="87" spans="1:8" x14ac:dyDescent="0.2">
      <c r="A87" s="514">
        <v>140</v>
      </c>
      <c r="B87" s="521">
        <f t="shared" si="4"/>
        <v>12.32</v>
      </c>
      <c r="C87" s="516"/>
      <c r="D87" s="517">
        <v>33309</v>
      </c>
      <c r="E87" s="518"/>
      <c r="F87" s="517">
        <f t="shared" si="6"/>
        <v>45051</v>
      </c>
      <c r="G87" s="519">
        <f t="shared" si="5"/>
        <v>32444</v>
      </c>
      <c r="H87" s="520">
        <v>927</v>
      </c>
    </row>
    <row r="88" spans="1:8" x14ac:dyDescent="0.2">
      <c r="A88" s="514">
        <v>141</v>
      </c>
      <c r="B88" s="521">
        <f t="shared" si="4"/>
        <v>12.33</v>
      </c>
      <c r="C88" s="516"/>
      <c r="D88" s="517">
        <v>33309</v>
      </c>
      <c r="E88" s="518"/>
      <c r="F88" s="517">
        <f t="shared" si="6"/>
        <v>45015</v>
      </c>
      <c r="G88" s="519">
        <f t="shared" si="5"/>
        <v>32418</v>
      </c>
      <c r="H88" s="520">
        <v>927</v>
      </c>
    </row>
    <row r="89" spans="1:8" x14ac:dyDescent="0.2">
      <c r="A89" s="514">
        <v>142</v>
      </c>
      <c r="B89" s="521">
        <f t="shared" si="4"/>
        <v>12.33</v>
      </c>
      <c r="C89" s="516"/>
      <c r="D89" s="517">
        <v>33309</v>
      </c>
      <c r="E89" s="518"/>
      <c r="F89" s="517">
        <f t="shared" si="6"/>
        <v>45015</v>
      </c>
      <c r="G89" s="519">
        <f t="shared" si="5"/>
        <v>32418</v>
      </c>
      <c r="H89" s="520">
        <v>927</v>
      </c>
    </row>
    <row r="90" spans="1:8" x14ac:dyDescent="0.2">
      <c r="A90" s="514">
        <v>143</v>
      </c>
      <c r="B90" s="521">
        <f t="shared" si="4"/>
        <v>12.34</v>
      </c>
      <c r="C90" s="516"/>
      <c r="D90" s="517">
        <v>33309</v>
      </c>
      <c r="E90" s="518"/>
      <c r="F90" s="517">
        <f t="shared" si="6"/>
        <v>44979</v>
      </c>
      <c r="G90" s="519">
        <f t="shared" si="5"/>
        <v>32391</v>
      </c>
      <c r="H90" s="520">
        <v>927</v>
      </c>
    </row>
    <row r="91" spans="1:8" x14ac:dyDescent="0.2">
      <c r="A91" s="514">
        <v>144</v>
      </c>
      <c r="B91" s="521">
        <f t="shared" si="4"/>
        <v>12.35</v>
      </c>
      <c r="C91" s="516"/>
      <c r="D91" s="517">
        <v>33309</v>
      </c>
      <c r="E91" s="518"/>
      <c r="F91" s="517">
        <f t="shared" si="6"/>
        <v>44943</v>
      </c>
      <c r="G91" s="519">
        <f t="shared" si="5"/>
        <v>32365</v>
      </c>
      <c r="H91" s="520">
        <v>927</v>
      </c>
    </row>
    <row r="92" spans="1:8" x14ac:dyDescent="0.2">
      <c r="A92" s="514">
        <v>145</v>
      </c>
      <c r="B92" s="521">
        <f t="shared" si="4"/>
        <v>12.36</v>
      </c>
      <c r="C92" s="516"/>
      <c r="D92" s="517">
        <v>33309</v>
      </c>
      <c r="E92" s="518"/>
      <c r="F92" s="517">
        <f t="shared" si="6"/>
        <v>44908</v>
      </c>
      <c r="G92" s="519">
        <f t="shared" si="5"/>
        <v>32339</v>
      </c>
      <c r="H92" s="520">
        <v>927</v>
      </c>
    </row>
    <row r="93" spans="1:8" x14ac:dyDescent="0.2">
      <c r="A93" s="514">
        <v>146</v>
      </c>
      <c r="B93" s="521">
        <f t="shared" si="4"/>
        <v>12.37</v>
      </c>
      <c r="C93" s="516"/>
      <c r="D93" s="517">
        <v>33309</v>
      </c>
      <c r="E93" s="518"/>
      <c r="F93" s="517">
        <f t="shared" si="6"/>
        <v>44872</v>
      </c>
      <c r="G93" s="519">
        <f t="shared" si="5"/>
        <v>32313</v>
      </c>
      <c r="H93" s="520">
        <v>927</v>
      </c>
    </row>
    <row r="94" spans="1:8" x14ac:dyDescent="0.2">
      <c r="A94" s="514">
        <v>147</v>
      </c>
      <c r="B94" s="521">
        <f t="shared" si="4"/>
        <v>12.38</v>
      </c>
      <c r="C94" s="516"/>
      <c r="D94" s="517">
        <v>33309</v>
      </c>
      <c r="E94" s="518"/>
      <c r="F94" s="517">
        <f t="shared" si="6"/>
        <v>44837</v>
      </c>
      <c r="G94" s="519">
        <f t="shared" si="5"/>
        <v>32287</v>
      </c>
      <c r="H94" s="520">
        <v>927</v>
      </c>
    </row>
    <row r="95" spans="1:8" x14ac:dyDescent="0.2">
      <c r="A95" s="514">
        <v>148</v>
      </c>
      <c r="B95" s="521">
        <f t="shared" si="4"/>
        <v>12.39</v>
      </c>
      <c r="C95" s="516"/>
      <c r="D95" s="517">
        <v>33309</v>
      </c>
      <c r="E95" s="518"/>
      <c r="F95" s="517">
        <f t="shared" si="6"/>
        <v>44801</v>
      </c>
      <c r="G95" s="519">
        <f t="shared" si="5"/>
        <v>32261</v>
      </c>
      <c r="H95" s="520">
        <v>927</v>
      </c>
    </row>
    <row r="96" spans="1:8" x14ac:dyDescent="0.2">
      <c r="A96" s="514">
        <v>149</v>
      </c>
      <c r="B96" s="521">
        <f t="shared" si="4"/>
        <v>12.4</v>
      </c>
      <c r="C96" s="516"/>
      <c r="D96" s="517">
        <v>33309</v>
      </c>
      <c r="E96" s="518"/>
      <c r="F96" s="517">
        <f t="shared" si="6"/>
        <v>44766</v>
      </c>
      <c r="G96" s="519">
        <f t="shared" si="5"/>
        <v>32235</v>
      </c>
      <c r="H96" s="520">
        <v>927</v>
      </c>
    </row>
    <row r="97" spans="1:8" x14ac:dyDescent="0.2">
      <c r="A97" s="514">
        <v>150</v>
      </c>
      <c r="B97" s="521">
        <f t="shared" si="4"/>
        <v>12.41</v>
      </c>
      <c r="C97" s="516"/>
      <c r="D97" s="517">
        <v>33309</v>
      </c>
      <c r="E97" s="518"/>
      <c r="F97" s="517">
        <f t="shared" si="6"/>
        <v>44731</v>
      </c>
      <c r="G97" s="519">
        <f t="shared" si="5"/>
        <v>32209</v>
      </c>
      <c r="H97" s="520">
        <v>927</v>
      </c>
    </row>
    <row r="98" spans="1:8" x14ac:dyDescent="0.2">
      <c r="A98" s="514">
        <v>151</v>
      </c>
      <c r="B98" s="521">
        <f t="shared" si="4"/>
        <v>12.42</v>
      </c>
      <c r="C98" s="516"/>
      <c r="D98" s="517">
        <v>33309</v>
      </c>
      <c r="E98" s="518"/>
      <c r="F98" s="517">
        <f t="shared" si="6"/>
        <v>44695</v>
      </c>
      <c r="G98" s="519">
        <f t="shared" si="5"/>
        <v>32183</v>
      </c>
      <c r="H98" s="520">
        <v>927</v>
      </c>
    </row>
    <row r="99" spans="1:8" x14ac:dyDescent="0.2">
      <c r="A99" s="514">
        <v>152</v>
      </c>
      <c r="B99" s="521">
        <f t="shared" si="4"/>
        <v>12.43</v>
      </c>
      <c r="C99" s="516"/>
      <c r="D99" s="517">
        <v>33309</v>
      </c>
      <c r="E99" s="518"/>
      <c r="F99" s="517">
        <f t="shared" si="6"/>
        <v>44660</v>
      </c>
      <c r="G99" s="519">
        <f t="shared" si="5"/>
        <v>32157</v>
      </c>
      <c r="H99" s="520">
        <v>927</v>
      </c>
    </row>
    <row r="100" spans="1:8" x14ac:dyDescent="0.2">
      <c r="A100" s="514">
        <v>153</v>
      </c>
      <c r="B100" s="521">
        <f t="shared" si="4"/>
        <v>12.44</v>
      </c>
      <c r="C100" s="516"/>
      <c r="D100" s="517">
        <v>33309</v>
      </c>
      <c r="E100" s="518"/>
      <c r="F100" s="517">
        <f t="shared" si="6"/>
        <v>44625</v>
      </c>
      <c r="G100" s="519">
        <f t="shared" si="5"/>
        <v>32131</v>
      </c>
      <c r="H100" s="520">
        <v>927</v>
      </c>
    </row>
    <row r="101" spans="1:8" x14ac:dyDescent="0.2">
      <c r="A101" s="514">
        <v>154</v>
      </c>
      <c r="B101" s="521">
        <f t="shared" si="4"/>
        <v>12.45</v>
      </c>
      <c r="C101" s="516"/>
      <c r="D101" s="517">
        <v>33309</v>
      </c>
      <c r="E101" s="518"/>
      <c r="F101" s="517">
        <f t="shared" si="6"/>
        <v>44590</v>
      </c>
      <c r="G101" s="519">
        <f t="shared" si="5"/>
        <v>32105</v>
      </c>
      <c r="H101" s="520">
        <v>927</v>
      </c>
    </row>
    <row r="102" spans="1:8" x14ac:dyDescent="0.2">
      <c r="A102" s="514">
        <v>155</v>
      </c>
      <c r="B102" s="521">
        <f t="shared" si="4"/>
        <v>12.46</v>
      </c>
      <c r="C102" s="516"/>
      <c r="D102" s="517">
        <v>33309</v>
      </c>
      <c r="E102" s="518"/>
      <c r="F102" s="517">
        <f t="shared" si="6"/>
        <v>44555</v>
      </c>
      <c r="G102" s="519">
        <f t="shared" si="5"/>
        <v>32079</v>
      </c>
      <c r="H102" s="520">
        <v>927</v>
      </c>
    </row>
    <row r="103" spans="1:8" x14ac:dyDescent="0.2">
      <c r="A103" s="514">
        <v>156</v>
      </c>
      <c r="B103" s="521">
        <f t="shared" si="4"/>
        <v>12.47</v>
      </c>
      <c r="C103" s="516"/>
      <c r="D103" s="517">
        <v>33309</v>
      </c>
      <c r="E103" s="518"/>
      <c r="F103" s="517">
        <f t="shared" si="6"/>
        <v>44520</v>
      </c>
      <c r="G103" s="519">
        <f t="shared" si="5"/>
        <v>32054</v>
      </c>
      <c r="H103" s="520">
        <v>927</v>
      </c>
    </row>
    <row r="104" spans="1:8" x14ac:dyDescent="0.2">
      <c r="A104" s="514">
        <v>157</v>
      </c>
      <c r="B104" s="521">
        <f t="shared" si="4"/>
        <v>12.48</v>
      </c>
      <c r="C104" s="516"/>
      <c r="D104" s="517">
        <v>33309</v>
      </c>
      <c r="E104" s="518"/>
      <c r="F104" s="517">
        <f t="shared" si="6"/>
        <v>44485</v>
      </c>
      <c r="G104" s="519">
        <f t="shared" si="5"/>
        <v>32028</v>
      </c>
      <c r="H104" s="520">
        <v>927</v>
      </c>
    </row>
    <row r="105" spans="1:8" x14ac:dyDescent="0.2">
      <c r="A105" s="514">
        <v>158</v>
      </c>
      <c r="B105" s="521">
        <f t="shared" si="4"/>
        <v>12.49</v>
      </c>
      <c r="C105" s="516"/>
      <c r="D105" s="517">
        <v>33309</v>
      </c>
      <c r="E105" s="518"/>
      <c r="F105" s="517">
        <f t="shared" si="6"/>
        <v>44450</v>
      </c>
      <c r="G105" s="519">
        <f t="shared" si="5"/>
        <v>32002</v>
      </c>
      <c r="H105" s="520">
        <v>927</v>
      </c>
    </row>
    <row r="106" spans="1:8" x14ac:dyDescent="0.2">
      <c r="A106" s="514">
        <v>159</v>
      </c>
      <c r="B106" s="521">
        <f t="shared" si="4"/>
        <v>12.49</v>
      </c>
      <c r="C106" s="516"/>
      <c r="D106" s="517">
        <v>33309</v>
      </c>
      <c r="E106" s="518"/>
      <c r="F106" s="517">
        <f t="shared" si="6"/>
        <v>44450</v>
      </c>
      <c r="G106" s="519">
        <f t="shared" si="5"/>
        <v>32002</v>
      </c>
      <c r="H106" s="520">
        <v>927</v>
      </c>
    </row>
    <row r="107" spans="1:8" x14ac:dyDescent="0.2">
      <c r="A107" s="522">
        <v>160</v>
      </c>
      <c r="B107" s="521">
        <f t="shared" si="4"/>
        <v>12.5</v>
      </c>
      <c r="C107" s="523"/>
      <c r="D107" s="517">
        <v>33309</v>
      </c>
      <c r="E107" s="524"/>
      <c r="F107" s="517">
        <f t="shared" si="6"/>
        <v>44415</v>
      </c>
      <c r="G107" s="519">
        <f t="shared" si="5"/>
        <v>31977</v>
      </c>
      <c r="H107" s="520">
        <v>927</v>
      </c>
    </row>
    <row r="108" spans="1:8" x14ac:dyDescent="0.2">
      <c r="A108" s="522">
        <v>161</v>
      </c>
      <c r="B108" s="521">
        <f>ROUND(0.01*A108+11.07,2)</f>
        <v>12.68</v>
      </c>
      <c r="C108" s="523"/>
      <c r="D108" s="517">
        <v>33309</v>
      </c>
      <c r="E108" s="524"/>
      <c r="F108" s="517">
        <f t="shared" si="6"/>
        <v>43798</v>
      </c>
      <c r="G108" s="519">
        <f t="shared" si="5"/>
        <v>31523</v>
      </c>
      <c r="H108" s="520">
        <v>927</v>
      </c>
    </row>
    <row r="109" spans="1:8" x14ac:dyDescent="0.2">
      <c r="A109" s="522">
        <v>162</v>
      </c>
      <c r="B109" s="521">
        <f t="shared" ref="B109:B157" si="7">ROUND(0.01*A109+11.07,2)</f>
        <v>12.69</v>
      </c>
      <c r="C109" s="523"/>
      <c r="D109" s="517">
        <v>33309</v>
      </c>
      <c r="E109" s="524"/>
      <c r="F109" s="517">
        <f t="shared" si="6"/>
        <v>43764</v>
      </c>
      <c r="G109" s="519">
        <f t="shared" si="5"/>
        <v>31498</v>
      </c>
      <c r="H109" s="520">
        <v>927</v>
      </c>
    </row>
    <row r="110" spans="1:8" x14ac:dyDescent="0.2">
      <c r="A110" s="514">
        <v>163</v>
      </c>
      <c r="B110" s="521">
        <f t="shared" si="7"/>
        <v>12.7</v>
      </c>
      <c r="C110" s="516"/>
      <c r="D110" s="517">
        <v>33309</v>
      </c>
      <c r="E110" s="518"/>
      <c r="F110" s="517">
        <f t="shared" si="6"/>
        <v>43730</v>
      </c>
      <c r="G110" s="519">
        <f t="shared" si="5"/>
        <v>31473</v>
      </c>
      <c r="H110" s="520">
        <v>927</v>
      </c>
    </row>
    <row r="111" spans="1:8" x14ac:dyDescent="0.2">
      <c r="A111" s="514">
        <v>164</v>
      </c>
      <c r="B111" s="521">
        <f t="shared" si="7"/>
        <v>12.71</v>
      </c>
      <c r="C111" s="516"/>
      <c r="D111" s="517">
        <v>33309</v>
      </c>
      <c r="E111" s="518"/>
      <c r="F111" s="517">
        <f t="shared" si="6"/>
        <v>43697</v>
      </c>
      <c r="G111" s="519">
        <f t="shared" si="5"/>
        <v>31448</v>
      </c>
      <c r="H111" s="520">
        <v>927</v>
      </c>
    </row>
    <row r="112" spans="1:8" x14ac:dyDescent="0.2">
      <c r="A112" s="514">
        <v>165</v>
      </c>
      <c r="B112" s="521">
        <f t="shared" si="7"/>
        <v>12.72</v>
      </c>
      <c r="C112" s="516"/>
      <c r="D112" s="517">
        <v>33309</v>
      </c>
      <c r="E112" s="518"/>
      <c r="F112" s="517">
        <f t="shared" si="6"/>
        <v>43663</v>
      </c>
      <c r="G112" s="519">
        <f t="shared" si="5"/>
        <v>31424</v>
      </c>
      <c r="H112" s="520">
        <v>927</v>
      </c>
    </row>
    <row r="113" spans="1:8" x14ac:dyDescent="0.2">
      <c r="A113" s="514">
        <v>166</v>
      </c>
      <c r="B113" s="521">
        <f t="shared" si="7"/>
        <v>12.73</v>
      </c>
      <c r="C113" s="516"/>
      <c r="D113" s="517">
        <v>33309</v>
      </c>
      <c r="E113" s="518"/>
      <c r="F113" s="517">
        <f t="shared" si="6"/>
        <v>43630</v>
      </c>
      <c r="G113" s="519">
        <f t="shared" si="5"/>
        <v>31399</v>
      </c>
      <c r="H113" s="520">
        <v>927</v>
      </c>
    </row>
    <row r="114" spans="1:8" x14ac:dyDescent="0.2">
      <c r="A114" s="514">
        <v>167</v>
      </c>
      <c r="B114" s="521">
        <f t="shared" si="7"/>
        <v>12.74</v>
      </c>
      <c r="C114" s="516"/>
      <c r="D114" s="517">
        <v>33309</v>
      </c>
      <c r="E114" s="518"/>
      <c r="F114" s="517">
        <f t="shared" si="6"/>
        <v>43596</v>
      </c>
      <c r="G114" s="519">
        <f t="shared" si="5"/>
        <v>31374</v>
      </c>
      <c r="H114" s="520">
        <v>927</v>
      </c>
    </row>
    <row r="115" spans="1:8" x14ac:dyDescent="0.2">
      <c r="A115" s="514">
        <v>168</v>
      </c>
      <c r="B115" s="521">
        <f t="shared" si="7"/>
        <v>12.75</v>
      </c>
      <c r="C115" s="516"/>
      <c r="D115" s="517">
        <v>33309</v>
      </c>
      <c r="E115" s="518"/>
      <c r="F115" s="517">
        <f t="shared" si="6"/>
        <v>43563</v>
      </c>
      <c r="G115" s="519">
        <f t="shared" si="5"/>
        <v>31350</v>
      </c>
      <c r="H115" s="520">
        <v>927</v>
      </c>
    </row>
    <row r="116" spans="1:8" x14ac:dyDescent="0.2">
      <c r="A116" s="514">
        <v>169</v>
      </c>
      <c r="B116" s="521">
        <f t="shared" si="7"/>
        <v>12.76</v>
      </c>
      <c r="C116" s="516"/>
      <c r="D116" s="517">
        <v>33309</v>
      </c>
      <c r="E116" s="518"/>
      <c r="F116" s="517">
        <f t="shared" si="6"/>
        <v>43529</v>
      </c>
      <c r="G116" s="519">
        <f t="shared" si="5"/>
        <v>31325</v>
      </c>
      <c r="H116" s="520">
        <v>927</v>
      </c>
    </row>
    <row r="117" spans="1:8" x14ac:dyDescent="0.2">
      <c r="A117" s="514">
        <v>170</v>
      </c>
      <c r="B117" s="521">
        <f t="shared" si="7"/>
        <v>12.77</v>
      </c>
      <c r="C117" s="516"/>
      <c r="D117" s="517">
        <v>33309</v>
      </c>
      <c r="E117" s="518"/>
      <c r="F117" s="517">
        <f t="shared" si="6"/>
        <v>43496</v>
      </c>
      <c r="G117" s="519">
        <f t="shared" si="5"/>
        <v>31301</v>
      </c>
      <c r="H117" s="520">
        <v>927</v>
      </c>
    </row>
    <row r="118" spans="1:8" x14ac:dyDescent="0.2">
      <c r="A118" s="514">
        <v>171</v>
      </c>
      <c r="B118" s="521">
        <f t="shared" si="7"/>
        <v>12.78</v>
      </c>
      <c r="C118" s="516"/>
      <c r="D118" s="517">
        <v>33309</v>
      </c>
      <c r="E118" s="518"/>
      <c r="F118" s="517">
        <f t="shared" si="6"/>
        <v>43462</v>
      </c>
      <c r="G118" s="519">
        <f t="shared" si="5"/>
        <v>31276</v>
      </c>
      <c r="H118" s="520">
        <v>927</v>
      </c>
    </row>
    <row r="119" spans="1:8" x14ac:dyDescent="0.2">
      <c r="A119" s="514">
        <v>172</v>
      </c>
      <c r="B119" s="521">
        <f t="shared" si="7"/>
        <v>12.79</v>
      </c>
      <c r="C119" s="516"/>
      <c r="D119" s="517">
        <v>33309</v>
      </c>
      <c r="E119" s="518"/>
      <c r="F119" s="517">
        <f t="shared" si="6"/>
        <v>43429</v>
      </c>
      <c r="G119" s="519">
        <f t="shared" si="5"/>
        <v>31252</v>
      </c>
      <c r="H119" s="520">
        <v>927</v>
      </c>
    </row>
    <row r="120" spans="1:8" x14ac:dyDescent="0.2">
      <c r="A120" s="514">
        <v>173</v>
      </c>
      <c r="B120" s="521">
        <f t="shared" si="7"/>
        <v>12.8</v>
      </c>
      <c r="C120" s="516"/>
      <c r="D120" s="517">
        <v>33309</v>
      </c>
      <c r="E120" s="518"/>
      <c r="F120" s="517">
        <f t="shared" si="6"/>
        <v>43396</v>
      </c>
      <c r="G120" s="519">
        <f t="shared" si="5"/>
        <v>31227</v>
      </c>
      <c r="H120" s="520">
        <v>927</v>
      </c>
    </row>
    <row r="121" spans="1:8" x14ac:dyDescent="0.2">
      <c r="A121" s="514">
        <v>174</v>
      </c>
      <c r="B121" s="521">
        <f t="shared" si="7"/>
        <v>12.81</v>
      </c>
      <c r="C121" s="516"/>
      <c r="D121" s="517">
        <v>33309</v>
      </c>
      <c r="E121" s="518"/>
      <c r="F121" s="517">
        <f t="shared" si="6"/>
        <v>43363</v>
      </c>
      <c r="G121" s="519">
        <f t="shared" si="5"/>
        <v>31203</v>
      </c>
      <c r="H121" s="520">
        <v>927</v>
      </c>
    </row>
    <row r="122" spans="1:8" x14ac:dyDescent="0.2">
      <c r="A122" s="514">
        <v>175</v>
      </c>
      <c r="B122" s="521">
        <f t="shared" si="7"/>
        <v>12.82</v>
      </c>
      <c r="C122" s="516"/>
      <c r="D122" s="517">
        <v>33309</v>
      </c>
      <c r="E122" s="518"/>
      <c r="F122" s="517">
        <f t="shared" si="6"/>
        <v>43330</v>
      </c>
      <c r="G122" s="519">
        <f t="shared" si="5"/>
        <v>31178</v>
      </c>
      <c r="H122" s="520">
        <v>927</v>
      </c>
    </row>
    <row r="123" spans="1:8" x14ac:dyDescent="0.2">
      <c r="A123" s="514">
        <v>176</v>
      </c>
      <c r="B123" s="521">
        <f t="shared" si="7"/>
        <v>12.83</v>
      </c>
      <c r="C123" s="516"/>
      <c r="D123" s="517">
        <v>33309</v>
      </c>
      <c r="E123" s="518"/>
      <c r="F123" s="517">
        <f t="shared" si="6"/>
        <v>43297</v>
      </c>
      <c r="G123" s="519">
        <f t="shared" si="5"/>
        <v>31154</v>
      </c>
      <c r="H123" s="520">
        <v>927</v>
      </c>
    </row>
    <row r="124" spans="1:8" x14ac:dyDescent="0.2">
      <c r="A124" s="514">
        <v>177</v>
      </c>
      <c r="B124" s="521">
        <f t="shared" si="7"/>
        <v>12.84</v>
      </c>
      <c r="C124" s="516"/>
      <c r="D124" s="517">
        <v>33309</v>
      </c>
      <c r="E124" s="518"/>
      <c r="F124" s="517">
        <f t="shared" si="6"/>
        <v>43264</v>
      </c>
      <c r="G124" s="519">
        <f t="shared" si="5"/>
        <v>31130</v>
      </c>
      <c r="H124" s="520">
        <v>927</v>
      </c>
    </row>
    <row r="125" spans="1:8" x14ac:dyDescent="0.2">
      <c r="A125" s="514">
        <v>178</v>
      </c>
      <c r="B125" s="521">
        <f t="shared" si="7"/>
        <v>12.85</v>
      </c>
      <c r="C125" s="516"/>
      <c r="D125" s="517">
        <v>33309</v>
      </c>
      <c r="E125" s="518"/>
      <c r="F125" s="517">
        <f t="shared" si="6"/>
        <v>43231</v>
      </c>
      <c r="G125" s="519">
        <f t="shared" si="5"/>
        <v>31106</v>
      </c>
      <c r="H125" s="520">
        <v>927</v>
      </c>
    </row>
    <row r="126" spans="1:8" x14ac:dyDescent="0.2">
      <c r="A126" s="514">
        <v>179</v>
      </c>
      <c r="B126" s="521">
        <f t="shared" si="7"/>
        <v>12.86</v>
      </c>
      <c r="C126" s="516"/>
      <c r="D126" s="517">
        <v>33309</v>
      </c>
      <c r="E126" s="518"/>
      <c r="F126" s="517">
        <f t="shared" si="6"/>
        <v>43198</v>
      </c>
      <c r="G126" s="519">
        <f t="shared" si="5"/>
        <v>31081</v>
      </c>
      <c r="H126" s="520">
        <v>927</v>
      </c>
    </row>
    <row r="127" spans="1:8" x14ac:dyDescent="0.2">
      <c r="A127" s="514">
        <v>180</v>
      </c>
      <c r="B127" s="521">
        <f t="shared" si="7"/>
        <v>12.87</v>
      </c>
      <c r="C127" s="516"/>
      <c r="D127" s="517">
        <v>33309</v>
      </c>
      <c r="E127" s="518"/>
      <c r="F127" s="517">
        <f t="shared" si="6"/>
        <v>43165</v>
      </c>
      <c r="G127" s="519">
        <f t="shared" si="5"/>
        <v>31057</v>
      </c>
      <c r="H127" s="520">
        <v>927</v>
      </c>
    </row>
    <row r="128" spans="1:8" x14ac:dyDescent="0.2">
      <c r="A128" s="514">
        <v>181</v>
      </c>
      <c r="B128" s="521">
        <f t="shared" si="7"/>
        <v>12.88</v>
      </c>
      <c r="C128" s="516"/>
      <c r="D128" s="517">
        <v>33309</v>
      </c>
      <c r="E128" s="518"/>
      <c r="F128" s="517">
        <f t="shared" si="6"/>
        <v>43132</v>
      </c>
      <c r="G128" s="519">
        <f t="shared" si="5"/>
        <v>31033</v>
      </c>
      <c r="H128" s="520">
        <v>927</v>
      </c>
    </row>
    <row r="129" spans="1:8" x14ac:dyDescent="0.2">
      <c r="A129" s="514">
        <v>182</v>
      </c>
      <c r="B129" s="521">
        <f t="shared" si="7"/>
        <v>12.89</v>
      </c>
      <c r="C129" s="516"/>
      <c r="D129" s="517">
        <v>33309</v>
      </c>
      <c r="E129" s="518"/>
      <c r="F129" s="517">
        <f t="shared" si="6"/>
        <v>43099</v>
      </c>
      <c r="G129" s="519">
        <f t="shared" si="5"/>
        <v>31009</v>
      </c>
      <c r="H129" s="520">
        <v>927</v>
      </c>
    </row>
    <row r="130" spans="1:8" x14ac:dyDescent="0.2">
      <c r="A130" s="514">
        <v>183</v>
      </c>
      <c r="B130" s="521">
        <f t="shared" si="7"/>
        <v>12.9</v>
      </c>
      <c r="C130" s="516"/>
      <c r="D130" s="517">
        <v>33309</v>
      </c>
      <c r="E130" s="518"/>
      <c r="F130" s="517">
        <f t="shared" si="6"/>
        <v>43067</v>
      </c>
      <c r="G130" s="519">
        <f t="shared" si="5"/>
        <v>30985</v>
      </c>
      <c r="H130" s="520">
        <v>927</v>
      </c>
    </row>
    <row r="131" spans="1:8" x14ac:dyDescent="0.2">
      <c r="A131" s="514">
        <v>184</v>
      </c>
      <c r="B131" s="521">
        <f t="shared" si="7"/>
        <v>12.91</v>
      </c>
      <c r="C131" s="516"/>
      <c r="D131" s="517">
        <v>33309</v>
      </c>
      <c r="E131" s="518"/>
      <c r="F131" s="517">
        <f t="shared" si="6"/>
        <v>43034</v>
      </c>
      <c r="G131" s="519">
        <f t="shared" si="5"/>
        <v>30961</v>
      </c>
      <c r="H131" s="520">
        <v>927</v>
      </c>
    </row>
    <row r="132" spans="1:8" x14ac:dyDescent="0.2">
      <c r="A132" s="514">
        <v>185</v>
      </c>
      <c r="B132" s="521">
        <f t="shared" si="7"/>
        <v>12.92</v>
      </c>
      <c r="C132" s="516"/>
      <c r="D132" s="517">
        <v>33309</v>
      </c>
      <c r="E132" s="518"/>
      <c r="F132" s="517">
        <f t="shared" si="6"/>
        <v>43002</v>
      </c>
      <c r="G132" s="519">
        <f t="shared" si="5"/>
        <v>30937</v>
      </c>
      <c r="H132" s="520">
        <v>927</v>
      </c>
    </row>
    <row r="133" spans="1:8" x14ac:dyDescent="0.2">
      <c r="A133" s="514">
        <v>186</v>
      </c>
      <c r="B133" s="521">
        <f t="shared" si="7"/>
        <v>12.93</v>
      </c>
      <c r="C133" s="516"/>
      <c r="D133" s="517">
        <v>33309</v>
      </c>
      <c r="E133" s="518"/>
      <c r="F133" s="517">
        <f t="shared" si="6"/>
        <v>42969</v>
      </c>
      <c r="G133" s="519">
        <f t="shared" si="5"/>
        <v>30913</v>
      </c>
      <c r="H133" s="520">
        <v>927</v>
      </c>
    </row>
    <row r="134" spans="1:8" x14ac:dyDescent="0.2">
      <c r="A134" s="514">
        <v>187</v>
      </c>
      <c r="B134" s="521">
        <f t="shared" si="7"/>
        <v>12.94</v>
      </c>
      <c r="C134" s="516"/>
      <c r="D134" s="517">
        <v>33309</v>
      </c>
      <c r="E134" s="518"/>
      <c r="F134" s="517">
        <f t="shared" si="6"/>
        <v>42936</v>
      </c>
      <c r="G134" s="519">
        <f t="shared" si="5"/>
        <v>30889</v>
      </c>
      <c r="H134" s="520">
        <v>927</v>
      </c>
    </row>
    <row r="135" spans="1:8" x14ac:dyDescent="0.2">
      <c r="A135" s="514">
        <v>188</v>
      </c>
      <c r="B135" s="521">
        <f t="shared" si="7"/>
        <v>12.95</v>
      </c>
      <c r="C135" s="516"/>
      <c r="D135" s="517">
        <v>33309</v>
      </c>
      <c r="E135" s="518"/>
      <c r="F135" s="517">
        <f t="shared" si="6"/>
        <v>42904</v>
      </c>
      <c r="G135" s="519">
        <f t="shared" si="5"/>
        <v>30865</v>
      </c>
      <c r="H135" s="520">
        <v>927</v>
      </c>
    </row>
    <row r="136" spans="1:8" x14ac:dyDescent="0.2">
      <c r="A136" s="514">
        <v>189</v>
      </c>
      <c r="B136" s="521">
        <f t="shared" si="7"/>
        <v>12.96</v>
      </c>
      <c r="C136" s="516"/>
      <c r="D136" s="517">
        <v>33309</v>
      </c>
      <c r="E136" s="518"/>
      <c r="F136" s="517">
        <f t="shared" si="6"/>
        <v>42872</v>
      </c>
      <c r="G136" s="519">
        <f t="shared" si="5"/>
        <v>30842</v>
      </c>
      <c r="H136" s="520">
        <v>927</v>
      </c>
    </row>
    <row r="137" spans="1:8" x14ac:dyDescent="0.2">
      <c r="A137" s="514">
        <v>190</v>
      </c>
      <c r="B137" s="521">
        <f t="shared" si="7"/>
        <v>12.97</v>
      </c>
      <c r="C137" s="516"/>
      <c r="D137" s="517">
        <v>33309</v>
      </c>
      <c r="E137" s="518"/>
      <c r="F137" s="517">
        <f t="shared" si="6"/>
        <v>42839</v>
      </c>
      <c r="G137" s="519">
        <f t="shared" si="5"/>
        <v>30818</v>
      </c>
      <c r="H137" s="520">
        <v>927</v>
      </c>
    </row>
    <row r="138" spans="1:8" x14ac:dyDescent="0.2">
      <c r="A138" s="514">
        <v>191</v>
      </c>
      <c r="B138" s="521">
        <f t="shared" si="7"/>
        <v>12.98</v>
      </c>
      <c r="C138" s="516"/>
      <c r="D138" s="517">
        <v>33309</v>
      </c>
      <c r="E138" s="518"/>
      <c r="F138" s="517">
        <f t="shared" si="6"/>
        <v>42807</v>
      </c>
      <c r="G138" s="519">
        <f t="shared" si="5"/>
        <v>30794</v>
      </c>
      <c r="H138" s="520">
        <v>927</v>
      </c>
    </row>
    <row r="139" spans="1:8" x14ac:dyDescent="0.2">
      <c r="A139" s="514">
        <v>192</v>
      </c>
      <c r="B139" s="521">
        <f t="shared" si="7"/>
        <v>12.99</v>
      </c>
      <c r="C139" s="516"/>
      <c r="D139" s="517">
        <v>33309</v>
      </c>
      <c r="E139" s="518"/>
      <c r="F139" s="517">
        <f t="shared" si="6"/>
        <v>42775</v>
      </c>
      <c r="G139" s="519">
        <f t="shared" si="5"/>
        <v>30770</v>
      </c>
      <c r="H139" s="520">
        <v>927</v>
      </c>
    </row>
    <row r="140" spans="1:8" x14ac:dyDescent="0.2">
      <c r="A140" s="514">
        <v>193</v>
      </c>
      <c r="B140" s="521">
        <f t="shared" si="7"/>
        <v>13</v>
      </c>
      <c r="C140" s="516"/>
      <c r="D140" s="517">
        <v>33309</v>
      </c>
      <c r="E140" s="518"/>
      <c r="F140" s="517">
        <f t="shared" si="6"/>
        <v>42743</v>
      </c>
      <c r="G140" s="519">
        <f t="shared" si="5"/>
        <v>30747</v>
      </c>
      <c r="H140" s="520">
        <v>927</v>
      </c>
    </row>
    <row r="141" spans="1:8" x14ac:dyDescent="0.2">
      <c r="A141" s="514">
        <v>194</v>
      </c>
      <c r="B141" s="521">
        <f t="shared" si="7"/>
        <v>13.01</v>
      </c>
      <c r="C141" s="516"/>
      <c r="D141" s="517">
        <v>33309</v>
      </c>
      <c r="E141" s="518"/>
      <c r="F141" s="517">
        <f t="shared" si="6"/>
        <v>42710</v>
      </c>
      <c r="G141" s="519">
        <f t="shared" si="5"/>
        <v>30723</v>
      </c>
      <c r="H141" s="520">
        <v>927</v>
      </c>
    </row>
    <row r="142" spans="1:8" x14ac:dyDescent="0.2">
      <c r="A142" s="514">
        <v>195</v>
      </c>
      <c r="B142" s="521">
        <f t="shared" si="7"/>
        <v>13.02</v>
      </c>
      <c r="C142" s="516"/>
      <c r="D142" s="517">
        <v>33309</v>
      </c>
      <c r="E142" s="518"/>
      <c r="F142" s="517">
        <f t="shared" si="6"/>
        <v>42678</v>
      </c>
      <c r="G142" s="519">
        <f t="shared" si="5"/>
        <v>30700</v>
      </c>
      <c r="H142" s="520">
        <v>927</v>
      </c>
    </row>
    <row r="143" spans="1:8" x14ac:dyDescent="0.2">
      <c r="A143" s="514">
        <v>196</v>
      </c>
      <c r="B143" s="521">
        <f t="shared" si="7"/>
        <v>13.03</v>
      </c>
      <c r="C143" s="516"/>
      <c r="D143" s="517">
        <v>33309</v>
      </c>
      <c r="E143" s="518"/>
      <c r="F143" s="517">
        <f t="shared" si="6"/>
        <v>42646</v>
      </c>
      <c r="G143" s="519">
        <f t="shared" si="5"/>
        <v>30676</v>
      </c>
      <c r="H143" s="520">
        <v>927</v>
      </c>
    </row>
    <row r="144" spans="1:8" x14ac:dyDescent="0.2">
      <c r="A144" s="514">
        <v>197</v>
      </c>
      <c r="B144" s="521">
        <f t="shared" si="7"/>
        <v>13.04</v>
      </c>
      <c r="C144" s="516"/>
      <c r="D144" s="517">
        <v>33309</v>
      </c>
      <c r="E144" s="518"/>
      <c r="F144" s="517">
        <f t="shared" si="6"/>
        <v>42614</v>
      </c>
      <c r="G144" s="519">
        <f t="shared" ref="G144:G207" si="8">ROUND(12*(1/B144*D144),0)</f>
        <v>30652</v>
      </c>
      <c r="H144" s="520">
        <v>927</v>
      </c>
    </row>
    <row r="145" spans="1:8" x14ac:dyDescent="0.2">
      <c r="A145" s="514">
        <v>198</v>
      </c>
      <c r="B145" s="521">
        <f t="shared" si="7"/>
        <v>13.05</v>
      </c>
      <c r="C145" s="516"/>
      <c r="D145" s="517">
        <v>33309</v>
      </c>
      <c r="E145" s="518"/>
      <c r="F145" s="517">
        <f t="shared" ref="F145:F208" si="9">ROUND(12*1.36*(1/B145*D145)+H145,0)</f>
        <v>42582</v>
      </c>
      <c r="G145" s="519">
        <f t="shared" si="8"/>
        <v>30629</v>
      </c>
      <c r="H145" s="520">
        <v>927</v>
      </c>
    </row>
    <row r="146" spans="1:8" x14ac:dyDescent="0.2">
      <c r="A146" s="514">
        <v>199</v>
      </c>
      <c r="B146" s="521">
        <f t="shared" si="7"/>
        <v>13.06</v>
      </c>
      <c r="C146" s="516"/>
      <c r="D146" s="517">
        <v>33309</v>
      </c>
      <c r="E146" s="518"/>
      <c r="F146" s="517">
        <f t="shared" si="9"/>
        <v>42550</v>
      </c>
      <c r="G146" s="519">
        <f t="shared" si="8"/>
        <v>30606</v>
      </c>
      <c r="H146" s="520">
        <v>927</v>
      </c>
    </row>
    <row r="147" spans="1:8" x14ac:dyDescent="0.2">
      <c r="A147" s="514">
        <v>200</v>
      </c>
      <c r="B147" s="521">
        <f t="shared" si="7"/>
        <v>13.07</v>
      </c>
      <c r="C147" s="516"/>
      <c r="D147" s="517">
        <v>33309</v>
      </c>
      <c r="E147" s="518"/>
      <c r="F147" s="517">
        <f t="shared" si="9"/>
        <v>42519</v>
      </c>
      <c r="G147" s="519">
        <f t="shared" si="8"/>
        <v>30582</v>
      </c>
      <c r="H147" s="520">
        <v>927</v>
      </c>
    </row>
    <row r="148" spans="1:8" x14ac:dyDescent="0.2">
      <c r="A148" s="514">
        <v>201</v>
      </c>
      <c r="B148" s="521">
        <f t="shared" si="7"/>
        <v>13.08</v>
      </c>
      <c r="C148" s="516"/>
      <c r="D148" s="517">
        <v>33309</v>
      </c>
      <c r="E148" s="518"/>
      <c r="F148" s="517">
        <f t="shared" si="9"/>
        <v>42487</v>
      </c>
      <c r="G148" s="519">
        <f t="shared" si="8"/>
        <v>30559</v>
      </c>
      <c r="H148" s="520">
        <v>927</v>
      </c>
    </row>
    <row r="149" spans="1:8" x14ac:dyDescent="0.2">
      <c r="A149" s="514">
        <v>202</v>
      </c>
      <c r="B149" s="521">
        <f t="shared" si="7"/>
        <v>13.09</v>
      </c>
      <c r="C149" s="516"/>
      <c r="D149" s="517">
        <v>33309</v>
      </c>
      <c r="E149" s="518"/>
      <c r="F149" s="517">
        <f t="shared" si="9"/>
        <v>42455</v>
      </c>
      <c r="G149" s="519">
        <f t="shared" si="8"/>
        <v>30535</v>
      </c>
      <c r="H149" s="520">
        <v>927</v>
      </c>
    </row>
    <row r="150" spans="1:8" x14ac:dyDescent="0.2">
      <c r="A150" s="514">
        <v>203</v>
      </c>
      <c r="B150" s="521">
        <f t="shared" si="7"/>
        <v>13.1</v>
      </c>
      <c r="C150" s="516"/>
      <c r="D150" s="517">
        <v>33309</v>
      </c>
      <c r="E150" s="518"/>
      <c r="F150" s="517">
        <f t="shared" si="9"/>
        <v>42423</v>
      </c>
      <c r="G150" s="519">
        <f t="shared" si="8"/>
        <v>30512</v>
      </c>
      <c r="H150" s="520">
        <v>927</v>
      </c>
    </row>
    <row r="151" spans="1:8" x14ac:dyDescent="0.2">
      <c r="A151" s="514">
        <v>204</v>
      </c>
      <c r="B151" s="521">
        <f t="shared" si="7"/>
        <v>13.11</v>
      </c>
      <c r="C151" s="516"/>
      <c r="D151" s="517">
        <v>33309</v>
      </c>
      <c r="E151" s="518"/>
      <c r="F151" s="517">
        <f t="shared" si="9"/>
        <v>42392</v>
      </c>
      <c r="G151" s="519">
        <f t="shared" si="8"/>
        <v>30489</v>
      </c>
      <c r="H151" s="520">
        <v>927</v>
      </c>
    </row>
    <row r="152" spans="1:8" x14ac:dyDescent="0.2">
      <c r="A152" s="514">
        <v>205</v>
      </c>
      <c r="B152" s="521">
        <f t="shared" si="7"/>
        <v>13.12</v>
      </c>
      <c r="C152" s="516"/>
      <c r="D152" s="517">
        <v>33309</v>
      </c>
      <c r="E152" s="518"/>
      <c r="F152" s="517">
        <f t="shared" si="9"/>
        <v>42360</v>
      </c>
      <c r="G152" s="519">
        <f t="shared" si="8"/>
        <v>30466</v>
      </c>
      <c r="H152" s="520">
        <v>927</v>
      </c>
    </row>
    <row r="153" spans="1:8" x14ac:dyDescent="0.2">
      <c r="A153" s="514">
        <v>206</v>
      </c>
      <c r="B153" s="521">
        <f t="shared" si="7"/>
        <v>13.13</v>
      </c>
      <c r="C153" s="516"/>
      <c r="D153" s="517">
        <v>33309</v>
      </c>
      <c r="E153" s="518"/>
      <c r="F153" s="517">
        <f t="shared" si="9"/>
        <v>42329</v>
      </c>
      <c r="G153" s="519">
        <f t="shared" si="8"/>
        <v>30442</v>
      </c>
      <c r="H153" s="520">
        <v>927</v>
      </c>
    </row>
    <row r="154" spans="1:8" x14ac:dyDescent="0.2">
      <c r="A154" s="514">
        <v>207</v>
      </c>
      <c r="B154" s="521">
        <f t="shared" si="7"/>
        <v>13.14</v>
      </c>
      <c r="C154" s="516"/>
      <c r="D154" s="517">
        <v>33309</v>
      </c>
      <c r="E154" s="518"/>
      <c r="F154" s="517">
        <f t="shared" si="9"/>
        <v>42297</v>
      </c>
      <c r="G154" s="519">
        <f t="shared" si="8"/>
        <v>30419</v>
      </c>
      <c r="H154" s="520">
        <v>927</v>
      </c>
    </row>
    <row r="155" spans="1:8" x14ac:dyDescent="0.2">
      <c r="A155" s="514">
        <v>208</v>
      </c>
      <c r="B155" s="521">
        <f t="shared" si="7"/>
        <v>13.15</v>
      </c>
      <c r="C155" s="516"/>
      <c r="D155" s="517">
        <v>33309</v>
      </c>
      <c r="E155" s="518"/>
      <c r="F155" s="517">
        <f t="shared" si="9"/>
        <v>42266</v>
      </c>
      <c r="G155" s="519">
        <f t="shared" si="8"/>
        <v>30396</v>
      </c>
      <c r="H155" s="520">
        <v>927</v>
      </c>
    </row>
    <row r="156" spans="1:8" x14ac:dyDescent="0.2">
      <c r="A156" s="514">
        <v>209</v>
      </c>
      <c r="B156" s="521">
        <f t="shared" si="7"/>
        <v>13.16</v>
      </c>
      <c r="C156" s="516"/>
      <c r="D156" s="517">
        <v>33309</v>
      </c>
      <c r="E156" s="518"/>
      <c r="F156" s="517">
        <f t="shared" si="9"/>
        <v>42234</v>
      </c>
      <c r="G156" s="519">
        <f t="shared" si="8"/>
        <v>30373</v>
      </c>
      <c r="H156" s="520">
        <v>927</v>
      </c>
    </row>
    <row r="157" spans="1:8" x14ac:dyDescent="0.2">
      <c r="A157" s="522">
        <v>210</v>
      </c>
      <c r="B157" s="521">
        <f t="shared" si="7"/>
        <v>13.17</v>
      </c>
      <c r="C157" s="523"/>
      <c r="D157" s="517">
        <v>33309</v>
      </c>
      <c r="E157" s="524"/>
      <c r="F157" s="517">
        <f t="shared" si="9"/>
        <v>42203</v>
      </c>
      <c r="G157" s="519">
        <f t="shared" si="8"/>
        <v>30350</v>
      </c>
      <c r="H157" s="520">
        <v>927</v>
      </c>
    </row>
    <row r="158" spans="1:8" x14ac:dyDescent="0.2">
      <c r="A158" s="522">
        <v>211</v>
      </c>
      <c r="B158" s="521">
        <f>ROUND(0.0095*A158+11.18,2)</f>
        <v>13.18</v>
      </c>
      <c r="C158" s="523"/>
      <c r="D158" s="517">
        <v>33309</v>
      </c>
      <c r="E158" s="524"/>
      <c r="F158" s="517">
        <f t="shared" si="9"/>
        <v>42172</v>
      </c>
      <c r="G158" s="519">
        <f t="shared" si="8"/>
        <v>30327</v>
      </c>
      <c r="H158" s="520">
        <v>927</v>
      </c>
    </row>
    <row r="159" spans="1:8" x14ac:dyDescent="0.2">
      <c r="A159" s="522">
        <v>212</v>
      </c>
      <c r="B159" s="521">
        <f t="shared" ref="B159:B222" si="10">ROUND(0.0095*A159+11.18,2)</f>
        <v>13.19</v>
      </c>
      <c r="C159" s="523"/>
      <c r="D159" s="517">
        <v>33309</v>
      </c>
      <c r="E159" s="524"/>
      <c r="F159" s="517">
        <f t="shared" si="9"/>
        <v>42140</v>
      </c>
      <c r="G159" s="519">
        <f t="shared" si="8"/>
        <v>30304</v>
      </c>
      <c r="H159" s="520">
        <v>927</v>
      </c>
    </row>
    <row r="160" spans="1:8" x14ac:dyDescent="0.2">
      <c r="A160" s="514">
        <v>213</v>
      </c>
      <c r="B160" s="515">
        <f t="shared" si="10"/>
        <v>13.2</v>
      </c>
      <c r="C160" s="516"/>
      <c r="D160" s="517">
        <v>33309</v>
      </c>
      <c r="E160" s="518"/>
      <c r="F160" s="517">
        <f t="shared" si="9"/>
        <v>42109</v>
      </c>
      <c r="G160" s="519">
        <f t="shared" si="8"/>
        <v>30281</v>
      </c>
      <c r="H160" s="520">
        <v>927</v>
      </c>
    </row>
    <row r="161" spans="1:8" x14ac:dyDescent="0.2">
      <c r="A161" s="514">
        <v>214</v>
      </c>
      <c r="B161" s="515">
        <f t="shared" si="10"/>
        <v>13.21</v>
      </c>
      <c r="C161" s="516"/>
      <c r="D161" s="517">
        <v>33309</v>
      </c>
      <c r="E161" s="518"/>
      <c r="F161" s="517">
        <f t="shared" si="9"/>
        <v>42078</v>
      </c>
      <c r="G161" s="519">
        <f t="shared" si="8"/>
        <v>30258</v>
      </c>
      <c r="H161" s="520">
        <v>927</v>
      </c>
    </row>
    <row r="162" spans="1:8" x14ac:dyDescent="0.2">
      <c r="A162" s="514">
        <v>215</v>
      </c>
      <c r="B162" s="515">
        <f t="shared" si="10"/>
        <v>13.22</v>
      </c>
      <c r="C162" s="516"/>
      <c r="D162" s="517">
        <v>33309</v>
      </c>
      <c r="E162" s="518"/>
      <c r="F162" s="517">
        <f t="shared" si="9"/>
        <v>42047</v>
      </c>
      <c r="G162" s="519">
        <f t="shared" si="8"/>
        <v>30235</v>
      </c>
      <c r="H162" s="520">
        <v>927</v>
      </c>
    </row>
    <row r="163" spans="1:8" x14ac:dyDescent="0.2">
      <c r="A163" s="514">
        <v>216</v>
      </c>
      <c r="B163" s="515">
        <f t="shared" si="10"/>
        <v>13.23</v>
      </c>
      <c r="C163" s="516"/>
      <c r="D163" s="517">
        <v>33309</v>
      </c>
      <c r="E163" s="518"/>
      <c r="F163" s="517">
        <f t="shared" si="9"/>
        <v>42016</v>
      </c>
      <c r="G163" s="519">
        <f t="shared" si="8"/>
        <v>30212</v>
      </c>
      <c r="H163" s="520">
        <v>927</v>
      </c>
    </row>
    <row r="164" spans="1:8" x14ac:dyDescent="0.2">
      <c r="A164" s="514">
        <v>217</v>
      </c>
      <c r="B164" s="515">
        <f t="shared" si="10"/>
        <v>13.24</v>
      </c>
      <c r="C164" s="516"/>
      <c r="D164" s="517">
        <v>33309</v>
      </c>
      <c r="E164" s="518"/>
      <c r="F164" s="517">
        <f t="shared" si="9"/>
        <v>41985</v>
      </c>
      <c r="G164" s="519">
        <f t="shared" si="8"/>
        <v>30189</v>
      </c>
      <c r="H164" s="520">
        <v>927</v>
      </c>
    </row>
    <row r="165" spans="1:8" x14ac:dyDescent="0.2">
      <c r="A165" s="514">
        <v>218</v>
      </c>
      <c r="B165" s="515">
        <f t="shared" si="10"/>
        <v>13.25</v>
      </c>
      <c r="C165" s="516"/>
      <c r="D165" s="517">
        <v>33309</v>
      </c>
      <c r="E165" s="518"/>
      <c r="F165" s="517">
        <f t="shared" si="9"/>
        <v>41954</v>
      </c>
      <c r="G165" s="519">
        <f t="shared" si="8"/>
        <v>30167</v>
      </c>
      <c r="H165" s="520">
        <v>927</v>
      </c>
    </row>
    <row r="166" spans="1:8" x14ac:dyDescent="0.2">
      <c r="A166" s="514">
        <v>219</v>
      </c>
      <c r="B166" s="515">
        <f t="shared" si="10"/>
        <v>13.26</v>
      </c>
      <c r="C166" s="516"/>
      <c r="D166" s="517">
        <v>33309</v>
      </c>
      <c r="E166" s="518"/>
      <c r="F166" s="517">
        <f t="shared" si="9"/>
        <v>41923</v>
      </c>
      <c r="G166" s="519">
        <f t="shared" si="8"/>
        <v>30144</v>
      </c>
      <c r="H166" s="520">
        <v>927</v>
      </c>
    </row>
    <row r="167" spans="1:8" x14ac:dyDescent="0.2">
      <c r="A167" s="514">
        <v>220</v>
      </c>
      <c r="B167" s="515">
        <f t="shared" si="10"/>
        <v>13.27</v>
      </c>
      <c r="C167" s="516"/>
      <c r="D167" s="517">
        <v>33309</v>
      </c>
      <c r="E167" s="518"/>
      <c r="F167" s="517">
        <f t="shared" si="9"/>
        <v>41892</v>
      </c>
      <c r="G167" s="519">
        <f t="shared" si="8"/>
        <v>30121</v>
      </c>
      <c r="H167" s="520">
        <v>927</v>
      </c>
    </row>
    <row r="168" spans="1:8" x14ac:dyDescent="0.2">
      <c r="A168" s="514">
        <v>221</v>
      </c>
      <c r="B168" s="515">
        <f t="shared" si="10"/>
        <v>13.28</v>
      </c>
      <c r="C168" s="516"/>
      <c r="D168" s="517">
        <v>33309</v>
      </c>
      <c r="E168" s="518"/>
      <c r="F168" s="517">
        <f t="shared" si="9"/>
        <v>41861</v>
      </c>
      <c r="G168" s="519">
        <f t="shared" si="8"/>
        <v>30098</v>
      </c>
      <c r="H168" s="520">
        <v>927</v>
      </c>
    </row>
    <row r="169" spans="1:8" x14ac:dyDescent="0.2">
      <c r="A169" s="514">
        <v>222</v>
      </c>
      <c r="B169" s="515">
        <f t="shared" si="10"/>
        <v>13.29</v>
      </c>
      <c r="C169" s="516"/>
      <c r="D169" s="517">
        <v>33309</v>
      </c>
      <c r="E169" s="518"/>
      <c r="F169" s="517">
        <f t="shared" si="9"/>
        <v>41830</v>
      </c>
      <c r="G169" s="519">
        <f t="shared" si="8"/>
        <v>30076</v>
      </c>
      <c r="H169" s="520">
        <v>927</v>
      </c>
    </row>
    <row r="170" spans="1:8" x14ac:dyDescent="0.2">
      <c r="A170" s="514">
        <v>223</v>
      </c>
      <c r="B170" s="515">
        <f t="shared" si="10"/>
        <v>13.3</v>
      </c>
      <c r="C170" s="516"/>
      <c r="D170" s="517">
        <v>33309</v>
      </c>
      <c r="E170" s="518"/>
      <c r="F170" s="517">
        <f t="shared" si="9"/>
        <v>41799</v>
      </c>
      <c r="G170" s="519">
        <f t="shared" si="8"/>
        <v>30053</v>
      </c>
      <c r="H170" s="520">
        <v>927</v>
      </c>
    </row>
    <row r="171" spans="1:8" x14ac:dyDescent="0.2">
      <c r="A171" s="514">
        <v>224</v>
      </c>
      <c r="B171" s="515">
        <f t="shared" si="10"/>
        <v>13.31</v>
      </c>
      <c r="C171" s="516"/>
      <c r="D171" s="517">
        <v>33309</v>
      </c>
      <c r="E171" s="518"/>
      <c r="F171" s="517">
        <f t="shared" si="9"/>
        <v>41769</v>
      </c>
      <c r="G171" s="519">
        <f t="shared" si="8"/>
        <v>30031</v>
      </c>
      <c r="H171" s="520">
        <v>927</v>
      </c>
    </row>
    <row r="172" spans="1:8" x14ac:dyDescent="0.2">
      <c r="A172" s="514">
        <v>225</v>
      </c>
      <c r="B172" s="515">
        <f t="shared" si="10"/>
        <v>13.32</v>
      </c>
      <c r="C172" s="516"/>
      <c r="D172" s="517">
        <v>33309</v>
      </c>
      <c r="E172" s="518"/>
      <c r="F172" s="517">
        <f t="shared" si="9"/>
        <v>41738</v>
      </c>
      <c r="G172" s="519">
        <f t="shared" si="8"/>
        <v>30008</v>
      </c>
      <c r="H172" s="520">
        <v>927</v>
      </c>
    </row>
    <row r="173" spans="1:8" x14ac:dyDescent="0.2">
      <c r="A173" s="514">
        <v>226</v>
      </c>
      <c r="B173" s="515">
        <f t="shared" si="10"/>
        <v>13.33</v>
      </c>
      <c r="C173" s="516"/>
      <c r="D173" s="517">
        <v>33309</v>
      </c>
      <c r="E173" s="518"/>
      <c r="F173" s="517">
        <f t="shared" si="9"/>
        <v>41707</v>
      </c>
      <c r="G173" s="519">
        <f t="shared" si="8"/>
        <v>29986</v>
      </c>
      <c r="H173" s="520">
        <v>927</v>
      </c>
    </row>
    <row r="174" spans="1:8" x14ac:dyDescent="0.2">
      <c r="A174" s="514">
        <v>227</v>
      </c>
      <c r="B174" s="515">
        <f t="shared" si="10"/>
        <v>13.34</v>
      </c>
      <c r="C174" s="516"/>
      <c r="D174" s="517">
        <v>33309</v>
      </c>
      <c r="E174" s="518"/>
      <c r="F174" s="517">
        <f t="shared" si="9"/>
        <v>41677</v>
      </c>
      <c r="G174" s="519">
        <f t="shared" si="8"/>
        <v>29963</v>
      </c>
      <c r="H174" s="520">
        <v>927</v>
      </c>
    </row>
    <row r="175" spans="1:8" x14ac:dyDescent="0.2">
      <c r="A175" s="514">
        <v>228</v>
      </c>
      <c r="B175" s="515">
        <f t="shared" si="10"/>
        <v>13.35</v>
      </c>
      <c r="C175" s="516"/>
      <c r="D175" s="517">
        <v>33309</v>
      </c>
      <c r="E175" s="518"/>
      <c r="F175" s="517">
        <f t="shared" si="9"/>
        <v>41646</v>
      </c>
      <c r="G175" s="519">
        <f t="shared" si="8"/>
        <v>29941</v>
      </c>
      <c r="H175" s="520">
        <v>927</v>
      </c>
    </row>
    <row r="176" spans="1:8" x14ac:dyDescent="0.2">
      <c r="A176" s="514">
        <v>229</v>
      </c>
      <c r="B176" s="515">
        <f t="shared" si="10"/>
        <v>13.36</v>
      </c>
      <c r="C176" s="516"/>
      <c r="D176" s="517">
        <v>33309</v>
      </c>
      <c r="E176" s="518"/>
      <c r="F176" s="517">
        <f t="shared" si="9"/>
        <v>41616</v>
      </c>
      <c r="G176" s="519">
        <f t="shared" si="8"/>
        <v>29918</v>
      </c>
      <c r="H176" s="520">
        <v>927</v>
      </c>
    </row>
    <row r="177" spans="1:8" x14ac:dyDescent="0.2">
      <c r="A177" s="514">
        <v>230</v>
      </c>
      <c r="B177" s="515">
        <f t="shared" si="10"/>
        <v>13.37</v>
      </c>
      <c r="C177" s="516"/>
      <c r="D177" s="517">
        <v>33309</v>
      </c>
      <c r="E177" s="518"/>
      <c r="F177" s="517">
        <f t="shared" si="9"/>
        <v>41585</v>
      </c>
      <c r="G177" s="519">
        <f t="shared" si="8"/>
        <v>29896</v>
      </c>
      <c r="H177" s="520">
        <v>927</v>
      </c>
    </row>
    <row r="178" spans="1:8" x14ac:dyDescent="0.2">
      <c r="A178" s="514">
        <v>231</v>
      </c>
      <c r="B178" s="515">
        <f t="shared" si="10"/>
        <v>13.37</v>
      </c>
      <c r="C178" s="516"/>
      <c r="D178" s="517">
        <v>33309</v>
      </c>
      <c r="E178" s="518"/>
      <c r="F178" s="517">
        <f t="shared" si="9"/>
        <v>41585</v>
      </c>
      <c r="G178" s="519">
        <f t="shared" si="8"/>
        <v>29896</v>
      </c>
      <c r="H178" s="520">
        <v>927</v>
      </c>
    </row>
    <row r="179" spans="1:8" x14ac:dyDescent="0.2">
      <c r="A179" s="514">
        <v>232</v>
      </c>
      <c r="B179" s="515">
        <f t="shared" si="10"/>
        <v>13.38</v>
      </c>
      <c r="C179" s="516"/>
      <c r="D179" s="517">
        <v>33309</v>
      </c>
      <c r="E179" s="518"/>
      <c r="F179" s="517">
        <f t="shared" si="9"/>
        <v>41555</v>
      </c>
      <c r="G179" s="519">
        <f t="shared" si="8"/>
        <v>29874</v>
      </c>
      <c r="H179" s="520">
        <v>927</v>
      </c>
    </row>
    <row r="180" spans="1:8" x14ac:dyDescent="0.2">
      <c r="A180" s="514">
        <v>233</v>
      </c>
      <c r="B180" s="515">
        <f t="shared" si="10"/>
        <v>13.39</v>
      </c>
      <c r="C180" s="516"/>
      <c r="D180" s="517">
        <v>33309</v>
      </c>
      <c r="E180" s="518"/>
      <c r="F180" s="517">
        <f t="shared" si="9"/>
        <v>41525</v>
      </c>
      <c r="G180" s="519">
        <f t="shared" si="8"/>
        <v>29851</v>
      </c>
      <c r="H180" s="520">
        <v>927</v>
      </c>
    </row>
    <row r="181" spans="1:8" x14ac:dyDescent="0.2">
      <c r="A181" s="514">
        <v>234</v>
      </c>
      <c r="B181" s="515">
        <f t="shared" si="10"/>
        <v>13.4</v>
      </c>
      <c r="C181" s="516"/>
      <c r="D181" s="517">
        <v>33309</v>
      </c>
      <c r="E181" s="518"/>
      <c r="F181" s="517">
        <f t="shared" si="9"/>
        <v>41494</v>
      </c>
      <c r="G181" s="519">
        <f t="shared" si="8"/>
        <v>29829</v>
      </c>
      <c r="H181" s="520">
        <v>927</v>
      </c>
    </row>
    <row r="182" spans="1:8" x14ac:dyDescent="0.2">
      <c r="A182" s="514">
        <v>235</v>
      </c>
      <c r="B182" s="515">
        <f t="shared" si="10"/>
        <v>13.41</v>
      </c>
      <c r="C182" s="516"/>
      <c r="D182" s="517">
        <v>33309</v>
      </c>
      <c r="E182" s="518"/>
      <c r="F182" s="517">
        <f t="shared" si="9"/>
        <v>41464</v>
      </c>
      <c r="G182" s="519">
        <f t="shared" si="8"/>
        <v>29807</v>
      </c>
      <c r="H182" s="520">
        <v>927</v>
      </c>
    </row>
    <row r="183" spans="1:8" x14ac:dyDescent="0.2">
      <c r="A183" s="514">
        <v>236</v>
      </c>
      <c r="B183" s="515">
        <f t="shared" si="10"/>
        <v>13.42</v>
      </c>
      <c r="C183" s="516"/>
      <c r="D183" s="517">
        <v>33309</v>
      </c>
      <c r="E183" s="518"/>
      <c r="F183" s="517">
        <f t="shared" si="9"/>
        <v>41434</v>
      </c>
      <c r="G183" s="519">
        <f t="shared" si="8"/>
        <v>29785</v>
      </c>
      <c r="H183" s="520">
        <v>927</v>
      </c>
    </row>
    <row r="184" spans="1:8" x14ac:dyDescent="0.2">
      <c r="A184" s="514">
        <v>237</v>
      </c>
      <c r="B184" s="515">
        <f t="shared" si="10"/>
        <v>13.43</v>
      </c>
      <c r="C184" s="516"/>
      <c r="D184" s="517">
        <v>33309</v>
      </c>
      <c r="E184" s="518"/>
      <c r="F184" s="517">
        <f t="shared" si="9"/>
        <v>41404</v>
      </c>
      <c r="G184" s="519">
        <f t="shared" si="8"/>
        <v>29762</v>
      </c>
      <c r="H184" s="520">
        <v>927</v>
      </c>
    </row>
    <row r="185" spans="1:8" x14ac:dyDescent="0.2">
      <c r="A185" s="514">
        <v>238</v>
      </c>
      <c r="B185" s="515">
        <f t="shared" si="10"/>
        <v>13.44</v>
      </c>
      <c r="C185" s="516"/>
      <c r="D185" s="517">
        <v>33309</v>
      </c>
      <c r="E185" s="518"/>
      <c r="F185" s="517">
        <f t="shared" si="9"/>
        <v>41374</v>
      </c>
      <c r="G185" s="519">
        <f t="shared" si="8"/>
        <v>29740</v>
      </c>
      <c r="H185" s="520">
        <v>927</v>
      </c>
    </row>
    <row r="186" spans="1:8" x14ac:dyDescent="0.2">
      <c r="A186" s="514">
        <v>239</v>
      </c>
      <c r="B186" s="515">
        <f t="shared" si="10"/>
        <v>13.45</v>
      </c>
      <c r="C186" s="516"/>
      <c r="D186" s="517">
        <v>33309</v>
      </c>
      <c r="E186" s="518"/>
      <c r="F186" s="517">
        <f t="shared" si="9"/>
        <v>41344</v>
      </c>
      <c r="G186" s="519">
        <f t="shared" si="8"/>
        <v>29718</v>
      </c>
      <c r="H186" s="520">
        <v>927</v>
      </c>
    </row>
    <row r="187" spans="1:8" x14ac:dyDescent="0.2">
      <c r="A187" s="514">
        <v>240</v>
      </c>
      <c r="B187" s="515">
        <f t="shared" si="10"/>
        <v>13.46</v>
      </c>
      <c r="C187" s="516"/>
      <c r="D187" s="517">
        <v>33309</v>
      </c>
      <c r="E187" s="518"/>
      <c r="F187" s="517">
        <f t="shared" si="9"/>
        <v>41314</v>
      </c>
      <c r="G187" s="519">
        <f t="shared" si="8"/>
        <v>29696</v>
      </c>
      <c r="H187" s="520">
        <v>927</v>
      </c>
    </row>
    <row r="188" spans="1:8" x14ac:dyDescent="0.2">
      <c r="A188" s="514">
        <v>241</v>
      </c>
      <c r="B188" s="515">
        <f t="shared" si="10"/>
        <v>13.47</v>
      </c>
      <c r="C188" s="516"/>
      <c r="D188" s="517">
        <v>33309</v>
      </c>
      <c r="E188" s="518"/>
      <c r="F188" s="517">
        <f t="shared" si="9"/>
        <v>41284</v>
      </c>
      <c r="G188" s="519">
        <f t="shared" si="8"/>
        <v>29674</v>
      </c>
      <c r="H188" s="520">
        <v>927</v>
      </c>
    </row>
    <row r="189" spans="1:8" x14ac:dyDescent="0.2">
      <c r="A189" s="514">
        <v>242</v>
      </c>
      <c r="B189" s="515">
        <f t="shared" si="10"/>
        <v>13.48</v>
      </c>
      <c r="C189" s="516"/>
      <c r="D189" s="517">
        <v>33309</v>
      </c>
      <c r="E189" s="518"/>
      <c r="F189" s="517">
        <f t="shared" si="9"/>
        <v>41254</v>
      </c>
      <c r="G189" s="519">
        <f t="shared" si="8"/>
        <v>29652</v>
      </c>
      <c r="H189" s="520">
        <v>927</v>
      </c>
    </row>
    <row r="190" spans="1:8" x14ac:dyDescent="0.2">
      <c r="A190" s="514">
        <v>243</v>
      </c>
      <c r="B190" s="515">
        <f t="shared" si="10"/>
        <v>13.49</v>
      </c>
      <c r="C190" s="516"/>
      <c r="D190" s="517">
        <v>33309</v>
      </c>
      <c r="E190" s="518"/>
      <c r="F190" s="517">
        <f t="shared" si="9"/>
        <v>41224</v>
      </c>
      <c r="G190" s="519">
        <f t="shared" si="8"/>
        <v>29630</v>
      </c>
      <c r="H190" s="520">
        <v>927</v>
      </c>
    </row>
    <row r="191" spans="1:8" x14ac:dyDescent="0.2">
      <c r="A191" s="514">
        <v>244</v>
      </c>
      <c r="B191" s="515">
        <f t="shared" si="10"/>
        <v>13.5</v>
      </c>
      <c r="C191" s="516"/>
      <c r="D191" s="517">
        <v>33309</v>
      </c>
      <c r="E191" s="518"/>
      <c r="F191" s="517">
        <f t="shared" si="9"/>
        <v>41194</v>
      </c>
      <c r="G191" s="519">
        <f t="shared" si="8"/>
        <v>29608</v>
      </c>
      <c r="H191" s="520">
        <v>927</v>
      </c>
    </row>
    <row r="192" spans="1:8" x14ac:dyDescent="0.2">
      <c r="A192" s="514">
        <v>245</v>
      </c>
      <c r="B192" s="515">
        <f t="shared" si="10"/>
        <v>13.51</v>
      </c>
      <c r="C192" s="516"/>
      <c r="D192" s="517">
        <v>33309</v>
      </c>
      <c r="E192" s="518"/>
      <c r="F192" s="517">
        <f t="shared" si="9"/>
        <v>41164</v>
      </c>
      <c r="G192" s="519">
        <f t="shared" si="8"/>
        <v>29586</v>
      </c>
      <c r="H192" s="520">
        <v>927</v>
      </c>
    </row>
    <row r="193" spans="1:8" x14ac:dyDescent="0.2">
      <c r="A193" s="514">
        <v>246</v>
      </c>
      <c r="B193" s="515">
        <f t="shared" si="10"/>
        <v>13.52</v>
      </c>
      <c r="C193" s="516"/>
      <c r="D193" s="517">
        <v>33309</v>
      </c>
      <c r="E193" s="518"/>
      <c r="F193" s="517">
        <f t="shared" si="9"/>
        <v>41134</v>
      </c>
      <c r="G193" s="519">
        <f t="shared" si="8"/>
        <v>29564</v>
      </c>
      <c r="H193" s="520">
        <v>927</v>
      </c>
    </row>
    <row r="194" spans="1:8" x14ac:dyDescent="0.2">
      <c r="A194" s="514">
        <v>247</v>
      </c>
      <c r="B194" s="515">
        <f t="shared" si="10"/>
        <v>13.53</v>
      </c>
      <c r="C194" s="516"/>
      <c r="D194" s="517">
        <v>33309</v>
      </c>
      <c r="E194" s="518"/>
      <c r="F194" s="517">
        <f t="shared" si="9"/>
        <v>41105</v>
      </c>
      <c r="G194" s="519">
        <f t="shared" si="8"/>
        <v>29542</v>
      </c>
      <c r="H194" s="520">
        <v>927</v>
      </c>
    </row>
    <row r="195" spans="1:8" x14ac:dyDescent="0.2">
      <c r="A195" s="514">
        <v>248</v>
      </c>
      <c r="B195" s="515">
        <f t="shared" si="10"/>
        <v>13.54</v>
      </c>
      <c r="C195" s="516"/>
      <c r="D195" s="517">
        <v>33309</v>
      </c>
      <c r="E195" s="518"/>
      <c r="F195" s="517">
        <f t="shared" si="9"/>
        <v>41075</v>
      </c>
      <c r="G195" s="519">
        <f t="shared" si="8"/>
        <v>29521</v>
      </c>
      <c r="H195" s="520">
        <v>927</v>
      </c>
    </row>
    <row r="196" spans="1:8" x14ac:dyDescent="0.2">
      <c r="A196" s="514">
        <v>249</v>
      </c>
      <c r="B196" s="515">
        <f t="shared" si="10"/>
        <v>13.55</v>
      </c>
      <c r="C196" s="516"/>
      <c r="D196" s="517">
        <v>33309</v>
      </c>
      <c r="E196" s="518"/>
      <c r="F196" s="517">
        <f t="shared" si="9"/>
        <v>41045</v>
      </c>
      <c r="G196" s="519">
        <f t="shared" si="8"/>
        <v>29499</v>
      </c>
      <c r="H196" s="520">
        <v>927</v>
      </c>
    </row>
    <row r="197" spans="1:8" x14ac:dyDescent="0.2">
      <c r="A197" s="514">
        <v>250</v>
      </c>
      <c r="B197" s="515">
        <f t="shared" si="10"/>
        <v>13.56</v>
      </c>
      <c r="C197" s="516"/>
      <c r="D197" s="517">
        <v>33309</v>
      </c>
      <c r="E197" s="518"/>
      <c r="F197" s="517">
        <f t="shared" si="9"/>
        <v>41016</v>
      </c>
      <c r="G197" s="519">
        <f t="shared" si="8"/>
        <v>29477</v>
      </c>
      <c r="H197" s="520">
        <v>927</v>
      </c>
    </row>
    <row r="198" spans="1:8" x14ac:dyDescent="0.2">
      <c r="A198" s="514">
        <v>251</v>
      </c>
      <c r="B198" s="515">
        <f t="shared" si="10"/>
        <v>13.56</v>
      </c>
      <c r="C198" s="516"/>
      <c r="D198" s="517">
        <v>33309</v>
      </c>
      <c r="E198" s="518"/>
      <c r="F198" s="517">
        <f t="shared" si="9"/>
        <v>41016</v>
      </c>
      <c r="G198" s="519">
        <f t="shared" si="8"/>
        <v>29477</v>
      </c>
      <c r="H198" s="520">
        <v>927</v>
      </c>
    </row>
    <row r="199" spans="1:8" x14ac:dyDescent="0.2">
      <c r="A199" s="514">
        <v>252</v>
      </c>
      <c r="B199" s="515">
        <f t="shared" si="10"/>
        <v>13.57</v>
      </c>
      <c r="C199" s="516"/>
      <c r="D199" s="517">
        <v>33309</v>
      </c>
      <c r="E199" s="518"/>
      <c r="F199" s="517">
        <f t="shared" si="9"/>
        <v>40986</v>
      </c>
      <c r="G199" s="519">
        <f t="shared" si="8"/>
        <v>29455</v>
      </c>
      <c r="H199" s="520">
        <v>927</v>
      </c>
    </row>
    <row r="200" spans="1:8" x14ac:dyDescent="0.2">
      <c r="A200" s="514">
        <v>253</v>
      </c>
      <c r="B200" s="515">
        <f t="shared" si="10"/>
        <v>13.58</v>
      </c>
      <c r="C200" s="516"/>
      <c r="D200" s="517">
        <v>33309</v>
      </c>
      <c r="E200" s="518"/>
      <c r="F200" s="517">
        <f t="shared" si="9"/>
        <v>40957</v>
      </c>
      <c r="G200" s="519">
        <f t="shared" si="8"/>
        <v>29434</v>
      </c>
      <c r="H200" s="520">
        <v>927</v>
      </c>
    </row>
    <row r="201" spans="1:8" x14ac:dyDescent="0.2">
      <c r="A201" s="514">
        <v>254</v>
      </c>
      <c r="B201" s="515">
        <f t="shared" si="10"/>
        <v>13.59</v>
      </c>
      <c r="C201" s="516"/>
      <c r="D201" s="517">
        <v>33309</v>
      </c>
      <c r="E201" s="518"/>
      <c r="F201" s="517">
        <f t="shared" si="9"/>
        <v>40927</v>
      </c>
      <c r="G201" s="519">
        <f t="shared" si="8"/>
        <v>29412</v>
      </c>
      <c r="H201" s="520">
        <v>927</v>
      </c>
    </row>
    <row r="202" spans="1:8" x14ac:dyDescent="0.2">
      <c r="A202" s="514">
        <v>255</v>
      </c>
      <c r="B202" s="515">
        <f t="shared" si="10"/>
        <v>13.6</v>
      </c>
      <c r="C202" s="516"/>
      <c r="D202" s="517">
        <v>33309</v>
      </c>
      <c r="E202" s="518"/>
      <c r="F202" s="517">
        <f t="shared" si="9"/>
        <v>40898</v>
      </c>
      <c r="G202" s="519">
        <f t="shared" si="8"/>
        <v>29390</v>
      </c>
      <c r="H202" s="520">
        <v>927</v>
      </c>
    </row>
    <row r="203" spans="1:8" x14ac:dyDescent="0.2">
      <c r="A203" s="514">
        <v>256</v>
      </c>
      <c r="B203" s="515">
        <f t="shared" si="10"/>
        <v>13.61</v>
      </c>
      <c r="C203" s="516"/>
      <c r="D203" s="517">
        <v>33309</v>
      </c>
      <c r="E203" s="518"/>
      <c r="F203" s="517">
        <f t="shared" si="9"/>
        <v>40868</v>
      </c>
      <c r="G203" s="519">
        <f t="shared" si="8"/>
        <v>29369</v>
      </c>
      <c r="H203" s="520">
        <v>927</v>
      </c>
    </row>
    <row r="204" spans="1:8" x14ac:dyDescent="0.2">
      <c r="A204" s="514">
        <v>257</v>
      </c>
      <c r="B204" s="515">
        <f t="shared" si="10"/>
        <v>13.62</v>
      </c>
      <c r="C204" s="516"/>
      <c r="D204" s="517">
        <v>33309</v>
      </c>
      <c r="E204" s="518"/>
      <c r="F204" s="517">
        <f t="shared" si="9"/>
        <v>40839</v>
      </c>
      <c r="G204" s="519">
        <f t="shared" si="8"/>
        <v>29347</v>
      </c>
      <c r="H204" s="520">
        <v>927</v>
      </c>
    </row>
    <row r="205" spans="1:8" x14ac:dyDescent="0.2">
      <c r="A205" s="514">
        <v>258</v>
      </c>
      <c r="B205" s="515">
        <f t="shared" si="10"/>
        <v>13.63</v>
      </c>
      <c r="C205" s="516"/>
      <c r="D205" s="517">
        <v>33309</v>
      </c>
      <c r="E205" s="518"/>
      <c r="F205" s="517">
        <f t="shared" si="9"/>
        <v>40810</v>
      </c>
      <c r="G205" s="519">
        <f t="shared" si="8"/>
        <v>29326</v>
      </c>
      <c r="H205" s="520">
        <v>927</v>
      </c>
    </row>
    <row r="206" spans="1:8" x14ac:dyDescent="0.2">
      <c r="A206" s="514">
        <v>259</v>
      </c>
      <c r="B206" s="515">
        <f t="shared" si="10"/>
        <v>13.64</v>
      </c>
      <c r="C206" s="516"/>
      <c r="D206" s="517">
        <v>33309</v>
      </c>
      <c r="E206" s="518"/>
      <c r="F206" s="517">
        <f t="shared" si="9"/>
        <v>40781</v>
      </c>
      <c r="G206" s="519">
        <f t="shared" si="8"/>
        <v>29304</v>
      </c>
      <c r="H206" s="520">
        <v>927</v>
      </c>
    </row>
    <row r="207" spans="1:8" x14ac:dyDescent="0.2">
      <c r="A207" s="514">
        <v>260</v>
      </c>
      <c r="B207" s="515">
        <f t="shared" si="10"/>
        <v>13.65</v>
      </c>
      <c r="C207" s="516"/>
      <c r="D207" s="517">
        <v>33309</v>
      </c>
      <c r="E207" s="518"/>
      <c r="F207" s="517">
        <f t="shared" si="9"/>
        <v>40751</v>
      </c>
      <c r="G207" s="519">
        <f t="shared" si="8"/>
        <v>29283</v>
      </c>
      <c r="H207" s="520">
        <v>927</v>
      </c>
    </row>
    <row r="208" spans="1:8" x14ac:dyDescent="0.2">
      <c r="A208" s="514">
        <v>261</v>
      </c>
      <c r="B208" s="515">
        <f t="shared" si="10"/>
        <v>13.66</v>
      </c>
      <c r="C208" s="516"/>
      <c r="D208" s="517">
        <v>33309</v>
      </c>
      <c r="E208" s="518"/>
      <c r="F208" s="517">
        <f t="shared" si="9"/>
        <v>40722</v>
      </c>
      <c r="G208" s="519">
        <f t="shared" ref="G208:G271" si="11">ROUND(12*(1/B208*D208),0)</f>
        <v>29261</v>
      </c>
      <c r="H208" s="520">
        <v>927</v>
      </c>
    </row>
    <row r="209" spans="1:8" x14ac:dyDescent="0.2">
      <c r="A209" s="514">
        <v>262</v>
      </c>
      <c r="B209" s="515">
        <f t="shared" si="10"/>
        <v>13.67</v>
      </c>
      <c r="C209" s="516"/>
      <c r="D209" s="517">
        <v>33309</v>
      </c>
      <c r="E209" s="518"/>
      <c r="F209" s="517">
        <f t="shared" ref="F209:F272" si="12">ROUND(12*1.36*(1/B209*D209)+H209,0)</f>
        <v>40693</v>
      </c>
      <c r="G209" s="519">
        <f t="shared" si="11"/>
        <v>29240</v>
      </c>
      <c r="H209" s="520">
        <v>927</v>
      </c>
    </row>
    <row r="210" spans="1:8" x14ac:dyDescent="0.2">
      <c r="A210" s="514">
        <v>263</v>
      </c>
      <c r="B210" s="515">
        <f t="shared" si="10"/>
        <v>13.68</v>
      </c>
      <c r="C210" s="516"/>
      <c r="D210" s="517">
        <v>33309</v>
      </c>
      <c r="E210" s="518"/>
      <c r="F210" s="517">
        <f t="shared" si="12"/>
        <v>40664</v>
      </c>
      <c r="G210" s="519">
        <f t="shared" si="11"/>
        <v>29218</v>
      </c>
      <c r="H210" s="520">
        <v>927</v>
      </c>
    </row>
    <row r="211" spans="1:8" x14ac:dyDescent="0.2">
      <c r="A211" s="514">
        <v>264</v>
      </c>
      <c r="B211" s="515">
        <f t="shared" si="10"/>
        <v>13.69</v>
      </c>
      <c r="C211" s="516"/>
      <c r="D211" s="517">
        <v>33309</v>
      </c>
      <c r="E211" s="518"/>
      <c r="F211" s="517">
        <f t="shared" si="12"/>
        <v>40635</v>
      </c>
      <c r="G211" s="519">
        <f t="shared" si="11"/>
        <v>29197</v>
      </c>
      <c r="H211" s="520">
        <v>927</v>
      </c>
    </row>
    <row r="212" spans="1:8" x14ac:dyDescent="0.2">
      <c r="A212" s="514">
        <v>265</v>
      </c>
      <c r="B212" s="515">
        <f t="shared" si="10"/>
        <v>13.7</v>
      </c>
      <c r="C212" s="516"/>
      <c r="D212" s="517">
        <v>33309</v>
      </c>
      <c r="E212" s="518"/>
      <c r="F212" s="517">
        <f t="shared" si="12"/>
        <v>40606</v>
      </c>
      <c r="G212" s="519">
        <f t="shared" si="11"/>
        <v>29176</v>
      </c>
      <c r="H212" s="520">
        <v>927</v>
      </c>
    </row>
    <row r="213" spans="1:8" x14ac:dyDescent="0.2">
      <c r="A213" s="514">
        <v>266</v>
      </c>
      <c r="B213" s="515">
        <f t="shared" si="10"/>
        <v>13.71</v>
      </c>
      <c r="C213" s="516"/>
      <c r="D213" s="517">
        <v>33309</v>
      </c>
      <c r="E213" s="518"/>
      <c r="F213" s="517">
        <f t="shared" si="12"/>
        <v>40577</v>
      </c>
      <c r="G213" s="519">
        <f t="shared" si="11"/>
        <v>29154</v>
      </c>
      <c r="H213" s="520">
        <v>927</v>
      </c>
    </row>
    <row r="214" spans="1:8" x14ac:dyDescent="0.2">
      <c r="A214" s="514">
        <v>267</v>
      </c>
      <c r="B214" s="515">
        <f t="shared" si="10"/>
        <v>13.72</v>
      </c>
      <c r="C214" s="516"/>
      <c r="D214" s="517">
        <v>33309</v>
      </c>
      <c r="E214" s="518"/>
      <c r="F214" s="517">
        <f t="shared" si="12"/>
        <v>40548</v>
      </c>
      <c r="G214" s="519">
        <f t="shared" si="11"/>
        <v>29133</v>
      </c>
      <c r="H214" s="520">
        <v>927</v>
      </c>
    </row>
    <row r="215" spans="1:8" x14ac:dyDescent="0.2">
      <c r="A215" s="514">
        <v>268</v>
      </c>
      <c r="B215" s="515">
        <f t="shared" si="10"/>
        <v>13.73</v>
      </c>
      <c r="C215" s="516"/>
      <c r="D215" s="517">
        <v>33309</v>
      </c>
      <c r="E215" s="518"/>
      <c r="F215" s="517">
        <f t="shared" si="12"/>
        <v>40519</v>
      </c>
      <c r="G215" s="519">
        <f t="shared" si="11"/>
        <v>29112</v>
      </c>
      <c r="H215" s="520">
        <v>927</v>
      </c>
    </row>
    <row r="216" spans="1:8" x14ac:dyDescent="0.2">
      <c r="A216" s="514">
        <v>269</v>
      </c>
      <c r="B216" s="515">
        <f t="shared" si="10"/>
        <v>13.74</v>
      </c>
      <c r="C216" s="516"/>
      <c r="D216" s="517">
        <v>33309</v>
      </c>
      <c r="E216" s="518"/>
      <c r="F216" s="517">
        <f t="shared" si="12"/>
        <v>40491</v>
      </c>
      <c r="G216" s="519">
        <f t="shared" si="11"/>
        <v>29091</v>
      </c>
      <c r="H216" s="520">
        <v>927</v>
      </c>
    </row>
    <row r="217" spans="1:8" x14ac:dyDescent="0.2">
      <c r="A217" s="514">
        <v>270</v>
      </c>
      <c r="B217" s="515">
        <f t="shared" si="10"/>
        <v>13.75</v>
      </c>
      <c r="C217" s="516"/>
      <c r="D217" s="517">
        <v>33309</v>
      </c>
      <c r="E217" s="518"/>
      <c r="F217" s="517">
        <f t="shared" si="12"/>
        <v>40462</v>
      </c>
      <c r="G217" s="519">
        <f t="shared" si="11"/>
        <v>29070</v>
      </c>
      <c r="H217" s="520">
        <v>927</v>
      </c>
    </row>
    <row r="218" spans="1:8" x14ac:dyDescent="0.2">
      <c r="A218" s="514">
        <v>271</v>
      </c>
      <c r="B218" s="515">
        <f t="shared" si="10"/>
        <v>13.75</v>
      </c>
      <c r="C218" s="516"/>
      <c r="D218" s="517">
        <v>33309</v>
      </c>
      <c r="E218" s="518"/>
      <c r="F218" s="517">
        <f t="shared" si="12"/>
        <v>40462</v>
      </c>
      <c r="G218" s="519">
        <f t="shared" si="11"/>
        <v>29070</v>
      </c>
      <c r="H218" s="520">
        <v>927</v>
      </c>
    </row>
    <row r="219" spans="1:8" x14ac:dyDescent="0.2">
      <c r="A219" s="514">
        <v>272</v>
      </c>
      <c r="B219" s="515">
        <f t="shared" si="10"/>
        <v>13.76</v>
      </c>
      <c r="C219" s="516"/>
      <c r="D219" s="517">
        <v>33309</v>
      </c>
      <c r="E219" s="518"/>
      <c r="F219" s="517">
        <f t="shared" si="12"/>
        <v>40433</v>
      </c>
      <c r="G219" s="519">
        <f t="shared" si="11"/>
        <v>29049</v>
      </c>
      <c r="H219" s="520">
        <v>927</v>
      </c>
    </row>
    <row r="220" spans="1:8" x14ac:dyDescent="0.2">
      <c r="A220" s="514">
        <v>273</v>
      </c>
      <c r="B220" s="515">
        <f t="shared" si="10"/>
        <v>13.77</v>
      </c>
      <c r="C220" s="516"/>
      <c r="D220" s="517">
        <v>33309</v>
      </c>
      <c r="E220" s="518"/>
      <c r="F220" s="517">
        <f t="shared" si="12"/>
        <v>40404</v>
      </c>
      <c r="G220" s="519">
        <f t="shared" si="11"/>
        <v>29027</v>
      </c>
      <c r="H220" s="520">
        <v>927</v>
      </c>
    </row>
    <row r="221" spans="1:8" x14ac:dyDescent="0.2">
      <c r="A221" s="514">
        <v>274</v>
      </c>
      <c r="B221" s="515">
        <f t="shared" si="10"/>
        <v>13.78</v>
      </c>
      <c r="C221" s="516"/>
      <c r="D221" s="517">
        <v>33309</v>
      </c>
      <c r="E221" s="518"/>
      <c r="F221" s="517">
        <f t="shared" si="12"/>
        <v>40376</v>
      </c>
      <c r="G221" s="519">
        <f t="shared" si="11"/>
        <v>29006</v>
      </c>
      <c r="H221" s="520">
        <v>927</v>
      </c>
    </row>
    <row r="222" spans="1:8" x14ac:dyDescent="0.2">
      <c r="A222" s="514">
        <v>275</v>
      </c>
      <c r="B222" s="515">
        <f t="shared" si="10"/>
        <v>13.79</v>
      </c>
      <c r="C222" s="516"/>
      <c r="D222" s="517">
        <v>33309</v>
      </c>
      <c r="E222" s="518"/>
      <c r="F222" s="517">
        <f t="shared" si="12"/>
        <v>40347</v>
      </c>
      <c r="G222" s="519">
        <f t="shared" si="11"/>
        <v>28985</v>
      </c>
      <c r="H222" s="520">
        <v>927</v>
      </c>
    </row>
    <row r="223" spans="1:8" x14ac:dyDescent="0.2">
      <c r="A223" s="514">
        <v>276</v>
      </c>
      <c r="B223" s="515">
        <f t="shared" ref="B223:B267" si="13">ROUND(0.0095*A223+11.18,2)</f>
        <v>13.8</v>
      </c>
      <c r="C223" s="516"/>
      <c r="D223" s="517">
        <v>33309</v>
      </c>
      <c r="E223" s="518"/>
      <c r="F223" s="517">
        <f t="shared" si="12"/>
        <v>40319</v>
      </c>
      <c r="G223" s="519">
        <f t="shared" si="11"/>
        <v>28964</v>
      </c>
      <c r="H223" s="520">
        <v>927</v>
      </c>
    </row>
    <row r="224" spans="1:8" x14ac:dyDescent="0.2">
      <c r="A224" s="514">
        <v>277</v>
      </c>
      <c r="B224" s="515">
        <f t="shared" si="13"/>
        <v>13.81</v>
      </c>
      <c r="C224" s="516"/>
      <c r="D224" s="517">
        <v>33309</v>
      </c>
      <c r="E224" s="518"/>
      <c r="F224" s="517">
        <f t="shared" si="12"/>
        <v>40290</v>
      </c>
      <c r="G224" s="519">
        <f t="shared" si="11"/>
        <v>28943</v>
      </c>
      <c r="H224" s="520">
        <v>927</v>
      </c>
    </row>
    <row r="225" spans="1:8" x14ac:dyDescent="0.2">
      <c r="A225" s="514">
        <v>278</v>
      </c>
      <c r="B225" s="515">
        <f t="shared" si="13"/>
        <v>13.82</v>
      </c>
      <c r="C225" s="516"/>
      <c r="D225" s="517">
        <v>33309</v>
      </c>
      <c r="E225" s="518"/>
      <c r="F225" s="517">
        <f t="shared" si="12"/>
        <v>40262</v>
      </c>
      <c r="G225" s="519">
        <f t="shared" si="11"/>
        <v>28922</v>
      </c>
      <c r="H225" s="520">
        <v>927</v>
      </c>
    </row>
    <row r="226" spans="1:8" x14ac:dyDescent="0.2">
      <c r="A226" s="514">
        <v>279</v>
      </c>
      <c r="B226" s="515">
        <f t="shared" si="13"/>
        <v>13.83</v>
      </c>
      <c r="C226" s="516"/>
      <c r="D226" s="517">
        <v>33309</v>
      </c>
      <c r="E226" s="518"/>
      <c r="F226" s="517">
        <f t="shared" si="12"/>
        <v>40233</v>
      </c>
      <c r="G226" s="519">
        <f t="shared" si="11"/>
        <v>28902</v>
      </c>
      <c r="H226" s="520">
        <v>927</v>
      </c>
    </row>
    <row r="227" spans="1:8" x14ac:dyDescent="0.2">
      <c r="A227" s="514">
        <v>280</v>
      </c>
      <c r="B227" s="515">
        <f t="shared" si="13"/>
        <v>13.84</v>
      </c>
      <c r="C227" s="516"/>
      <c r="D227" s="517">
        <v>33309</v>
      </c>
      <c r="E227" s="518"/>
      <c r="F227" s="517">
        <f t="shared" si="12"/>
        <v>40205</v>
      </c>
      <c r="G227" s="519">
        <f t="shared" si="11"/>
        <v>28881</v>
      </c>
      <c r="H227" s="520">
        <v>927</v>
      </c>
    </row>
    <row r="228" spans="1:8" x14ac:dyDescent="0.2">
      <c r="A228" s="514">
        <v>281</v>
      </c>
      <c r="B228" s="515">
        <f t="shared" si="13"/>
        <v>13.85</v>
      </c>
      <c r="C228" s="516"/>
      <c r="D228" s="517">
        <v>33309</v>
      </c>
      <c r="E228" s="518"/>
      <c r="F228" s="517">
        <f t="shared" si="12"/>
        <v>40176</v>
      </c>
      <c r="G228" s="519">
        <f t="shared" si="11"/>
        <v>28860</v>
      </c>
      <c r="H228" s="520">
        <v>927</v>
      </c>
    </row>
    <row r="229" spans="1:8" x14ac:dyDescent="0.2">
      <c r="A229" s="514">
        <v>282</v>
      </c>
      <c r="B229" s="515">
        <f t="shared" si="13"/>
        <v>13.86</v>
      </c>
      <c r="C229" s="516"/>
      <c r="D229" s="517">
        <v>33309</v>
      </c>
      <c r="E229" s="518"/>
      <c r="F229" s="517">
        <f t="shared" si="12"/>
        <v>40148</v>
      </c>
      <c r="G229" s="519">
        <f t="shared" si="11"/>
        <v>28839</v>
      </c>
      <c r="H229" s="520">
        <v>927</v>
      </c>
    </row>
    <row r="230" spans="1:8" x14ac:dyDescent="0.2">
      <c r="A230" s="514">
        <v>283</v>
      </c>
      <c r="B230" s="515">
        <f t="shared" si="13"/>
        <v>13.87</v>
      </c>
      <c r="C230" s="516"/>
      <c r="D230" s="517">
        <v>33309</v>
      </c>
      <c r="E230" s="518"/>
      <c r="F230" s="517">
        <f t="shared" si="12"/>
        <v>40120</v>
      </c>
      <c r="G230" s="519">
        <f t="shared" si="11"/>
        <v>28818</v>
      </c>
      <c r="H230" s="520">
        <v>927</v>
      </c>
    </row>
    <row r="231" spans="1:8" x14ac:dyDescent="0.2">
      <c r="A231" s="514">
        <v>284</v>
      </c>
      <c r="B231" s="515">
        <f t="shared" si="13"/>
        <v>13.88</v>
      </c>
      <c r="C231" s="516"/>
      <c r="D231" s="517">
        <v>33309</v>
      </c>
      <c r="E231" s="518"/>
      <c r="F231" s="517">
        <f t="shared" si="12"/>
        <v>40091</v>
      </c>
      <c r="G231" s="519">
        <f t="shared" si="11"/>
        <v>28797</v>
      </c>
      <c r="H231" s="520">
        <v>927</v>
      </c>
    </row>
    <row r="232" spans="1:8" x14ac:dyDescent="0.2">
      <c r="A232" s="514">
        <v>285</v>
      </c>
      <c r="B232" s="515">
        <f t="shared" si="13"/>
        <v>13.89</v>
      </c>
      <c r="C232" s="516"/>
      <c r="D232" s="517">
        <v>33309</v>
      </c>
      <c r="E232" s="518"/>
      <c r="F232" s="517">
        <f t="shared" si="12"/>
        <v>40063</v>
      </c>
      <c r="G232" s="519">
        <f t="shared" si="11"/>
        <v>28777</v>
      </c>
      <c r="H232" s="520">
        <v>927</v>
      </c>
    </row>
    <row r="233" spans="1:8" x14ac:dyDescent="0.2">
      <c r="A233" s="514">
        <v>286</v>
      </c>
      <c r="B233" s="515">
        <f t="shared" si="13"/>
        <v>13.9</v>
      </c>
      <c r="C233" s="516"/>
      <c r="D233" s="517">
        <v>33309</v>
      </c>
      <c r="E233" s="518"/>
      <c r="F233" s="517">
        <f t="shared" si="12"/>
        <v>40035</v>
      </c>
      <c r="G233" s="519">
        <f t="shared" si="11"/>
        <v>28756</v>
      </c>
      <c r="H233" s="520">
        <v>927</v>
      </c>
    </row>
    <row r="234" spans="1:8" x14ac:dyDescent="0.2">
      <c r="A234" s="514">
        <v>287</v>
      </c>
      <c r="B234" s="515">
        <f t="shared" si="13"/>
        <v>13.91</v>
      </c>
      <c r="C234" s="516"/>
      <c r="D234" s="517">
        <v>33309</v>
      </c>
      <c r="E234" s="518"/>
      <c r="F234" s="517">
        <f t="shared" si="12"/>
        <v>40007</v>
      </c>
      <c r="G234" s="519">
        <f t="shared" si="11"/>
        <v>28735</v>
      </c>
      <c r="H234" s="520">
        <v>927</v>
      </c>
    </row>
    <row r="235" spans="1:8" x14ac:dyDescent="0.2">
      <c r="A235" s="514">
        <v>288</v>
      </c>
      <c r="B235" s="515">
        <f t="shared" si="13"/>
        <v>13.92</v>
      </c>
      <c r="C235" s="516"/>
      <c r="D235" s="517">
        <v>33309</v>
      </c>
      <c r="E235" s="518"/>
      <c r="F235" s="517">
        <f t="shared" si="12"/>
        <v>39979</v>
      </c>
      <c r="G235" s="519">
        <f t="shared" si="11"/>
        <v>28715</v>
      </c>
      <c r="H235" s="520">
        <v>927</v>
      </c>
    </row>
    <row r="236" spans="1:8" x14ac:dyDescent="0.2">
      <c r="A236" s="514">
        <v>289</v>
      </c>
      <c r="B236" s="515">
        <f t="shared" si="13"/>
        <v>13.93</v>
      </c>
      <c r="C236" s="516"/>
      <c r="D236" s="517">
        <v>33309</v>
      </c>
      <c r="E236" s="518"/>
      <c r="F236" s="517">
        <f t="shared" si="12"/>
        <v>39951</v>
      </c>
      <c r="G236" s="519">
        <f t="shared" si="11"/>
        <v>28694</v>
      </c>
      <c r="H236" s="520">
        <v>927</v>
      </c>
    </row>
    <row r="237" spans="1:8" x14ac:dyDescent="0.2">
      <c r="A237" s="514">
        <v>290</v>
      </c>
      <c r="B237" s="515">
        <f t="shared" si="13"/>
        <v>13.94</v>
      </c>
      <c r="C237" s="516"/>
      <c r="D237" s="517">
        <v>33309</v>
      </c>
      <c r="E237" s="518"/>
      <c r="F237" s="517">
        <f t="shared" si="12"/>
        <v>39923</v>
      </c>
      <c r="G237" s="519">
        <f t="shared" si="11"/>
        <v>28673</v>
      </c>
      <c r="H237" s="520">
        <v>927</v>
      </c>
    </row>
    <row r="238" spans="1:8" x14ac:dyDescent="0.2">
      <c r="A238" s="514">
        <v>291</v>
      </c>
      <c r="B238" s="515">
        <f t="shared" si="13"/>
        <v>13.94</v>
      </c>
      <c r="C238" s="516"/>
      <c r="D238" s="517">
        <v>33309</v>
      </c>
      <c r="E238" s="518"/>
      <c r="F238" s="517">
        <f t="shared" si="12"/>
        <v>39923</v>
      </c>
      <c r="G238" s="519">
        <f t="shared" si="11"/>
        <v>28673</v>
      </c>
      <c r="H238" s="520">
        <v>927</v>
      </c>
    </row>
    <row r="239" spans="1:8" x14ac:dyDescent="0.2">
      <c r="A239" s="514">
        <v>292</v>
      </c>
      <c r="B239" s="515">
        <f t="shared" si="13"/>
        <v>13.95</v>
      </c>
      <c r="C239" s="516"/>
      <c r="D239" s="517">
        <v>33309</v>
      </c>
      <c r="E239" s="518"/>
      <c r="F239" s="517">
        <f t="shared" si="12"/>
        <v>39895</v>
      </c>
      <c r="G239" s="519">
        <f t="shared" si="11"/>
        <v>28653</v>
      </c>
      <c r="H239" s="520">
        <v>927</v>
      </c>
    </row>
    <row r="240" spans="1:8" x14ac:dyDescent="0.2">
      <c r="A240" s="514">
        <v>293</v>
      </c>
      <c r="B240" s="515">
        <f t="shared" si="13"/>
        <v>13.96</v>
      </c>
      <c r="C240" s="516"/>
      <c r="D240" s="517">
        <v>33309</v>
      </c>
      <c r="E240" s="518"/>
      <c r="F240" s="517">
        <f t="shared" si="12"/>
        <v>39867</v>
      </c>
      <c r="G240" s="519">
        <f t="shared" si="11"/>
        <v>28632</v>
      </c>
      <c r="H240" s="520">
        <v>927</v>
      </c>
    </row>
    <row r="241" spans="1:8" x14ac:dyDescent="0.2">
      <c r="A241" s="514">
        <v>294</v>
      </c>
      <c r="B241" s="515">
        <f t="shared" si="13"/>
        <v>13.97</v>
      </c>
      <c r="C241" s="516"/>
      <c r="D241" s="517">
        <v>33309</v>
      </c>
      <c r="E241" s="518"/>
      <c r="F241" s="517">
        <f t="shared" si="12"/>
        <v>39839</v>
      </c>
      <c r="G241" s="519">
        <f t="shared" si="11"/>
        <v>28612</v>
      </c>
      <c r="H241" s="520">
        <v>927</v>
      </c>
    </row>
    <row r="242" spans="1:8" x14ac:dyDescent="0.2">
      <c r="A242" s="514">
        <v>295</v>
      </c>
      <c r="B242" s="515">
        <f t="shared" si="13"/>
        <v>13.98</v>
      </c>
      <c r="C242" s="516"/>
      <c r="D242" s="517">
        <v>33309</v>
      </c>
      <c r="E242" s="518"/>
      <c r="F242" s="517">
        <f t="shared" si="12"/>
        <v>39811</v>
      </c>
      <c r="G242" s="519">
        <f t="shared" si="11"/>
        <v>28591</v>
      </c>
      <c r="H242" s="520">
        <v>927</v>
      </c>
    </row>
    <row r="243" spans="1:8" x14ac:dyDescent="0.2">
      <c r="A243" s="514">
        <v>296</v>
      </c>
      <c r="B243" s="515">
        <f t="shared" si="13"/>
        <v>13.99</v>
      </c>
      <c r="C243" s="516"/>
      <c r="D243" s="517">
        <v>33309</v>
      </c>
      <c r="E243" s="518"/>
      <c r="F243" s="517">
        <f t="shared" si="12"/>
        <v>39784</v>
      </c>
      <c r="G243" s="519">
        <f t="shared" si="11"/>
        <v>28571</v>
      </c>
      <c r="H243" s="520">
        <v>927</v>
      </c>
    </row>
    <row r="244" spans="1:8" x14ac:dyDescent="0.2">
      <c r="A244" s="514">
        <v>297</v>
      </c>
      <c r="B244" s="515">
        <f t="shared" si="13"/>
        <v>14</v>
      </c>
      <c r="C244" s="516"/>
      <c r="D244" s="517">
        <v>33309</v>
      </c>
      <c r="E244" s="518"/>
      <c r="F244" s="517">
        <f t="shared" si="12"/>
        <v>39756</v>
      </c>
      <c r="G244" s="519">
        <f t="shared" si="11"/>
        <v>28551</v>
      </c>
      <c r="H244" s="520">
        <v>927</v>
      </c>
    </row>
    <row r="245" spans="1:8" x14ac:dyDescent="0.2">
      <c r="A245" s="514">
        <v>298</v>
      </c>
      <c r="B245" s="515">
        <f t="shared" si="13"/>
        <v>14.01</v>
      </c>
      <c r="C245" s="516"/>
      <c r="D245" s="517">
        <v>33309</v>
      </c>
      <c r="E245" s="518"/>
      <c r="F245" s="517">
        <f t="shared" si="12"/>
        <v>39728</v>
      </c>
      <c r="G245" s="519">
        <f t="shared" si="11"/>
        <v>28530</v>
      </c>
      <c r="H245" s="520">
        <v>927</v>
      </c>
    </row>
    <row r="246" spans="1:8" x14ac:dyDescent="0.2">
      <c r="A246" s="514">
        <v>299</v>
      </c>
      <c r="B246" s="515">
        <f t="shared" si="13"/>
        <v>14.02</v>
      </c>
      <c r="C246" s="516"/>
      <c r="D246" s="517">
        <v>33309</v>
      </c>
      <c r="E246" s="518"/>
      <c r="F246" s="517">
        <f t="shared" si="12"/>
        <v>39700</v>
      </c>
      <c r="G246" s="519">
        <f t="shared" si="11"/>
        <v>28510</v>
      </c>
      <c r="H246" s="520">
        <v>927</v>
      </c>
    </row>
    <row r="247" spans="1:8" x14ac:dyDescent="0.2">
      <c r="A247" s="514">
        <v>300</v>
      </c>
      <c r="B247" s="515">
        <f t="shared" si="13"/>
        <v>14.03</v>
      </c>
      <c r="C247" s="516"/>
      <c r="D247" s="517">
        <v>33309</v>
      </c>
      <c r="E247" s="518"/>
      <c r="F247" s="517">
        <f t="shared" si="12"/>
        <v>39673</v>
      </c>
      <c r="G247" s="519">
        <f t="shared" si="11"/>
        <v>28490</v>
      </c>
      <c r="H247" s="520">
        <v>927</v>
      </c>
    </row>
    <row r="248" spans="1:8" x14ac:dyDescent="0.2">
      <c r="A248" s="514">
        <v>301</v>
      </c>
      <c r="B248" s="515">
        <f t="shared" si="13"/>
        <v>14.04</v>
      </c>
      <c r="C248" s="516"/>
      <c r="D248" s="517">
        <v>33309</v>
      </c>
      <c r="E248" s="518"/>
      <c r="F248" s="517">
        <f t="shared" si="12"/>
        <v>39645</v>
      </c>
      <c r="G248" s="519">
        <f t="shared" si="11"/>
        <v>28469</v>
      </c>
      <c r="H248" s="520">
        <v>927</v>
      </c>
    </row>
    <row r="249" spans="1:8" x14ac:dyDescent="0.2">
      <c r="A249" s="514">
        <v>302</v>
      </c>
      <c r="B249" s="515">
        <f t="shared" si="13"/>
        <v>14.05</v>
      </c>
      <c r="C249" s="516"/>
      <c r="D249" s="517">
        <v>33309</v>
      </c>
      <c r="E249" s="518"/>
      <c r="F249" s="517">
        <f t="shared" si="12"/>
        <v>39618</v>
      </c>
      <c r="G249" s="519">
        <f t="shared" si="11"/>
        <v>28449</v>
      </c>
      <c r="H249" s="520">
        <v>927</v>
      </c>
    </row>
    <row r="250" spans="1:8" x14ac:dyDescent="0.2">
      <c r="A250" s="514">
        <v>303</v>
      </c>
      <c r="B250" s="515">
        <f t="shared" si="13"/>
        <v>14.06</v>
      </c>
      <c r="C250" s="516"/>
      <c r="D250" s="517">
        <v>33309</v>
      </c>
      <c r="E250" s="518"/>
      <c r="F250" s="517">
        <f t="shared" si="12"/>
        <v>39590</v>
      </c>
      <c r="G250" s="519">
        <f t="shared" si="11"/>
        <v>28429</v>
      </c>
      <c r="H250" s="520">
        <v>927</v>
      </c>
    </row>
    <row r="251" spans="1:8" x14ac:dyDescent="0.2">
      <c r="A251" s="514">
        <v>304</v>
      </c>
      <c r="B251" s="515">
        <f t="shared" si="13"/>
        <v>14.07</v>
      </c>
      <c r="C251" s="516"/>
      <c r="D251" s="517">
        <v>33309</v>
      </c>
      <c r="E251" s="518"/>
      <c r="F251" s="517">
        <f t="shared" si="12"/>
        <v>39563</v>
      </c>
      <c r="G251" s="519">
        <f t="shared" si="11"/>
        <v>28409</v>
      </c>
      <c r="H251" s="520">
        <v>927</v>
      </c>
    </row>
    <row r="252" spans="1:8" x14ac:dyDescent="0.2">
      <c r="A252" s="514">
        <v>305</v>
      </c>
      <c r="B252" s="515">
        <f t="shared" si="13"/>
        <v>14.08</v>
      </c>
      <c r="C252" s="516"/>
      <c r="D252" s="517">
        <v>33309</v>
      </c>
      <c r="E252" s="518"/>
      <c r="F252" s="517">
        <f t="shared" si="12"/>
        <v>39535</v>
      </c>
      <c r="G252" s="519">
        <f t="shared" si="11"/>
        <v>28388</v>
      </c>
      <c r="H252" s="520">
        <v>927</v>
      </c>
    </row>
    <row r="253" spans="1:8" x14ac:dyDescent="0.2">
      <c r="A253" s="514">
        <v>306</v>
      </c>
      <c r="B253" s="515">
        <f t="shared" si="13"/>
        <v>14.09</v>
      </c>
      <c r="C253" s="516"/>
      <c r="D253" s="517">
        <v>33309</v>
      </c>
      <c r="E253" s="518"/>
      <c r="F253" s="517">
        <f t="shared" si="12"/>
        <v>39508</v>
      </c>
      <c r="G253" s="519">
        <f t="shared" si="11"/>
        <v>28368</v>
      </c>
      <c r="H253" s="520">
        <v>927</v>
      </c>
    </row>
    <row r="254" spans="1:8" x14ac:dyDescent="0.2">
      <c r="A254" s="514">
        <v>307</v>
      </c>
      <c r="B254" s="515">
        <f t="shared" si="13"/>
        <v>14.1</v>
      </c>
      <c r="C254" s="516"/>
      <c r="D254" s="517">
        <v>33309</v>
      </c>
      <c r="E254" s="518"/>
      <c r="F254" s="517">
        <f t="shared" si="12"/>
        <v>39480</v>
      </c>
      <c r="G254" s="519">
        <f t="shared" si="11"/>
        <v>28348</v>
      </c>
      <c r="H254" s="520">
        <v>927</v>
      </c>
    </row>
    <row r="255" spans="1:8" x14ac:dyDescent="0.2">
      <c r="A255" s="514">
        <v>308</v>
      </c>
      <c r="B255" s="515">
        <f t="shared" si="13"/>
        <v>14.11</v>
      </c>
      <c r="C255" s="516"/>
      <c r="D255" s="517">
        <v>33309</v>
      </c>
      <c r="E255" s="518"/>
      <c r="F255" s="517">
        <f t="shared" si="12"/>
        <v>39453</v>
      </c>
      <c r="G255" s="519">
        <f t="shared" si="11"/>
        <v>28328</v>
      </c>
      <c r="H255" s="520">
        <v>927</v>
      </c>
    </row>
    <row r="256" spans="1:8" x14ac:dyDescent="0.2">
      <c r="A256" s="514">
        <v>309</v>
      </c>
      <c r="B256" s="515">
        <f t="shared" si="13"/>
        <v>14.12</v>
      </c>
      <c r="C256" s="516"/>
      <c r="D256" s="517">
        <v>33309</v>
      </c>
      <c r="E256" s="518"/>
      <c r="F256" s="517">
        <f t="shared" si="12"/>
        <v>39426</v>
      </c>
      <c r="G256" s="519">
        <f t="shared" si="11"/>
        <v>28308</v>
      </c>
      <c r="H256" s="520">
        <v>927</v>
      </c>
    </row>
    <row r="257" spans="1:8" x14ac:dyDescent="0.2">
      <c r="A257" s="514">
        <v>310</v>
      </c>
      <c r="B257" s="515">
        <f t="shared" si="13"/>
        <v>14.13</v>
      </c>
      <c r="C257" s="516"/>
      <c r="D257" s="517">
        <v>33309</v>
      </c>
      <c r="E257" s="518"/>
      <c r="F257" s="517">
        <f t="shared" si="12"/>
        <v>39399</v>
      </c>
      <c r="G257" s="519">
        <f t="shared" si="11"/>
        <v>28288</v>
      </c>
      <c r="H257" s="520">
        <v>927</v>
      </c>
    </row>
    <row r="258" spans="1:8" x14ac:dyDescent="0.2">
      <c r="A258" s="514">
        <v>311</v>
      </c>
      <c r="B258" s="515">
        <f t="shared" si="13"/>
        <v>14.13</v>
      </c>
      <c r="C258" s="516"/>
      <c r="D258" s="517">
        <v>33309</v>
      </c>
      <c r="E258" s="518"/>
      <c r="F258" s="517">
        <f t="shared" si="12"/>
        <v>39399</v>
      </c>
      <c r="G258" s="519">
        <f t="shared" si="11"/>
        <v>28288</v>
      </c>
      <c r="H258" s="520">
        <v>927</v>
      </c>
    </row>
    <row r="259" spans="1:8" x14ac:dyDescent="0.2">
      <c r="A259" s="514">
        <v>312</v>
      </c>
      <c r="B259" s="515">
        <f t="shared" si="13"/>
        <v>14.14</v>
      </c>
      <c r="C259" s="516"/>
      <c r="D259" s="517">
        <v>33309</v>
      </c>
      <c r="E259" s="518"/>
      <c r="F259" s="517">
        <f t="shared" si="12"/>
        <v>39371</v>
      </c>
      <c r="G259" s="519">
        <f t="shared" si="11"/>
        <v>28268</v>
      </c>
      <c r="H259" s="520">
        <v>927</v>
      </c>
    </row>
    <row r="260" spans="1:8" x14ac:dyDescent="0.2">
      <c r="A260" s="514">
        <v>313</v>
      </c>
      <c r="B260" s="515">
        <f t="shared" si="13"/>
        <v>14.15</v>
      </c>
      <c r="C260" s="516"/>
      <c r="D260" s="517">
        <v>33309</v>
      </c>
      <c r="E260" s="518"/>
      <c r="F260" s="517">
        <f t="shared" si="12"/>
        <v>39344</v>
      </c>
      <c r="G260" s="519">
        <f t="shared" si="11"/>
        <v>28248</v>
      </c>
      <c r="H260" s="520">
        <v>927</v>
      </c>
    </row>
    <row r="261" spans="1:8" x14ac:dyDescent="0.2">
      <c r="A261" s="514">
        <v>314</v>
      </c>
      <c r="B261" s="515">
        <f t="shared" si="13"/>
        <v>14.16</v>
      </c>
      <c r="C261" s="516"/>
      <c r="D261" s="517">
        <v>33309</v>
      </c>
      <c r="E261" s="518"/>
      <c r="F261" s="517">
        <f t="shared" si="12"/>
        <v>39317</v>
      </c>
      <c r="G261" s="519">
        <f t="shared" si="11"/>
        <v>28228</v>
      </c>
      <c r="H261" s="520">
        <v>927</v>
      </c>
    </row>
    <row r="262" spans="1:8" x14ac:dyDescent="0.2">
      <c r="A262" s="514">
        <v>315</v>
      </c>
      <c r="B262" s="515">
        <f t="shared" si="13"/>
        <v>14.17</v>
      </c>
      <c r="C262" s="516"/>
      <c r="D262" s="517">
        <v>33309</v>
      </c>
      <c r="E262" s="518"/>
      <c r="F262" s="517">
        <f t="shared" si="12"/>
        <v>39290</v>
      </c>
      <c r="G262" s="519">
        <f t="shared" si="11"/>
        <v>28208</v>
      </c>
      <c r="H262" s="520">
        <v>927</v>
      </c>
    </row>
    <row r="263" spans="1:8" x14ac:dyDescent="0.2">
      <c r="A263" s="514">
        <v>316</v>
      </c>
      <c r="B263" s="515">
        <f t="shared" si="13"/>
        <v>14.18</v>
      </c>
      <c r="C263" s="516"/>
      <c r="D263" s="517">
        <v>33309</v>
      </c>
      <c r="E263" s="518"/>
      <c r="F263" s="517">
        <f t="shared" si="12"/>
        <v>39263</v>
      </c>
      <c r="G263" s="519">
        <f t="shared" si="11"/>
        <v>28188</v>
      </c>
      <c r="H263" s="520">
        <v>927</v>
      </c>
    </row>
    <row r="264" spans="1:8" x14ac:dyDescent="0.2">
      <c r="A264" s="514">
        <v>317</v>
      </c>
      <c r="B264" s="515">
        <f t="shared" si="13"/>
        <v>14.19</v>
      </c>
      <c r="C264" s="516"/>
      <c r="D264" s="517">
        <v>33309</v>
      </c>
      <c r="E264" s="518"/>
      <c r="F264" s="517">
        <f t="shared" si="12"/>
        <v>39236</v>
      </c>
      <c r="G264" s="519">
        <f t="shared" si="11"/>
        <v>28168</v>
      </c>
      <c r="H264" s="520">
        <v>927</v>
      </c>
    </row>
    <row r="265" spans="1:8" x14ac:dyDescent="0.2">
      <c r="A265" s="514">
        <v>318</v>
      </c>
      <c r="B265" s="515">
        <f t="shared" si="13"/>
        <v>14.2</v>
      </c>
      <c r="C265" s="516"/>
      <c r="D265" s="517">
        <v>33309</v>
      </c>
      <c r="E265" s="518"/>
      <c r="F265" s="517">
        <f t="shared" si="12"/>
        <v>39209</v>
      </c>
      <c r="G265" s="519">
        <f t="shared" si="11"/>
        <v>28148</v>
      </c>
      <c r="H265" s="520">
        <v>927</v>
      </c>
    </row>
    <row r="266" spans="1:8" x14ac:dyDescent="0.2">
      <c r="A266" s="514">
        <v>319</v>
      </c>
      <c r="B266" s="515">
        <f t="shared" si="13"/>
        <v>14.21</v>
      </c>
      <c r="C266" s="516"/>
      <c r="D266" s="517">
        <v>33309</v>
      </c>
      <c r="E266" s="518"/>
      <c r="F266" s="517">
        <f t="shared" si="12"/>
        <v>39182</v>
      </c>
      <c r="G266" s="519">
        <f t="shared" si="11"/>
        <v>28129</v>
      </c>
      <c r="H266" s="520">
        <v>927</v>
      </c>
    </row>
    <row r="267" spans="1:8" x14ac:dyDescent="0.2">
      <c r="A267" s="522">
        <v>320</v>
      </c>
      <c r="B267" s="521">
        <f t="shared" si="13"/>
        <v>14.22</v>
      </c>
      <c r="C267" s="523"/>
      <c r="D267" s="517">
        <v>33309</v>
      </c>
      <c r="E267" s="524"/>
      <c r="F267" s="517">
        <f t="shared" si="12"/>
        <v>39155</v>
      </c>
      <c r="G267" s="519">
        <f t="shared" si="11"/>
        <v>28109</v>
      </c>
      <c r="H267" s="520">
        <v>927</v>
      </c>
    </row>
    <row r="268" spans="1:8" x14ac:dyDescent="0.2">
      <c r="A268" s="522">
        <v>321</v>
      </c>
      <c r="B268" s="521">
        <v>14.26</v>
      </c>
      <c r="C268" s="523"/>
      <c r="D268" s="517">
        <v>33309</v>
      </c>
      <c r="E268" s="524"/>
      <c r="F268" s="517">
        <f t="shared" si="12"/>
        <v>39048</v>
      </c>
      <c r="G268" s="519">
        <f t="shared" si="11"/>
        <v>28030</v>
      </c>
      <c r="H268" s="520">
        <v>927</v>
      </c>
    </row>
    <row r="269" spans="1:8" x14ac:dyDescent="0.2">
      <c r="A269" s="514">
        <v>322</v>
      </c>
      <c r="B269" s="521">
        <v>14.26</v>
      </c>
      <c r="C269" s="516"/>
      <c r="D269" s="517">
        <v>33309</v>
      </c>
      <c r="E269" s="518"/>
      <c r="F269" s="517">
        <f t="shared" si="12"/>
        <v>39048</v>
      </c>
      <c r="G269" s="519">
        <f t="shared" si="11"/>
        <v>28030</v>
      </c>
      <c r="H269" s="520">
        <v>927</v>
      </c>
    </row>
    <row r="270" spans="1:8" x14ac:dyDescent="0.2">
      <c r="A270" s="514">
        <v>323</v>
      </c>
      <c r="B270" s="521">
        <v>14.26</v>
      </c>
      <c r="C270" s="516"/>
      <c r="D270" s="517">
        <v>33309</v>
      </c>
      <c r="E270" s="518"/>
      <c r="F270" s="517">
        <f t="shared" si="12"/>
        <v>39048</v>
      </c>
      <c r="G270" s="519">
        <f t="shared" si="11"/>
        <v>28030</v>
      </c>
      <c r="H270" s="520">
        <v>927</v>
      </c>
    </row>
    <row r="271" spans="1:8" x14ac:dyDescent="0.2">
      <c r="A271" s="514">
        <v>324</v>
      </c>
      <c r="B271" s="521">
        <v>14.26</v>
      </c>
      <c r="C271" s="516"/>
      <c r="D271" s="517">
        <v>33309</v>
      </c>
      <c r="E271" s="518"/>
      <c r="F271" s="517">
        <f t="shared" si="12"/>
        <v>39048</v>
      </c>
      <c r="G271" s="519">
        <f t="shared" si="11"/>
        <v>28030</v>
      </c>
      <c r="H271" s="520">
        <v>927</v>
      </c>
    </row>
    <row r="272" spans="1:8" x14ac:dyDescent="0.2">
      <c r="A272" s="514">
        <v>325</v>
      </c>
      <c r="B272" s="521">
        <v>14.26</v>
      </c>
      <c r="C272" s="516"/>
      <c r="D272" s="517">
        <v>33309</v>
      </c>
      <c r="E272" s="518"/>
      <c r="F272" s="517">
        <f t="shared" si="12"/>
        <v>39048</v>
      </c>
      <c r="G272" s="519">
        <f t="shared" ref="G272:G335" si="14">ROUND(12*(1/B272*D272),0)</f>
        <v>28030</v>
      </c>
      <c r="H272" s="520">
        <v>927</v>
      </c>
    </row>
    <row r="273" spans="1:8" x14ac:dyDescent="0.2">
      <c r="A273" s="514">
        <v>326</v>
      </c>
      <c r="B273" s="521">
        <v>14.26</v>
      </c>
      <c r="C273" s="516"/>
      <c r="D273" s="517">
        <v>33309</v>
      </c>
      <c r="E273" s="518"/>
      <c r="F273" s="517">
        <f t="shared" ref="F273:F336" si="15">ROUND(12*1.36*(1/B273*D273)+H273,0)</f>
        <v>39048</v>
      </c>
      <c r="G273" s="519">
        <f t="shared" si="14"/>
        <v>28030</v>
      </c>
      <c r="H273" s="520">
        <v>927</v>
      </c>
    </row>
    <row r="274" spans="1:8" x14ac:dyDescent="0.2">
      <c r="A274" s="514">
        <v>327</v>
      </c>
      <c r="B274" s="521">
        <v>14.26</v>
      </c>
      <c r="C274" s="516"/>
      <c r="D274" s="517">
        <v>33309</v>
      </c>
      <c r="E274" s="518"/>
      <c r="F274" s="517">
        <f t="shared" si="15"/>
        <v>39048</v>
      </c>
      <c r="G274" s="519">
        <f t="shared" si="14"/>
        <v>28030</v>
      </c>
      <c r="H274" s="520">
        <v>927</v>
      </c>
    </row>
    <row r="275" spans="1:8" x14ac:dyDescent="0.2">
      <c r="A275" s="514">
        <v>328</v>
      </c>
      <c r="B275" s="521">
        <v>14.26</v>
      </c>
      <c r="C275" s="516"/>
      <c r="D275" s="517">
        <v>33309</v>
      </c>
      <c r="E275" s="518"/>
      <c r="F275" s="517">
        <f t="shared" si="15"/>
        <v>39048</v>
      </c>
      <c r="G275" s="519">
        <f t="shared" si="14"/>
        <v>28030</v>
      </c>
      <c r="H275" s="520">
        <v>927</v>
      </c>
    </row>
    <row r="276" spans="1:8" x14ac:dyDescent="0.2">
      <c r="A276" s="514">
        <v>329</v>
      </c>
      <c r="B276" s="521">
        <v>14.26</v>
      </c>
      <c r="C276" s="516"/>
      <c r="D276" s="517">
        <v>33309</v>
      </c>
      <c r="E276" s="518"/>
      <c r="F276" s="517">
        <f t="shared" si="15"/>
        <v>39048</v>
      </c>
      <c r="G276" s="519">
        <f t="shared" si="14"/>
        <v>28030</v>
      </c>
      <c r="H276" s="520">
        <v>927</v>
      </c>
    </row>
    <row r="277" spans="1:8" x14ac:dyDescent="0.2">
      <c r="A277" s="514">
        <v>330</v>
      </c>
      <c r="B277" s="521">
        <v>14.26</v>
      </c>
      <c r="C277" s="516"/>
      <c r="D277" s="517">
        <v>33309</v>
      </c>
      <c r="E277" s="518"/>
      <c r="F277" s="517">
        <f t="shared" si="15"/>
        <v>39048</v>
      </c>
      <c r="G277" s="519">
        <f t="shared" si="14"/>
        <v>28030</v>
      </c>
      <c r="H277" s="520">
        <v>927</v>
      </c>
    </row>
    <row r="278" spans="1:8" x14ac:dyDescent="0.2">
      <c r="A278" s="514">
        <v>331</v>
      </c>
      <c r="B278" s="521">
        <v>14.26</v>
      </c>
      <c r="C278" s="516"/>
      <c r="D278" s="517">
        <v>33309</v>
      </c>
      <c r="E278" s="518"/>
      <c r="F278" s="517">
        <f t="shared" si="15"/>
        <v>39048</v>
      </c>
      <c r="G278" s="519">
        <f t="shared" si="14"/>
        <v>28030</v>
      </c>
      <c r="H278" s="520">
        <v>927</v>
      </c>
    </row>
    <row r="279" spans="1:8" x14ac:dyDescent="0.2">
      <c r="A279" s="514">
        <v>332</v>
      </c>
      <c r="B279" s="521">
        <v>14.26</v>
      </c>
      <c r="C279" s="516"/>
      <c r="D279" s="517">
        <v>33309</v>
      </c>
      <c r="E279" s="518"/>
      <c r="F279" s="517">
        <f t="shared" si="15"/>
        <v>39048</v>
      </c>
      <c r="G279" s="519">
        <f t="shared" si="14"/>
        <v>28030</v>
      </c>
      <c r="H279" s="520">
        <v>927</v>
      </c>
    </row>
    <row r="280" spans="1:8" x14ac:dyDescent="0.2">
      <c r="A280" s="514">
        <v>333</v>
      </c>
      <c r="B280" s="521">
        <v>14.26</v>
      </c>
      <c r="C280" s="516"/>
      <c r="D280" s="517">
        <v>33309</v>
      </c>
      <c r="E280" s="518"/>
      <c r="F280" s="517">
        <f t="shared" si="15"/>
        <v>39048</v>
      </c>
      <c r="G280" s="519">
        <f t="shared" si="14"/>
        <v>28030</v>
      </c>
      <c r="H280" s="520">
        <v>927</v>
      </c>
    </row>
    <row r="281" spans="1:8" x14ac:dyDescent="0.2">
      <c r="A281" s="514">
        <v>334</v>
      </c>
      <c r="B281" s="521">
        <v>14.26</v>
      </c>
      <c r="C281" s="516"/>
      <c r="D281" s="517">
        <v>33309</v>
      </c>
      <c r="E281" s="518"/>
      <c r="F281" s="517">
        <f t="shared" si="15"/>
        <v>39048</v>
      </c>
      <c r="G281" s="519">
        <f t="shared" si="14"/>
        <v>28030</v>
      </c>
      <c r="H281" s="520">
        <v>927</v>
      </c>
    </row>
    <row r="282" spans="1:8" x14ac:dyDescent="0.2">
      <c r="A282" s="514">
        <v>335</v>
      </c>
      <c r="B282" s="521">
        <v>14.26</v>
      </c>
      <c r="C282" s="516"/>
      <c r="D282" s="517">
        <v>33309</v>
      </c>
      <c r="E282" s="518"/>
      <c r="F282" s="517">
        <f t="shared" si="15"/>
        <v>39048</v>
      </c>
      <c r="G282" s="519">
        <f t="shared" si="14"/>
        <v>28030</v>
      </c>
      <c r="H282" s="520">
        <v>927</v>
      </c>
    </row>
    <row r="283" spans="1:8" x14ac:dyDescent="0.2">
      <c r="A283" s="514">
        <v>336</v>
      </c>
      <c r="B283" s="521">
        <v>14.26</v>
      </c>
      <c r="C283" s="516"/>
      <c r="D283" s="517">
        <v>33309</v>
      </c>
      <c r="E283" s="518"/>
      <c r="F283" s="517">
        <f t="shared" si="15"/>
        <v>39048</v>
      </c>
      <c r="G283" s="519">
        <f t="shared" si="14"/>
        <v>28030</v>
      </c>
      <c r="H283" s="520">
        <v>927</v>
      </c>
    </row>
    <row r="284" spans="1:8" x14ac:dyDescent="0.2">
      <c r="A284" s="514">
        <v>337</v>
      </c>
      <c r="B284" s="521">
        <v>14.26</v>
      </c>
      <c r="C284" s="516"/>
      <c r="D284" s="517">
        <v>33309</v>
      </c>
      <c r="E284" s="518"/>
      <c r="F284" s="517">
        <f t="shared" si="15"/>
        <v>39048</v>
      </c>
      <c r="G284" s="519">
        <f t="shared" si="14"/>
        <v>28030</v>
      </c>
      <c r="H284" s="520">
        <v>927</v>
      </c>
    </row>
    <row r="285" spans="1:8" x14ac:dyDescent="0.2">
      <c r="A285" s="514">
        <v>338</v>
      </c>
      <c r="B285" s="521">
        <v>14.26</v>
      </c>
      <c r="C285" s="516"/>
      <c r="D285" s="517">
        <v>33309</v>
      </c>
      <c r="E285" s="518"/>
      <c r="F285" s="517">
        <f t="shared" si="15"/>
        <v>39048</v>
      </c>
      <c r="G285" s="519">
        <f t="shared" si="14"/>
        <v>28030</v>
      </c>
      <c r="H285" s="520">
        <v>927</v>
      </c>
    </row>
    <row r="286" spans="1:8" x14ac:dyDescent="0.2">
      <c r="A286" s="514">
        <v>339</v>
      </c>
      <c r="B286" s="521">
        <v>14.26</v>
      </c>
      <c r="C286" s="516"/>
      <c r="D286" s="517">
        <v>33309</v>
      </c>
      <c r="E286" s="518"/>
      <c r="F286" s="517">
        <f t="shared" si="15"/>
        <v>39048</v>
      </c>
      <c r="G286" s="519">
        <f t="shared" si="14"/>
        <v>28030</v>
      </c>
      <c r="H286" s="520">
        <v>927</v>
      </c>
    </row>
    <row r="287" spans="1:8" x14ac:dyDescent="0.2">
      <c r="A287" s="514">
        <v>340</v>
      </c>
      <c r="B287" s="521">
        <v>14.26</v>
      </c>
      <c r="C287" s="516"/>
      <c r="D287" s="517">
        <v>33309</v>
      </c>
      <c r="E287" s="518"/>
      <c r="F287" s="517">
        <f t="shared" si="15"/>
        <v>39048</v>
      </c>
      <c r="G287" s="519">
        <f t="shared" si="14"/>
        <v>28030</v>
      </c>
      <c r="H287" s="520">
        <v>927</v>
      </c>
    </row>
    <row r="288" spans="1:8" x14ac:dyDescent="0.2">
      <c r="A288" s="514">
        <v>341</v>
      </c>
      <c r="B288" s="521">
        <v>14.26</v>
      </c>
      <c r="C288" s="516"/>
      <c r="D288" s="517">
        <v>33309</v>
      </c>
      <c r="E288" s="518"/>
      <c r="F288" s="517">
        <f t="shared" si="15"/>
        <v>39048</v>
      </c>
      <c r="G288" s="519">
        <f t="shared" si="14"/>
        <v>28030</v>
      </c>
      <c r="H288" s="520">
        <v>927</v>
      </c>
    </row>
    <row r="289" spans="1:8" x14ac:dyDescent="0.2">
      <c r="A289" s="514">
        <v>342</v>
      </c>
      <c r="B289" s="521">
        <v>14.26</v>
      </c>
      <c r="C289" s="516"/>
      <c r="D289" s="517">
        <v>33309</v>
      </c>
      <c r="E289" s="518"/>
      <c r="F289" s="517">
        <f t="shared" si="15"/>
        <v>39048</v>
      </c>
      <c r="G289" s="519">
        <f t="shared" si="14"/>
        <v>28030</v>
      </c>
      <c r="H289" s="520">
        <v>927</v>
      </c>
    </row>
    <row r="290" spans="1:8" x14ac:dyDescent="0.2">
      <c r="A290" s="514">
        <v>343</v>
      </c>
      <c r="B290" s="521">
        <v>14.26</v>
      </c>
      <c r="C290" s="516"/>
      <c r="D290" s="517">
        <v>33309</v>
      </c>
      <c r="E290" s="518"/>
      <c r="F290" s="517">
        <f t="shared" si="15"/>
        <v>39048</v>
      </c>
      <c r="G290" s="519">
        <f t="shared" si="14"/>
        <v>28030</v>
      </c>
      <c r="H290" s="520">
        <v>927</v>
      </c>
    </row>
    <row r="291" spans="1:8" x14ac:dyDescent="0.2">
      <c r="A291" s="514">
        <v>344</v>
      </c>
      <c r="B291" s="521">
        <v>14.26</v>
      </c>
      <c r="C291" s="516"/>
      <c r="D291" s="517">
        <v>33309</v>
      </c>
      <c r="E291" s="518"/>
      <c r="F291" s="517">
        <f t="shared" si="15"/>
        <v>39048</v>
      </c>
      <c r="G291" s="519">
        <f t="shared" si="14"/>
        <v>28030</v>
      </c>
      <c r="H291" s="520">
        <v>927</v>
      </c>
    </row>
    <row r="292" spans="1:8" x14ac:dyDescent="0.2">
      <c r="A292" s="514">
        <v>345</v>
      </c>
      <c r="B292" s="521">
        <v>14.26</v>
      </c>
      <c r="C292" s="516"/>
      <c r="D292" s="517">
        <v>33309</v>
      </c>
      <c r="E292" s="518"/>
      <c r="F292" s="517">
        <f t="shared" si="15"/>
        <v>39048</v>
      </c>
      <c r="G292" s="519">
        <f t="shared" si="14"/>
        <v>28030</v>
      </c>
      <c r="H292" s="520">
        <v>927</v>
      </c>
    </row>
    <row r="293" spans="1:8" x14ac:dyDescent="0.2">
      <c r="A293" s="514">
        <v>346</v>
      </c>
      <c r="B293" s="521">
        <v>14.26</v>
      </c>
      <c r="C293" s="516"/>
      <c r="D293" s="517">
        <v>33309</v>
      </c>
      <c r="E293" s="518"/>
      <c r="F293" s="517">
        <f t="shared" si="15"/>
        <v>39048</v>
      </c>
      <c r="G293" s="519">
        <f t="shared" si="14"/>
        <v>28030</v>
      </c>
      <c r="H293" s="520">
        <v>927</v>
      </c>
    </row>
    <row r="294" spans="1:8" x14ac:dyDescent="0.2">
      <c r="A294" s="514">
        <v>347</v>
      </c>
      <c r="B294" s="521">
        <v>14.26</v>
      </c>
      <c r="C294" s="516"/>
      <c r="D294" s="517">
        <v>33309</v>
      </c>
      <c r="E294" s="518"/>
      <c r="F294" s="517">
        <f t="shared" si="15"/>
        <v>39048</v>
      </c>
      <c r="G294" s="519">
        <f t="shared" si="14"/>
        <v>28030</v>
      </c>
      <c r="H294" s="520">
        <v>927</v>
      </c>
    </row>
    <row r="295" spans="1:8" x14ac:dyDescent="0.2">
      <c r="A295" s="514">
        <v>348</v>
      </c>
      <c r="B295" s="521">
        <v>14.26</v>
      </c>
      <c r="C295" s="516"/>
      <c r="D295" s="517">
        <v>33309</v>
      </c>
      <c r="E295" s="518"/>
      <c r="F295" s="517">
        <f t="shared" si="15"/>
        <v>39048</v>
      </c>
      <c r="G295" s="519">
        <f t="shared" si="14"/>
        <v>28030</v>
      </c>
      <c r="H295" s="520">
        <v>927</v>
      </c>
    </row>
    <row r="296" spans="1:8" x14ac:dyDescent="0.2">
      <c r="A296" s="514">
        <v>349</v>
      </c>
      <c r="B296" s="521">
        <v>14.26</v>
      </c>
      <c r="C296" s="516"/>
      <c r="D296" s="517">
        <v>33309</v>
      </c>
      <c r="E296" s="518"/>
      <c r="F296" s="517">
        <f t="shared" si="15"/>
        <v>39048</v>
      </c>
      <c r="G296" s="519">
        <f t="shared" si="14"/>
        <v>28030</v>
      </c>
      <c r="H296" s="520">
        <v>927</v>
      </c>
    </row>
    <row r="297" spans="1:8" x14ac:dyDescent="0.2">
      <c r="A297" s="514">
        <v>350</v>
      </c>
      <c r="B297" s="521">
        <v>14.26</v>
      </c>
      <c r="C297" s="516"/>
      <c r="D297" s="517">
        <v>33309</v>
      </c>
      <c r="E297" s="518"/>
      <c r="F297" s="517">
        <f t="shared" si="15"/>
        <v>39048</v>
      </c>
      <c r="G297" s="519">
        <f t="shared" si="14"/>
        <v>28030</v>
      </c>
      <c r="H297" s="520">
        <v>927</v>
      </c>
    </row>
    <row r="298" spans="1:8" x14ac:dyDescent="0.2">
      <c r="A298" s="514">
        <v>351</v>
      </c>
      <c r="B298" s="521">
        <v>14.26</v>
      </c>
      <c r="C298" s="516"/>
      <c r="D298" s="517">
        <v>33309</v>
      </c>
      <c r="E298" s="518"/>
      <c r="F298" s="517">
        <f t="shared" si="15"/>
        <v>39048</v>
      </c>
      <c r="G298" s="519">
        <f t="shared" si="14"/>
        <v>28030</v>
      </c>
      <c r="H298" s="520">
        <v>927</v>
      </c>
    </row>
    <row r="299" spans="1:8" x14ac:dyDescent="0.2">
      <c r="A299" s="514">
        <v>352</v>
      </c>
      <c r="B299" s="521">
        <v>14.26</v>
      </c>
      <c r="C299" s="516"/>
      <c r="D299" s="517">
        <v>33309</v>
      </c>
      <c r="E299" s="518"/>
      <c r="F299" s="517">
        <f t="shared" si="15"/>
        <v>39048</v>
      </c>
      <c r="G299" s="519">
        <f t="shared" si="14"/>
        <v>28030</v>
      </c>
      <c r="H299" s="520">
        <v>927</v>
      </c>
    </row>
    <row r="300" spans="1:8" x14ac:dyDescent="0.2">
      <c r="A300" s="514">
        <v>353</v>
      </c>
      <c r="B300" s="521">
        <v>14.26</v>
      </c>
      <c r="C300" s="516"/>
      <c r="D300" s="517">
        <v>33309</v>
      </c>
      <c r="E300" s="518"/>
      <c r="F300" s="517">
        <f t="shared" si="15"/>
        <v>39048</v>
      </c>
      <c r="G300" s="519">
        <f t="shared" si="14"/>
        <v>28030</v>
      </c>
      <c r="H300" s="520">
        <v>927</v>
      </c>
    </row>
    <row r="301" spans="1:8" x14ac:dyDescent="0.2">
      <c r="A301" s="514">
        <v>354</v>
      </c>
      <c r="B301" s="521">
        <v>14.26</v>
      </c>
      <c r="C301" s="516"/>
      <c r="D301" s="517">
        <v>33309</v>
      </c>
      <c r="E301" s="518"/>
      <c r="F301" s="517">
        <f t="shared" si="15"/>
        <v>39048</v>
      </c>
      <c r="G301" s="519">
        <f t="shared" si="14"/>
        <v>28030</v>
      </c>
      <c r="H301" s="520">
        <v>927</v>
      </c>
    </row>
    <row r="302" spans="1:8" x14ac:dyDescent="0.2">
      <c r="A302" s="514">
        <v>355</v>
      </c>
      <c r="B302" s="521">
        <v>14.26</v>
      </c>
      <c r="C302" s="516"/>
      <c r="D302" s="517">
        <v>33309</v>
      </c>
      <c r="E302" s="518"/>
      <c r="F302" s="517">
        <f t="shared" si="15"/>
        <v>39048</v>
      </c>
      <c r="G302" s="519">
        <f t="shared" si="14"/>
        <v>28030</v>
      </c>
      <c r="H302" s="520">
        <v>927</v>
      </c>
    </row>
    <row r="303" spans="1:8" x14ac:dyDescent="0.2">
      <c r="A303" s="514">
        <v>356</v>
      </c>
      <c r="B303" s="521">
        <v>14.26</v>
      </c>
      <c r="C303" s="516"/>
      <c r="D303" s="517">
        <v>33309</v>
      </c>
      <c r="E303" s="518"/>
      <c r="F303" s="517">
        <f t="shared" si="15"/>
        <v>39048</v>
      </c>
      <c r="G303" s="519">
        <f t="shared" si="14"/>
        <v>28030</v>
      </c>
      <c r="H303" s="520">
        <v>927</v>
      </c>
    </row>
    <row r="304" spans="1:8" x14ac:dyDescent="0.2">
      <c r="A304" s="514">
        <v>357</v>
      </c>
      <c r="B304" s="521">
        <v>14.26</v>
      </c>
      <c r="C304" s="516"/>
      <c r="D304" s="517">
        <v>33309</v>
      </c>
      <c r="E304" s="518"/>
      <c r="F304" s="517">
        <f t="shared" si="15"/>
        <v>39048</v>
      </c>
      <c r="G304" s="519">
        <f t="shared" si="14"/>
        <v>28030</v>
      </c>
      <c r="H304" s="520">
        <v>927</v>
      </c>
    </row>
    <row r="305" spans="1:8" x14ac:dyDescent="0.2">
      <c r="A305" s="514">
        <v>358</v>
      </c>
      <c r="B305" s="521">
        <v>14.26</v>
      </c>
      <c r="C305" s="516"/>
      <c r="D305" s="517">
        <v>33309</v>
      </c>
      <c r="E305" s="518"/>
      <c r="F305" s="517">
        <f t="shared" si="15"/>
        <v>39048</v>
      </c>
      <c r="G305" s="519">
        <f t="shared" si="14"/>
        <v>28030</v>
      </c>
      <c r="H305" s="520">
        <v>927</v>
      </c>
    </row>
    <row r="306" spans="1:8" x14ac:dyDescent="0.2">
      <c r="A306" s="514">
        <v>359</v>
      </c>
      <c r="B306" s="521">
        <v>14.26</v>
      </c>
      <c r="C306" s="516"/>
      <c r="D306" s="517">
        <v>33309</v>
      </c>
      <c r="E306" s="518"/>
      <c r="F306" s="517">
        <f t="shared" si="15"/>
        <v>39048</v>
      </c>
      <c r="G306" s="519">
        <f t="shared" si="14"/>
        <v>28030</v>
      </c>
      <c r="H306" s="520">
        <v>927</v>
      </c>
    </row>
    <row r="307" spans="1:8" x14ac:dyDescent="0.2">
      <c r="A307" s="514">
        <v>360</v>
      </c>
      <c r="B307" s="521">
        <v>14.26</v>
      </c>
      <c r="C307" s="516"/>
      <c r="D307" s="517">
        <v>33309</v>
      </c>
      <c r="E307" s="518"/>
      <c r="F307" s="517">
        <f t="shared" si="15"/>
        <v>39048</v>
      </c>
      <c r="G307" s="519">
        <f t="shared" si="14"/>
        <v>28030</v>
      </c>
      <c r="H307" s="520">
        <v>927</v>
      </c>
    </row>
    <row r="308" spans="1:8" x14ac:dyDescent="0.2">
      <c r="A308" s="514">
        <v>361</v>
      </c>
      <c r="B308" s="521">
        <v>14.26</v>
      </c>
      <c r="C308" s="516"/>
      <c r="D308" s="517">
        <v>33309</v>
      </c>
      <c r="E308" s="518"/>
      <c r="F308" s="517">
        <f t="shared" si="15"/>
        <v>39048</v>
      </c>
      <c r="G308" s="519">
        <f t="shared" si="14"/>
        <v>28030</v>
      </c>
      <c r="H308" s="520">
        <v>927</v>
      </c>
    </row>
    <row r="309" spans="1:8" x14ac:dyDescent="0.2">
      <c r="A309" s="514">
        <v>362</v>
      </c>
      <c r="B309" s="521">
        <v>14.26</v>
      </c>
      <c r="C309" s="516"/>
      <c r="D309" s="517">
        <v>33309</v>
      </c>
      <c r="E309" s="518"/>
      <c r="F309" s="517">
        <f t="shared" si="15"/>
        <v>39048</v>
      </c>
      <c r="G309" s="519">
        <f t="shared" si="14"/>
        <v>28030</v>
      </c>
      <c r="H309" s="520">
        <v>927</v>
      </c>
    </row>
    <row r="310" spans="1:8" x14ac:dyDescent="0.2">
      <c r="A310" s="514">
        <v>363</v>
      </c>
      <c r="B310" s="521">
        <v>14.26</v>
      </c>
      <c r="C310" s="516"/>
      <c r="D310" s="517">
        <v>33309</v>
      </c>
      <c r="E310" s="518"/>
      <c r="F310" s="517">
        <f t="shared" si="15"/>
        <v>39048</v>
      </c>
      <c r="G310" s="519">
        <f t="shared" si="14"/>
        <v>28030</v>
      </c>
      <c r="H310" s="520">
        <v>927</v>
      </c>
    </row>
    <row r="311" spans="1:8" x14ac:dyDescent="0.2">
      <c r="A311" s="514">
        <v>364</v>
      </c>
      <c r="B311" s="521">
        <v>14.26</v>
      </c>
      <c r="C311" s="516"/>
      <c r="D311" s="517">
        <v>33309</v>
      </c>
      <c r="E311" s="518"/>
      <c r="F311" s="517">
        <f t="shared" si="15"/>
        <v>39048</v>
      </c>
      <c r="G311" s="519">
        <f t="shared" si="14"/>
        <v>28030</v>
      </c>
      <c r="H311" s="520">
        <v>927</v>
      </c>
    </row>
    <row r="312" spans="1:8" x14ac:dyDescent="0.2">
      <c r="A312" s="514">
        <v>365</v>
      </c>
      <c r="B312" s="521">
        <v>14.26</v>
      </c>
      <c r="C312" s="516"/>
      <c r="D312" s="517">
        <v>33309</v>
      </c>
      <c r="E312" s="518"/>
      <c r="F312" s="517">
        <f t="shared" si="15"/>
        <v>39048</v>
      </c>
      <c r="G312" s="519">
        <f t="shared" si="14"/>
        <v>28030</v>
      </c>
      <c r="H312" s="520">
        <v>927</v>
      </c>
    </row>
    <row r="313" spans="1:8" x14ac:dyDescent="0.2">
      <c r="A313" s="514">
        <v>366</v>
      </c>
      <c r="B313" s="521">
        <v>14.26</v>
      </c>
      <c r="C313" s="516"/>
      <c r="D313" s="517">
        <v>33309</v>
      </c>
      <c r="E313" s="518"/>
      <c r="F313" s="517">
        <f t="shared" si="15"/>
        <v>39048</v>
      </c>
      <c r="G313" s="519">
        <f t="shared" si="14"/>
        <v>28030</v>
      </c>
      <c r="H313" s="520">
        <v>927</v>
      </c>
    </row>
    <row r="314" spans="1:8" x14ac:dyDescent="0.2">
      <c r="A314" s="514">
        <v>367</v>
      </c>
      <c r="B314" s="521">
        <v>14.26</v>
      </c>
      <c r="C314" s="516"/>
      <c r="D314" s="517">
        <v>33309</v>
      </c>
      <c r="E314" s="518"/>
      <c r="F314" s="517">
        <f t="shared" si="15"/>
        <v>39048</v>
      </c>
      <c r="G314" s="519">
        <f t="shared" si="14"/>
        <v>28030</v>
      </c>
      <c r="H314" s="520">
        <v>927</v>
      </c>
    </row>
    <row r="315" spans="1:8" x14ac:dyDescent="0.2">
      <c r="A315" s="514">
        <v>368</v>
      </c>
      <c r="B315" s="521">
        <v>14.26</v>
      </c>
      <c r="C315" s="516"/>
      <c r="D315" s="517">
        <v>33309</v>
      </c>
      <c r="E315" s="518"/>
      <c r="F315" s="517">
        <f t="shared" si="15"/>
        <v>39048</v>
      </c>
      <c r="G315" s="519">
        <f t="shared" si="14"/>
        <v>28030</v>
      </c>
      <c r="H315" s="520">
        <v>927</v>
      </c>
    </row>
    <row r="316" spans="1:8" x14ac:dyDescent="0.2">
      <c r="A316" s="514">
        <v>369</v>
      </c>
      <c r="B316" s="521">
        <v>14.26</v>
      </c>
      <c r="C316" s="516"/>
      <c r="D316" s="517">
        <v>33309</v>
      </c>
      <c r="E316" s="518"/>
      <c r="F316" s="517">
        <f t="shared" si="15"/>
        <v>39048</v>
      </c>
      <c r="G316" s="519">
        <f t="shared" si="14"/>
        <v>28030</v>
      </c>
      <c r="H316" s="520">
        <v>927</v>
      </c>
    </row>
    <row r="317" spans="1:8" x14ac:dyDescent="0.2">
      <c r="A317" s="514">
        <v>370</v>
      </c>
      <c r="B317" s="521">
        <v>14.26</v>
      </c>
      <c r="C317" s="516"/>
      <c r="D317" s="517">
        <v>33309</v>
      </c>
      <c r="E317" s="518"/>
      <c r="F317" s="517">
        <f t="shared" si="15"/>
        <v>39048</v>
      </c>
      <c r="G317" s="519">
        <f t="shared" si="14"/>
        <v>28030</v>
      </c>
      <c r="H317" s="520">
        <v>927</v>
      </c>
    </row>
    <row r="318" spans="1:8" x14ac:dyDescent="0.2">
      <c r="A318" s="514">
        <v>371</v>
      </c>
      <c r="B318" s="521">
        <v>14.26</v>
      </c>
      <c r="C318" s="516"/>
      <c r="D318" s="517">
        <v>33309</v>
      </c>
      <c r="E318" s="518"/>
      <c r="F318" s="517">
        <f t="shared" si="15"/>
        <v>39048</v>
      </c>
      <c r="G318" s="519">
        <f t="shared" si="14"/>
        <v>28030</v>
      </c>
      <c r="H318" s="520">
        <v>927</v>
      </c>
    </row>
    <row r="319" spans="1:8" x14ac:dyDescent="0.2">
      <c r="A319" s="514">
        <v>372</v>
      </c>
      <c r="B319" s="521">
        <v>14.26</v>
      </c>
      <c r="C319" s="516"/>
      <c r="D319" s="517">
        <v>33309</v>
      </c>
      <c r="E319" s="518"/>
      <c r="F319" s="517">
        <f t="shared" si="15"/>
        <v>39048</v>
      </c>
      <c r="G319" s="519">
        <f t="shared" si="14"/>
        <v>28030</v>
      </c>
      <c r="H319" s="520">
        <v>927</v>
      </c>
    </row>
    <row r="320" spans="1:8" x14ac:dyDescent="0.2">
      <c r="A320" s="514">
        <v>373</v>
      </c>
      <c r="B320" s="521">
        <v>14.26</v>
      </c>
      <c r="C320" s="516"/>
      <c r="D320" s="517">
        <v>33309</v>
      </c>
      <c r="E320" s="518"/>
      <c r="F320" s="517">
        <f t="shared" si="15"/>
        <v>39048</v>
      </c>
      <c r="G320" s="519">
        <f t="shared" si="14"/>
        <v>28030</v>
      </c>
      <c r="H320" s="520">
        <v>927</v>
      </c>
    </row>
    <row r="321" spans="1:8" x14ac:dyDescent="0.2">
      <c r="A321" s="514">
        <v>374</v>
      </c>
      <c r="B321" s="521">
        <v>14.26</v>
      </c>
      <c r="C321" s="516"/>
      <c r="D321" s="517">
        <v>33309</v>
      </c>
      <c r="E321" s="518"/>
      <c r="F321" s="517">
        <f t="shared" si="15"/>
        <v>39048</v>
      </c>
      <c r="G321" s="519">
        <f t="shared" si="14"/>
        <v>28030</v>
      </c>
      <c r="H321" s="520">
        <v>927</v>
      </c>
    </row>
    <row r="322" spans="1:8" x14ac:dyDescent="0.2">
      <c r="A322" s="514">
        <v>375</v>
      </c>
      <c r="B322" s="521">
        <v>14.26</v>
      </c>
      <c r="C322" s="516"/>
      <c r="D322" s="517">
        <v>33309</v>
      </c>
      <c r="E322" s="518"/>
      <c r="F322" s="517">
        <f t="shared" si="15"/>
        <v>39048</v>
      </c>
      <c r="G322" s="519">
        <f t="shared" si="14"/>
        <v>28030</v>
      </c>
      <c r="H322" s="520">
        <v>927</v>
      </c>
    </row>
    <row r="323" spans="1:8" x14ac:dyDescent="0.2">
      <c r="A323" s="514">
        <v>376</v>
      </c>
      <c r="B323" s="521">
        <v>14.26</v>
      </c>
      <c r="C323" s="516"/>
      <c r="D323" s="517">
        <v>33309</v>
      </c>
      <c r="E323" s="518"/>
      <c r="F323" s="517">
        <f t="shared" si="15"/>
        <v>39048</v>
      </c>
      <c r="G323" s="519">
        <f t="shared" si="14"/>
        <v>28030</v>
      </c>
      <c r="H323" s="520">
        <v>927</v>
      </c>
    </row>
    <row r="324" spans="1:8" x14ac:dyDescent="0.2">
      <c r="A324" s="514">
        <v>377</v>
      </c>
      <c r="B324" s="521">
        <v>14.26</v>
      </c>
      <c r="C324" s="516"/>
      <c r="D324" s="517">
        <v>33309</v>
      </c>
      <c r="E324" s="518"/>
      <c r="F324" s="517">
        <f t="shared" si="15"/>
        <v>39048</v>
      </c>
      <c r="G324" s="519">
        <f t="shared" si="14"/>
        <v>28030</v>
      </c>
      <c r="H324" s="520">
        <v>927</v>
      </c>
    </row>
    <row r="325" spans="1:8" x14ac:dyDescent="0.2">
      <c r="A325" s="514">
        <v>378</v>
      </c>
      <c r="B325" s="521">
        <v>14.26</v>
      </c>
      <c r="C325" s="516"/>
      <c r="D325" s="517">
        <v>33309</v>
      </c>
      <c r="E325" s="518"/>
      <c r="F325" s="517">
        <f t="shared" si="15"/>
        <v>39048</v>
      </c>
      <c r="G325" s="519">
        <f t="shared" si="14"/>
        <v>28030</v>
      </c>
      <c r="H325" s="520">
        <v>927</v>
      </c>
    </row>
    <row r="326" spans="1:8" x14ac:dyDescent="0.2">
      <c r="A326" s="514">
        <v>379</v>
      </c>
      <c r="B326" s="521">
        <v>14.26</v>
      </c>
      <c r="C326" s="516"/>
      <c r="D326" s="517">
        <v>33309</v>
      </c>
      <c r="E326" s="518"/>
      <c r="F326" s="517">
        <f t="shared" si="15"/>
        <v>39048</v>
      </c>
      <c r="G326" s="519">
        <f t="shared" si="14"/>
        <v>28030</v>
      </c>
      <c r="H326" s="520">
        <v>927</v>
      </c>
    </row>
    <row r="327" spans="1:8" x14ac:dyDescent="0.2">
      <c r="A327" s="514">
        <v>380</v>
      </c>
      <c r="B327" s="521">
        <v>14.26</v>
      </c>
      <c r="C327" s="516"/>
      <c r="D327" s="517">
        <v>33309</v>
      </c>
      <c r="E327" s="518"/>
      <c r="F327" s="517">
        <f t="shared" si="15"/>
        <v>39048</v>
      </c>
      <c r="G327" s="519">
        <f t="shared" si="14"/>
        <v>28030</v>
      </c>
      <c r="H327" s="520">
        <v>927</v>
      </c>
    </row>
    <row r="328" spans="1:8" x14ac:dyDescent="0.2">
      <c r="A328" s="514">
        <v>381</v>
      </c>
      <c r="B328" s="521">
        <v>14.26</v>
      </c>
      <c r="C328" s="516"/>
      <c r="D328" s="517">
        <v>33309</v>
      </c>
      <c r="E328" s="518"/>
      <c r="F328" s="517">
        <f t="shared" si="15"/>
        <v>39048</v>
      </c>
      <c r="G328" s="519">
        <f t="shared" si="14"/>
        <v>28030</v>
      </c>
      <c r="H328" s="520">
        <v>927</v>
      </c>
    </row>
    <row r="329" spans="1:8" x14ac:dyDescent="0.2">
      <c r="A329" s="514">
        <v>382</v>
      </c>
      <c r="B329" s="521">
        <v>14.26</v>
      </c>
      <c r="C329" s="516"/>
      <c r="D329" s="517">
        <v>33309</v>
      </c>
      <c r="E329" s="518"/>
      <c r="F329" s="517">
        <f t="shared" si="15"/>
        <v>39048</v>
      </c>
      <c r="G329" s="519">
        <f t="shared" si="14"/>
        <v>28030</v>
      </c>
      <c r="H329" s="520">
        <v>927</v>
      </c>
    </row>
    <row r="330" spans="1:8" x14ac:dyDescent="0.2">
      <c r="A330" s="514">
        <v>383</v>
      </c>
      <c r="B330" s="521">
        <v>14.26</v>
      </c>
      <c r="C330" s="516"/>
      <c r="D330" s="517">
        <v>33309</v>
      </c>
      <c r="E330" s="518"/>
      <c r="F330" s="517">
        <f t="shared" si="15"/>
        <v>39048</v>
      </c>
      <c r="G330" s="519">
        <f t="shared" si="14"/>
        <v>28030</v>
      </c>
      <c r="H330" s="520">
        <v>927</v>
      </c>
    </row>
    <row r="331" spans="1:8" x14ac:dyDescent="0.2">
      <c r="A331" s="514">
        <v>384</v>
      </c>
      <c r="B331" s="521">
        <v>14.26</v>
      </c>
      <c r="C331" s="516"/>
      <c r="D331" s="517">
        <v>33309</v>
      </c>
      <c r="E331" s="518"/>
      <c r="F331" s="517">
        <f t="shared" si="15"/>
        <v>39048</v>
      </c>
      <c r="G331" s="519">
        <f t="shared" si="14"/>
        <v>28030</v>
      </c>
      <c r="H331" s="520">
        <v>927</v>
      </c>
    </row>
    <row r="332" spans="1:8" x14ac:dyDescent="0.2">
      <c r="A332" s="514">
        <v>385</v>
      </c>
      <c r="B332" s="521">
        <v>14.26</v>
      </c>
      <c r="C332" s="516"/>
      <c r="D332" s="517">
        <v>33309</v>
      </c>
      <c r="E332" s="518"/>
      <c r="F332" s="517">
        <f t="shared" si="15"/>
        <v>39048</v>
      </c>
      <c r="G332" s="519">
        <f t="shared" si="14"/>
        <v>28030</v>
      </c>
      <c r="H332" s="520">
        <v>927</v>
      </c>
    </row>
    <row r="333" spans="1:8" x14ac:dyDescent="0.2">
      <c r="A333" s="514">
        <v>386</v>
      </c>
      <c r="B333" s="521">
        <v>14.26</v>
      </c>
      <c r="C333" s="516"/>
      <c r="D333" s="517">
        <v>33309</v>
      </c>
      <c r="E333" s="518"/>
      <c r="F333" s="517">
        <f t="shared" si="15"/>
        <v>39048</v>
      </c>
      <c r="G333" s="519">
        <f t="shared" si="14"/>
        <v>28030</v>
      </c>
      <c r="H333" s="520">
        <v>927</v>
      </c>
    </row>
    <row r="334" spans="1:8" x14ac:dyDescent="0.2">
      <c r="A334" s="514">
        <v>387</v>
      </c>
      <c r="B334" s="521">
        <v>14.26</v>
      </c>
      <c r="C334" s="516"/>
      <c r="D334" s="517">
        <v>33309</v>
      </c>
      <c r="E334" s="518"/>
      <c r="F334" s="517">
        <f t="shared" si="15"/>
        <v>39048</v>
      </c>
      <c r="G334" s="519">
        <f t="shared" si="14"/>
        <v>28030</v>
      </c>
      <c r="H334" s="520">
        <v>927</v>
      </c>
    </row>
    <row r="335" spans="1:8" x14ac:dyDescent="0.2">
      <c r="A335" s="514">
        <v>388</v>
      </c>
      <c r="B335" s="521">
        <v>14.26</v>
      </c>
      <c r="C335" s="516"/>
      <c r="D335" s="517">
        <v>33309</v>
      </c>
      <c r="E335" s="518"/>
      <c r="F335" s="517">
        <f t="shared" si="15"/>
        <v>39048</v>
      </c>
      <c r="G335" s="519">
        <f t="shared" si="14"/>
        <v>28030</v>
      </c>
      <c r="H335" s="520">
        <v>927</v>
      </c>
    </row>
    <row r="336" spans="1:8" x14ac:dyDescent="0.2">
      <c r="A336" s="514">
        <v>389</v>
      </c>
      <c r="B336" s="521">
        <v>14.26</v>
      </c>
      <c r="C336" s="516"/>
      <c r="D336" s="517">
        <v>33309</v>
      </c>
      <c r="E336" s="518"/>
      <c r="F336" s="517">
        <f t="shared" si="15"/>
        <v>39048</v>
      </c>
      <c r="G336" s="519">
        <f t="shared" ref="G336:G399" si="16">ROUND(12*(1/B336*D336),0)</f>
        <v>28030</v>
      </c>
      <c r="H336" s="520">
        <v>927</v>
      </c>
    </row>
    <row r="337" spans="1:8" x14ac:dyDescent="0.2">
      <c r="A337" s="514">
        <v>390</v>
      </c>
      <c r="B337" s="521">
        <v>14.26</v>
      </c>
      <c r="C337" s="516"/>
      <c r="D337" s="517">
        <v>33309</v>
      </c>
      <c r="E337" s="518"/>
      <c r="F337" s="517">
        <f t="shared" ref="F337:F400" si="17">ROUND(12*1.36*(1/B337*D337)+H337,0)</f>
        <v>39048</v>
      </c>
      <c r="G337" s="519">
        <f t="shared" si="16"/>
        <v>28030</v>
      </c>
      <c r="H337" s="520">
        <v>927</v>
      </c>
    </row>
    <row r="338" spans="1:8" x14ac:dyDescent="0.2">
      <c r="A338" s="514">
        <v>391</v>
      </c>
      <c r="B338" s="521">
        <v>14.26</v>
      </c>
      <c r="C338" s="516"/>
      <c r="D338" s="517">
        <v>33309</v>
      </c>
      <c r="E338" s="518"/>
      <c r="F338" s="517">
        <f t="shared" si="17"/>
        <v>39048</v>
      </c>
      <c r="G338" s="519">
        <f t="shared" si="16"/>
        <v>28030</v>
      </c>
      <c r="H338" s="520">
        <v>927</v>
      </c>
    </row>
    <row r="339" spans="1:8" x14ac:dyDescent="0.2">
      <c r="A339" s="514">
        <v>392</v>
      </c>
      <c r="B339" s="521">
        <v>14.26</v>
      </c>
      <c r="C339" s="516"/>
      <c r="D339" s="517">
        <v>33309</v>
      </c>
      <c r="E339" s="518"/>
      <c r="F339" s="517">
        <f t="shared" si="17"/>
        <v>39048</v>
      </c>
      <c r="G339" s="519">
        <f t="shared" si="16"/>
        <v>28030</v>
      </c>
      <c r="H339" s="520">
        <v>927</v>
      </c>
    </row>
    <row r="340" spans="1:8" x14ac:dyDescent="0.2">
      <c r="A340" s="514">
        <v>393</v>
      </c>
      <c r="B340" s="521">
        <v>14.26</v>
      </c>
      <c r="C340" s="516"/>
      <c r="D340" s="517">
        <v>33309</v>
      </c>
      <c r="E340" s="518"/>
      <c r="F340" s="517">
        <f t="shared" si="17"/>
        <v>39048</v>
      </c>
      <c r="G340" s="519">
        <f t="shared" si="16"/>
        <v>28030</v>
      </c>
      <c r="H340" s="520">
        <v>927</v>
      </c>
    </row>
    <row r="341" spans="1:8" x14ac:dyDescent="0.2">
      <c r="A341" s="514">
        <v>394</v>
      </c>
      <c r="B341" s="521">
        <v>14.26</v>
      </c>
      <c r="C341" s="516"/>
      <c r="D341" s="517">
        <v>33309</v>
      </c>
      <c r="E341" s="518"/>
      <c r="F341" s="517">
        <f t="shared" si="17"/>
        <v>39048</v>
      </c>
      <c r="G341" s="519">
        <f t="shared" si="16"/>
        <v>28030</v>
      </c>
      <c r="H341" s="520">
        <v>927</v>
      </c>
    </row>
    <row r="342" spans="1:8" x14ac:dyDescent="0.2">
      <c r="A342" s="514">
        <v>395</v>
      </c>
      <c r="B342" s="521">
        <v>14.26</v>
      </c>
      <c r="C342" s="516"/>
      <c r="D342" s="517">
        <v>33309</v>
      </c>
      <c r="E342" s="518"/>
      <c r="F342" s="517">
        <f t="shared" si="17"/>
        <v>39048</v>
      </c>
      <c r="G342" s="519">
        <f t="shared" si="16"/>
        <v>28030</v>
      </c>
      <c r="H342" s="520">
        <v>927</v>
      </c>
    </row>
    <row r="343" spans="1:8" x14ac:dyDescent="0.2">
      <c r="A343" s="514">
        <v>396</v>
      </c>
      <c r="B343" s="521">
        <v>14.26</v>
      </c>
      <c r="C343" s="516"/>
      <c r="D343" s="517">
        <v>33309</v>
      </c>
      <c r="E343" s="518"/>
      <c r="F343" s="517">
        <f t="shared" si="17"/>
        <v>39048</v>
      </c>
      <c r="G343" s="519">
        <f t="shared" si="16"/>
        <v>28030</v>
      </c>
      <c r="H343" s="520">
        <v>927</v>
      </c>
    </row>
    <row r="344" spans="1:8" x14ac:dyDescent="0.2">
      <c r="A344" s="514">
        <v>397</v>
      </c>
      <c r="B344" s="521">
        <v>14.26</v>
      </c>
      <c r="C344" s="516"/>
      <c r="D344" s="517">
        <v>33309</v>
      </c>
      <c r="E344" s="518"/>
      <c r="F344" s="517">
        <f t="shared" si="17"/>
        <v>39048</v>
      </c>
      <c r="G344" s="519">
        <f t="shared" si="16"/>
        <v>28030</v>
      </c>
      <c r="H344" s="520">
        <v>927</v>
      </c>
    </row>
    <row r="345" spans="1:8" x14ac:dyDescent="0.2">
      <c r="A345" s="514">
        <v>398</v>
      </c>
      <c r="B345" s="521">
        <v>14.26</v>
      </c>
      <c r="C345" s="516"/>
      <c r="D345" s="517">
        <v>33309</v>
      </c>
      <c r="E345" s="518"/>
      <c r="F345" s="517">
        <f t="shared" si="17"/>
        <v>39048</v>
      </c>
      <c r="G345" s="519">
        <f t="shared" si="16"/>
        <v>28030</v>
      </c>
      <c r="H345" s="520">
        <v>927</v>
      </c>
    </row>
    <row r="346" spans="1:8" x14ac:dyDescent="0.2">
      <c r="A346" s="514">
        <v>399</v>
      </c>
      <c r="B346" s="521">
        <v>14.26</v>
      </c>
      <c r="C346" s="516"/>
      <c r="D346" s="517">
        <v>33309</v>
      </c>
      <c r="E346" s="518"/>
      <c r="F346" s="517">
        <f t="shared" si="17"/>
        <v>39048</v>
      </c>
      <c r="G346" s="519">
        <f t="shared" si="16"/>
        <v>28030</v>
      </c>
      <c r="H346" s="520">
        <v>927</v>
      </c>
    </row>
    <row r="347" spans="1:8" x14ac:dyDescent="0.2">
      <c r="A347" s="514">
        <v>400</v>
      </c>
      <c r="B347" s="521">
        <v>14.26</v>
      </c>
      <c r="C347" s="516"/>
      <c r="D347" s="517">
        <v>33309</v>
      </c>
      <c r="E347" s="518"/>
      <c r="F347" s="517">
        <f t="shared" si="17"/>
        <v>39048</v>
      </c>
      <c r="G347" s="519">
        <f t="shared" si="16"/>
        <v>28030</v>
      </c>
      <c r="H347" s="520">
        <v>927</v>
      </c>
    </row>
    <row r="348" spans="1:8" x14ac:dyDescent="0.2">
      <c r="A348" s="514">
        <v>401</v>
      </c>
      <c r="B348" s="521">
        <v>14.26</v>
      </c>
      <c r="C348" s="516"/>
      <c r="D348" s="517">
        <v>33309</v>
      </c>
      <c r="E348" s="518"/>
      <c r="F348" s="517">
        <f t="shared" si="17"/>
        <v>39048</v>
      </c>
      <c r="G348" s="519">
        <f t="shared" si="16"/>
        <v>28030</v>
      </c>
      <c r="H348" s="520">
        <v>927</v>
      </c>
    </row>
    <row r="349" spans="1:8" x14ac:dyDescent="0.2">
      <c r="A349" s="514">
        <v>402</v>
      </c>
      <c r="B349" s="521">
        <v>14.26</v>
      </c>
      <c r="C349" s="516"/>
      <c r="D349" s="517">
        <v>33309</v>
      </c>
      <c r="E349" s="518"/>
      <c r="F349" s="517">
        <f t="shared" si="17"/>
        <v>39048</v>
      </c>
      <c r="G349" s="519">
        <f t="shared" si="16"/>
        <v>28030</v>
      </c>
      <c r="H349" s="520">
        <v>927</v>
      </c>
    </row>
    <row r="350" spans="1:8" x14ac:dyDescent="0.2">
      <c r="A350" s="514">
        <v>403</v>
      </c>
      <c r="B350" s="521">
        <v>14.26</v>
      </c>
      <c r="C350" s="516"/>
      <c r="D350" s="517">
        <v>33309</v>
      </c>
      <c r="E350" s="518"/>
      <c r="F350" s="517">
        <f t="shared" si="17"/>
        <v>39048</v>
      </c>
      <c r="G350" s="519">
        <f t="shared" si="16"/>
        <v>28030</v>
      </c>
      <c r="H350" s="520">
        <v>927</v>
      </c>
    </row>
    <row r="351" spans="1:8" x14ac:dyDescent="0.2">
      <c r="A351" s="514">
        <v>404</v>
      </c>
      <c r="B351" s="521">
        <v>14.26</v>
      </c>
      <c r="C351" s="516"/>
      <c r="D351" s="517">
        <v>33309</v>
      </c>
      <c r="E351" s="518"/>
      <c r="F351" s="517">
        <f t="shared" si="17"/>
        <v>39048</v>
      </c>
      <c r="G351" s="519">
        <f t="shared" si="16"/>
        <v>28030</v>
      </c>
      <c r="H351" s="520">
        <v>927</v>
      </c>
    </row>
    <row r="352" spans="1:8" x14ac:dyDescent="0.2">
      <c r="A352" s="514">
        <v>405</v>
      </c>
      <c r="B352" s="521">
        <v>14.26</v>
      </c>
      <c r="C352" s="516"/>
      <c r="D352" s="517">
        <v>33309</v>
      </c>
      <c r="E352" s="518"/>
      <c r="F352" s="517">
        <f t="shared" si="17"/>
        <v>39048</v>
      </c>
      <c r="G352" s="519">
        <f t="shared" si="16"/>
        <v>28030</v>
      </c>
      <c r="H352" s="520">
        <v>927</v>
      </c>
    </row>
    <row r="353" spans="1:8" x14ac:dyDescent="0.2">
      <c r="A353" s="514">
        <v>406</v>
      </c>
      <c r="B353" s="521">
        <v>14.26</v>
      </c>
      <c r="C353" s="516"/>
      <c r="D353" s="517">
        <v>33309</v>
      </c>
      <c r="E353" s="518"/>
      <c r="F353" s="517">
        <f t="shared" si="17"/>
        <v>39048</v>
      </c>
      <c r="G353" s="519">
        <f t="shared" si="16"/>
        <v>28030</v>
      </c>
      <c r="H353" s="520">
        <v>927</v>
      </c>
    </row>
    <row r="354" spans="1:8" x14ac:dyDescent="0.2">
      <c r="A354" s="514">
        <v>407</v>
      </c>
      <c r="B354" s="521">
        <v>14.26</v>
      </c>
      <c r="C354" s="516"/>
      <c r="D354" s="517">
        <v>33309</v>
      </c>
      <c r="E354" s="518"/>
      <c r="F354" s="517">
        <f t="shared" si="17"/>
        <v>39048</v>
      </c>
      <c r="G354" s="519">
        <f t="shared" si="16"/>
        <v>28030</v>
      </c>
      <c r="H354" s="520">
        <v>927</v>
      </c>
    </row>
    <row r="355" spans="1:8" x14ac:dyDescent="0.2">
      <c r="A355" s="514">
        <v>408</v>
      </c>
      <c r="B355" s="521">
        <v>14.26</v>
      </c>
      <c r="C355" s="516"/>
      <c r="D355" s="517">
        <v>33309</v>
      </c>
      <c r="E355" s="518"/>
      <c r="F355" s="517">
        <f t="shared" si="17"/>
        <v>39048</v>
      </c>
      <c r="G355" s="519">
        <f t="shared" si="16"/>
        <v>28030</v>
      </c>
      <c r="H355" s="520">
        <v>927</v>
      </c>
    </row>
    <row r="356" spans="1:8" x14ac:dyDescent="0.2">
      <c r="A356" s="514">
        <v>409</v>
      </c>
      <c r="B356" s="521">
        <v>14.26</v>
      </c>
      <c r="C356" s="516"/>
      <c r="D356" s="517">
        <v>33309</v>
      </c>
      <c r="E356" s="518"/>
      <c r="F356" s="517">
        <f t="shared" si="17"/>
        <v>39048</v>
      </c>
      <c r="G356" s="519">
        <f t="shared" si="16"/>
        <v>28030</v>
      </c>
      <c r="H356" s="520">
        <v>927</v>
      </c>
    </row>
    <row r="357" spans="1:8" x14ac:dyDescent="0.2">
      <c r="A357" s="514">
        <v>410</v>
      </c>
      <c r="B357" s="521">
        <v>14.26</v>
      </c>
      <c r="C357" s="516"/>
      <c r="D357" s="517">
        <v>33309</v>
      </c>
      <c r="E357" s="518"/>
      <c r="F357" s="517">
        <f t="shared" si="17"/>
        <v>39048</v>
      </c>
      <c r="G357" s="519">
        <f t="shared" si="16"/>
        <v>28030</v>
      </c>
      <c r="H357" s="520">
        <v>927</v>
      </c>
    </row>
    <row r="358" spans="1:8" x14ac:dyDescent="0.2">
      <c r="A358" s="514">
        <v>411</v>
      </c>
      <c r="B358" s="521">
        <v>14.26</v>
      </c>
      <c r="C358" s="516"/>
      <c r="D358" s="517">
        <v>33309</v>
      </c>
      <c r="E358" s="518"/>
      <c r="F358" s="517">
        <f t="shared" si="17"/>
        <v>39048</v>
      </c>
      <c r="G358" s="519">
        <f t="shared" si="16"/>
        <v>28030</v>
      </c>
      <c r="H358" s="520">
        <v>927</v>
      </c>
    </row>
    <row r="359" spans="1:8" x14ac:dyDescent="0.2">
      <c r="A359" s="514">
        <v>412</v>
      </c>
      <c r="B359" s="521">
        <v>14.26</v>
      </c>
      <c r="C359" s="516"/>
      <c r="D359" s="517">
        <v>33309</v>
      </c>
      <c r="E359" s="518"/>
      <c r="F359" s="517">
        <f t="shared" si="17"/>
        <v>39048</v>
      </c>
      <c r="G359" s="519">
        <f t="shared" si="16"/>
        <v>28030</v>
      </c>
      <c r="H359" s="520">
        <v>927</v>
      </c>
    </row>
    <row r="360" spans="1:8" x14ac:dyDescent="0.2">
      <c r="A360" s="514">
        <v>413</v>
      </c>
      <c r="B360" s="521">
        <v>14.26</v>
      </c>
      <c r="C360" s="516"/>
      <c r="D360" s="517">
        <v>33309</v>
      </c>
      <c r="E360" s="518"/>
      <c r="F360" s="517">
        <f t="shared" si="17"/>
        <v>39048</v>
      </c>
      <c r="G360" s="519">
        <f t="shared" si="16"/>
        <v>28030</v>
      </c>
      <c r="H360" s="520">
        <v>927</v>
      </c>
    </row>
    <row r="361" spans="1:8" x14ac:dyDescent="0.2">
      <c r="A361" s="514">
        <v>414</v>
      </c>
      <c r="B361" s="521">
        <v>14.26</v>
      </c>
      <c r="C361" s="516"/>
      <c r="D361" s="517">
        <v>33309</v>
      </c>
      <c r="E361" s="518"/>
      <c r="F361" s="517">
        <f t="shared" si="17"/>
        <v>39048</v>
      </c>
      <c r="G361" s="519">
        <f t="shared" si="16"/>
        <v>28030</v>
      </c>
      <c r="H361" s="520">
        <v>927</v>
      </c>
    </row>
    <row r="362" spans="1:8" x14ac:dyDescent="0.2">
      <c r="A362" s="514">
        <v>415</v>
      </c>
      <c r="B362" s="521">
        <v>14.26</v>
      </c>
      <c r="C362" s="516"/>
      <c r="D362" s="517">
        <v>33309</v>
      </c>
      <c r="E362" s="518"/>
      <c r="F362" s="517">
        <f t="shared" si="17"/>
        <v>39048</v>
      </c>
      <c r="G362" s="519">
        <f t="shared" si="16"/>
        <v>28030</v>
      </c>
      <c r="H362" s="520">
        <v>927</v>
      </c>
    </row>
    <row r="363" spans="1:8" x14ac:dyDescent="0.2">
      <c r="A363" s="514">
        <v>416</v>
      </c>
      <c r="B363" s="521">
        <v>14.26</v>
      </c>
      <c r="C363" s="516"/>
      <c r="D363" s="517">
        <v>33309</v>
      </c>
      <c r="E363" s="518"/>
      <c r="F363" s="517">
        <f t="shared" si="17"/>
        <v>39048</v>
      </c>
      <c r="G363" s="519">
        <f t="shared" si="16"/>
        <v>28030</v>
      </c>
      <c r="H363" s="520">
        <v>927</v>
      </c>
    </row>
    <row r="364" spans="1:8" x14ac:dyDescent="0.2">
      <c r="A364" s="514">
        <v>417</v>
      </c>
      <c r="B364" s="521">
        <v>14.26</v>
      </c>
      <c r="C364" s="516"/>
      <c r="D364" s="517">
        <v>33309</v>
      </c>
      <c r="E364" s="518"/>
      <c r="F364" s="517">
        <f t="shared" si="17"/>
        <v>39048</v>
      </c>
      <c r="G364" s="519">
        <f t="shared" si="16"/>
        <v>28030</v>
      </c>
      <c r="H364" s="520">
        <v>927</v>
      </c>
    </row>
    <row r="365" spans="1:8" x14ac:dyDescent="0.2">
      <c r="A365" s="514">
        <v>418</v>
      </c>
      <c r="B365" s="521">
        <v>14.26</v>
      </c>
      <c r="C365" s="516"/>
      <c r="D365" s="517">
        <v>33309</v>
      </c>
      <c r="E365" s="518"/>
      <c r="F365" s="517">
        <f t="shared" si="17"/>
        <v>39048</v>
      </c>
      <c r="G365" s="519">
        <f t="shared" si="16"/>
        <v>28030</v>
      </c>
      <c r="H365" s="520">
        <v>927</v>
      </c>
    </row>
    <row r="366" spans="1:8" x14ac:dyDescent="0.2">
      <c r="A366" s="514">
        <v>419</v>
      </c>
      <c r="B366" s="521">
        <v>14.26</v>
      </c>
      <c r="C366" s="516"/>
      <c r="D366" s="517">
        <v>33309</v>
      </c>
      <c r="E366" s="518"/>
      <c r="F366" s="517">
        <f t="shared" si="17"/>
        <v>39048</v>
      </c>
      <c r="G366" s="519">
        <f t="shared" si="16"/>
        <v>28030</v>
      </c>
      <c r="H366" s="520">
        <v>927</v>
      </c>
    </row>
    <row r="367" spans="1:8" x14ac:dyDescent="0.2">
      <c r="A367" s="514">
        <v>420</v>
      </c>
      <c r="B367" s="521">
        <v>14.26</v>
      </c>
      <c r="C367" s="516"/>
      <c r="D367" s="517">
        <v>33309</v>
      </c>
      <c r="E367" s="518"/>
      <c r="F367" s="517">
        <f t="shared" si="17"/>
        <v>39048</v>
      </c>
      <c r="G367" s="519">
        <f t="shared" si="16"/>
        <v>28030</v>
      </c>
      <c r="H367" s="520">
        <v>927</v>
      </c>
    </row>
    <row r="368" spans="1:8" x14ac:dyDescent="0.2">
      <c r="A368" s="514">
        <v>421</v>
      </c>
      <c r="B368" s="521">
        <v>14.26</v>
      </c>
      <c r="C368" s="516"/>
      <c r="D368" s="517">
        <v>33309</v>
      </c>
      <c r="E368" s="518"/>
      <c r="F368" s="517">
        <f t="shared" si="17"/>
        <v>39048</v>
      </c>
      <c r="G368" s="519">
        <f t="shared" si="16"/>
        <v>28030</v>
      </c>
      <c r="H368" s="520">
        <v>927</v>
      </c>
    </row>
    <row r="369" spans="1:8" x14ac:dyDescent="0.2">
      <c r="A369" s="514">
        <v>422</v>
      </c>
      <c r="B369" s="521">
        <v>14.26</v>
      </c>
      <c r="C369" s="516"/>
      <c r="D369" s="517">
        <v>33309</v>
      </c>
      <c r="E369" s="518"/>
      <c r="F369" s="517">
        <f t="shared" si="17"/>
        <v>39048</v>
      </c>
      <c r="G369" s="519">
        <f t="shared" si="16"/>
        <v>28030</v>
      </c>
      <c r="H369" s="520">
        <v>927</v>
      </c>
    </row>
    <row r="370" spans="1:8" x14ac:dyDescent="0.2">
      <c r="A370" s="514">
        <v>423</v>
      </c>
      <c r="B370" s="521">
        <v>14.26</v>
      </c>
      <c r="C370" s="516"/>
      <c r="D370" s="517">
        <v>33309</v>
      </c>
      <c r="E370" s="518"/>
      <c r="F370" s="517">
        <f t="shared" si="17"/>
        <v>39048</v>
      </c>
      <c r="G370" s="519">
        <f t="shared" si="16"/>
        <v>28030</v>
      </c>
      <c r="H370" s="520">
        <v>927</v>
      </c>
    </row>
    <row r="371" spans="1:8" x14ac:dyDescent="0.2">
      <c r="A371" s="514">
        <v>424</v>
      </c>
      <c r="B371" s="521">
        <v>14.26</v>
      </c>
      <c r="C371" s="516"/>
      <c r="D371" s="517">
        <v>33309</v>
      </c>
      <c r="E371" s="518"/>
      <c r="F371" s="517">
        <f t="shared" si="17"/>
        <v>39048</v>
      </c>
      <c r="G371" s="519">
        <f t="shared" si="16"/>
        <v>28030</v>
      </c>
      <c r="H371" s="520">
        <v>927</v>
      </c>
    </row>
    <row r="372" spans="1:8" x14ac:dyDescent="0.2">
      <c r="A372" s="514">
        <v>425</v>
      </c>
      <c r="B372" s="521">
        <v>14.26</v>
      </c>
      <c r="C372" s="516"/>
      <c r="D372" s="517">
        <v>33309</v>
      </c>
      <c r="E372" s="518"/>
      <c r="F372" s="517">
        <f t="shared" si="17"/>
        <v>39048</v>
      </c>
      <c r="G372" s="519">
        <f t="shared" si="16"/>
        <v>28030</v>
      </c>
      <c r="H372" s="520">
        <v>927</v>
      </c>
    </row>
    <row r="373" spans="1:8" x14ac:dyDescent="0.2">
      <c r="A373" s="514">
        <v>426</v>
      </c>
      <c r="B373" s="521">
        <v>14.26</v>
      </c>
      <c r="C373" s="516"/>
      <c r="D373" s="517">
        <v>33309</v>
      </c>
      <c r="E373" s="518"/>
      <c r="F373" s="517">
        <f t="shared" si="17"/>
        <v>39048</v>
      </c>
      <c r="G373" s="519">
        <f t="shared" si="16"/>
        <v>28030</v>
      </c>
      <c r="H373" s="520">
        <v>927</v>
      </c>
    </row>
    <row r="374" spans="1:8" x14ac:dyDescent="0.2">
      <c r="A374" s="514">
        <v>427</v>
      </c>
      <c r="B374" s="521">
        <v>14.26</v>
      </c>
      <c r="C374" s="516"/>
      <c r="D374" s="517">
        <v>33309</v>
      </c>
      <c r="E374" s="518"/>
      <c r="F374" s="517">
        <f t="shared" si="17"/>
        <v>39048</v>
      </c>
      <c r="G374" s="519">
        <f t="shared" si="16"/>
        <v>28030</v>
      </c>
      <c r="H374" s="520">
        <v>927</v>
      </c>
    </row>
    <row r="375" spans="1:8" x14ac:dyDescent="0.2">
      <c r="A375" s="514">
        <v>428</v>
      </c>
      <c r="B375" s="521">
        <v>14.26</v>
      </c>
      <c r="C375" s="516"/>
      <c r="D375" s="517">
        <v>33309</v>
      </c>
      <c r="E375" s="518"/>
      <c r="F375" s="517">
        <f t="shared" si="17"/>
        <v>39048</v>
      </c>
      <c r="G375" s="519">
        <f t="shared" si="16"/>
        <v>28030</v>
      </c>
      <c r="H375" s="520">
        <v>927</v>
      </c>
    </row>
    <row r="376" spans="1:8" x14ac:dyDescent="0.2">
      <c r="A376" s="514">
        <v>429</v>
      </c>
      <c r="B376" s="521">
        <v>14.26</v>
      </c>
      <c r="C376" s="516"/>
      <c r="D376" s="517">
        <v>33309</v>
      </c>
      <c r="E376" s="518"/>
      <c r="F376" s="517">
        <f t="shared" si="17"/>
        <v>39048</v>
      </c>
      <c r="G376" s="519">
        <f t="shared" si="16"/>
        <v>28030</v>
      </c>
      <c r="H376" s="520">
        <v>927</v>
      </c>
    </row>
    <row r="377" spans="1:8" x14ac:dyDescent="0.2">
      <c r="A377" s="514">
        <v>430</v>
      </c>
      <c r="B377" s="521">
        <v>14.26</v>
      </c>
      <c r="C377" s="516"/>
      <c r="D377" s="517">
        <v>33309</v>
      </c>
      <c r="E377" s="518"/>
      <c r="F377" s="517">
        <f t="shared" si="17"/>
        <v>39048</v>
      </c>
      <c r="G377" s="519">
        <f t="shared" si="16"/>
        <v>28030</v>
      </c>
      <c r="H377" s="520">
        <v>927</v>
      </c>
    </row>
    <row r="378" spans="1:8" x14ac:dyDescent="0.2">
      <c r="A378" s="514">
        <v>431</v>
      </c>
      <c r="B378" s="521">
        <v>14.26</v>
      </c>
      <c r="C378" s="516"/>
      <c r="D378" s="517">
        <v>33309</v>
      </c>
      <c r="E378" s="518"/>
      <c r="F378" s="517">
        <f t="shared" si="17"/>
        <v>39048</v>
      </c>
      <c r="G378" s="519">
        <f t="shared" si="16"/>
        <v>28030</v>
      </c>
      <c r="H378" s="520">
        <v>927</v>
      </c>
    </row>
    <row r="379" spans="1:8" x14ac:dyDescent="0.2">
      <c r="A379" s="514">
        <v>432</v>
      </c>
      <c r="B379" s="521">
        <v>14.26</v>
      </c>
      <c r="C379" s="516"/>
      <c r="D379" s="517">
        <v>33309</v>
      </c>
      <c r="E379" s="518"/>
      <c r="F379" s="517">
        <f t="shared" si="17"/>
        <v>39048</v>
      </c>
      <c r="G379" s="519">
        <f t="shared" si="16"/>
        <v>28030</v>
      </c>
      <c r="H379" s="520">
        <v>927</v>
      </c>
    </row>
    <row r="380" spans="1:8" x14ac:dyDescent="0.2">
      <c r="A380" s="514">
        <v>433</v>
      </c>
      <c r="B380" s="521">
        <v>14.26</v>
      </c>
      <c r="C380" s="516"/>
      <c r="D380" s="517">
        <v>33309</v>
      </c>
      <c r="E380" s="518"/>
      <c r="F380" s="517">
        <f t="shared" si="17"/>
        <v>39048</v>
      </c>
      <c r="G380" s="519">
        <f t="shared" si="16"/>
        <v>28030</v>
      </c>
      <c r="H380" s="520">
        <v>927</v>
      </c>
    </row>
    <row r="381" spans="1:8" x14ac:dyDescent="0.2">
      <c r="A381" s="514">
        <v>434</v>
      </c>
      <c r="B381" s="521">
        <v>14.26</v>
      </c>
      <c r="C381" s="516"/>
      <c r="D381" s="517">
        <v>33309</v>
      </c>
      <c r="E381" s="518"/>
      <c r="F381" s="517">
        <f t="shared" si="17"/>
        <v>39048</v>
      </c>
      <c r="G381" s="519">
        <f t="shared" si="16"/>
        <v>28030</v>
      </c>
      <c r="H381" s="520">
        <v>927</v>
      </c>
    </row>
    <row r="382" spans="1:8" x14ac:dyDescent="0.2">
      <c r="A382" s="514">
        <v>435</v>
      </c>
      <c r="B382" s="521">
        <v>14.26</v>
      </c>
      <c r="C382" s="516"/>
      <c r="D382" s="517">
        <v>33309</v>
      </c>
      <c r="E382" s="518"/>
      <c r="F382" s="517">
        <f t="shared" si="17"/>
        <v>39048</v>
      </c>
      <c r="G382" s="519">
        <f t="shared" si="16"/>
        <v>28030</v>
      </c>
      <c r="H382" s="520">
        <v>927</v>
      </c>
    </row>
    <row r="383" spans="1:8" x14ac:dyDescent="0.2">
      <c r="A383" s="514">
        <v>436</v>
      </c>
      <c r="B383" s="521">
        <v>14.26</v>
      </c>
      <c r="C383" s="516"/>
      <c r="D383" s="517">
        <v>33309</v>
      </c>
      <c r="E383" s="518"/>
      <c r="F383" s="517">
        <f t="shared" si="17"/>
        <v>39048</v>
      </c>
      <c r="G383" s="519">
        <f t="shared" si="16"/>
        <v>28030</v>
      </c>
      <c r="H383" s="520">
        <v>927</v>
      </c>
    </row>
    <row r="384" spans="1:8" x14ac:dyDescent="0.2">
      <c r="A384" s="514">
        <v>437</v>
      </c>
      <c r="B384" s="521">
        <v>14.26</v>
      </c>
      <c r="C384" s="516"/>
      <c r="D384" s="517">
        <v>33309</v>
      </c>
      <c r="E384" s="518"/>
      <c r="F384" s="517">
        <f t="shared" si="17"/>
        <v>39048</v>
      </c>
      <c r="G384" s="519">
        <f t="shared" si="16"/>
        <v>28030</v>
      </c>
      <c r="H384" s="520">
        <v>927</v>
      </c>
    </row>
    <row r="385" spans="1:8" x14ac:dyDescent="0.2">
      <c r="A385" s="514">
        <v>438</v>
      </c>
      <c r="B385" s="521">
        <v>14.26</v>
      </c>
      <c r="C385" s="516"/>
      <c r="D385" s="517">
        <v>33309</v>
      </c>
      <c r="E385" s="518"/>
      <c r="F385" s="517">
        <f t="shared" si="17"/>
        <v>39048</v>
      </c>
      <c r="G385" s="519">
        <f t="shared" si="16"/>
        <v>28030</v>
      </c>
      <c r="H385" s="520">
        <v>927</v>
      </c>
    </row>
    <row r="386" spans="1:8" x14ac:dyDescent="0.2">
      <c r="A386" s="514">
        <v>439</v>
      </c>
      <c r="B386" s="521">
        <v>14.26</v>
      </c>
      <c r="C386" s="516"/>
      <c r="D386" s="517">
        <v>33309</v>
      </c>
      <c r="E386" s="518"/>
      <c r="F386" s="517">
        <f t="shared" si="17"/>
        <v>39048</v>
      </c>
      <c r="G386" s="519">
        <f t="shared" si="16"/>
        <v>28030</v>
      </c>
      <c r="H386" s="520">
        <v>927</v>
      </c>
    </row>
    <row r="387" spans="1:8" x14ac:dyDescent="0.2">
      <c r="A387" s="514">
        <v>440</v>
      </c>
      <c r="B387" s="521">
        <v>14.26</v>
      </c>
      <c r="C387" s="516"/>
      <c r="D387" s="517">
        <v>33309</v>
      </c>
      <c r="E387" s="518"/>
      <c r="F387" s="517">
        <f t="shared" si="17"/>
        <v>39048</v>
      </c>
      <c r="G387" s="519">
        <f t="shared" si="16"/>
        <v>28030</v>
      </c>
      <c r="H387" s="520">
        <v>927</v>
      </c>
    </row>
    <row r="388" spans="1:8" x14ac:dyDescent="0.2">
      <c r="A388" s="514">
        <v>441</v>
      </c>
      <c r="B388" s="521">
        <v>14.26</v>
      </c>
      <c r="C388" s="516"/>
      <c r="D388" s="517">
        <v>33309</v>
      </c>
      <c r="E388" s="518"/>
      <c r="F388" s="517">
        <f t="shared" si="17"/>
        <v>39048</v>
      </c>
      <c r="G388" s="519">
        <f t="shared" si="16"/>
        <v>28030</v>
      </c>
      <c r="H388" s="520">
        <v>927</v>
      </c>
    </row>
    <row r="389" spans="1:8" x14ac:dyDescent="0.2">
      <c r="A389" s="514">
        <v>442</v>
      </c>
      <c r="B389" s="521">
        <v>14.26</v>
      </c>
      <c r="C389" s="516"/>
      <c r="D389" s="517">
        <v>33309</v>
      </c>
      <c r="E389" s="518"/>
      <c r="F389" s="517">
        <f t="shared" si="17"/>
        <v>39048</v>
      </c>
      <c r="G389" s="519">
        <f t="shared" si="16"/>
        <v>28030</v>
      </c>
      <c r="H389" s="520">
        <v>927</v>
      </c>
    </row>
    <row r="390" spans="1:8" x14ac:dyDescent="0.2">
      <c r="A390" s="514">
        <v>443</v>
      </c>
      <c r="B390" s="521">
        <v>14.26</v>
      </c>
      <c r="C390" s="516"/>
      <c r="D390" s="517">
        <v>33309</v>
      </c>
      <c r="E390" s="518"/>
      <c r="F390" s="517">
        <f t="shared" si="17"/>
        <v>39048</v>
      </c>
      <c r="G390" s="519">
        <f t="shared" si="16"/>
        <v>28030</v>
      </c>
      <c r="H390" s="520">
        <v>927</v>
      </c>
    </row>
    <row r="391" spans="1:8" x14ac:dyDescent="0.2">
      <c r="A391" s="514">
        <v>444</v>
      </c>
      <c r="B391" s="521">
        <v>14.26</v>
      </c>
      <c r="C391" s="516"/>
      <c r="D391" s="517">
        <v>33309</v>
      </c>
      <c r="E391" s="518"/>
      <c r="F391" s="517">
        <f t="shared" si="17"/>
        <v>39048</v>
      </c>
      <c r="G391" s="519">
        <f t="shared" si="16"/>
        <v>28030</v>
      </c>
      <c r="H391" s="520">
        <v>927</v>
      </c>
    </row>
    <row r="392" spans="1:8" x14ac:dyDescent="0.2">
      <c r="A392" s="514">
        <v>445</v>
      </c>
      <c r="B392" s="521">
        <v>14.26</v>
      </c>
      <c r="C392" s="516"/>
      <c r="D392" s="517">
        <v>33309</v>
      </c>
      <c r="E392" s="518"/>
      <c r="F392" s="517">
        <f t="shared" si="17"/>
        <v>39048</v>
      </c>
      <c r="G392" s="519">
        <f t="shared" si="16"/>
        <v>28030</v>
      </c>
      <c r="H392" s="520">
        <v>927</v>
      </c>
    </row>
    <row r="393" spans="1:8" x14ac:dyDescent="0.2">
      <c r="A393" s="514">
        <v>446</v>
      </c>
      <c r="B393" s="521">
        <v>14.26</v>
      </c>
      <c r="C393" s="516"/>
      <c r="D393" s="517">
        <v>33309</v>
      </c>
      <c r="E393" s="518"/>
      <c r="F393" s="517">
        <f t="shared" si="17"/>
        <v>39048</v>
      </c>
      <c r="G393" s="519">
        <f t="shared" si="16"/>
        <v>28030</v>
      </c>
      <c r="H393" s="520">
        <v>927</v>
      </c>
    </row>
    <row r="394" spans="1:8" x14ac:dyDescent="0.2">
      <c r="A394" s="514">
        <v>447</v>
      </c>
      <c r="B394" s="521">
        <v>14.26</v>
      </c>
      <c r="C394" s="516"/>
      <c r="D394" s="517">
        <v>33309</v>
      </c>
      <c r="E394" s="518"/>
      <c r="F394" s="517">
        <f t="shared" si="17"/>
        <v>39048</v>
      </c>
      <c r="G394" s="519">
        <f t="shared" si="16"/>
        <v>28030</v>
      </c>
      <c r="H394" s="520">
        <v>927</v>
      </c>
    </row>
    <row r="395" spans="1:8" x14ac:dyDescent="0.2">
      <c r="A395" s="514">
        <v>448</v>
      </c>
      <c r="B395" s="521">
        <v>14.26</v>
      </c>
      <c r="C395" s="516"/>
      <c r="D395" s="517">
        <v>33309</v>
      </c>
      <c r="E395" s="518"/>
      <c r="F395" s="517">
        <f t="shared" si="17"/>
        <v>39048</v>
      </c>
      <c r="G395" s="519">
        <f t="shared" si="16"/>
        <v>28030</v>
      </c>
      <c r="H395" s="520">
        <v>927</v>
      </c>
    </row>
    <row r="396" spans="1:8" x14ac:dyDescent="0.2">
      <c r="A396" s="514">
        <v>449</v>
      </c>
      <c r="B396" s="521">
        <v>14.26</v>
      </c>
      <c r="C396" s="516"/>
      <c r="D396" s="517">
        <v>33309</v>
      </c>
      <c r="E396" s="518"/>
      <c r="F396" s="517">
        <f t="shared" si="17"/>
        <v>39048</v>
      </c>
      <c r="G396" s="519">
        <f t="shared" si="16"/>
        <v>28030</v>
      </c>
      <c r="H396" s="520">
        <v>927</v>
      </c>
    </row>
    <row r="397" spans="1:8" x14ac:dyDescent="0.2">
      <c r="A397" s="514">
        <v>450</v>
      </c>
      <c r="B397" s="521">
        <v>14.26</v>
      </c>
      <c r="C397" s="516"/>
      <c r="D397" s="517">
        <v>33309</v>
      </c>
      <c r="E397" s="518"/>
      <c r="F397" s="517">
        <f t="shared" si="17"/>
        <v>39048</v>
      </c>
      <c r="G397" s="519">
        <f t="shared" si="16"/>
        <v>28030</v>
      </c>
      <c r="H397" s="520">
        <v>927</v>
      </c>
    </row>
    <row r="398" spans="1:8" x14ac:dyDescent="0.2">
      <c r="A398" s="514">
        <v>451</v>
      </c>
      <c r="B398" s="521">
        <v>14.26</v>
      </c>
      <c r="C398" s="516"/>
      <c r="D398" s="517">
        <v>33309</v>
      </c>
      <c r="E398" s="518"/>
      <c r="F398" s="517">
        <f t="shared" si="17"/>
        <v>39048</v>
      </c>
      <c r="G398" s="519">
        <f t="shared" si="16"/>
        <v>28030</v>
      </c>
      <c r="H398" s="520">
        <v>927</v>
      </c>
    </row>
    <row r="399" spans="1:8" x14ac:dyDescent="0.2">
      <c r="A399" s="514">
        <v>452</v>
      </c>
      <c r="B399" s="521">
        <v>14.26</v>
      </c>
      <c r="C399" s="516"/>
      <c r="D399" s="517">
        <v>33309</v>
      </c>
      <c r="E399" s="518"/>
      <c r="F399" s="517">
        <f t="shared" si="17"/>
        <v>39048</v>
      </c>
      <c r="G399" s="519">
        <f t="shared" si="16"/>
        <v>28030</v>
      </c>
      <c r="H399" s="520">
        <v>927</v>
      </c>
    </row>
    <row r="400" spans="1:8" x14ac:dyDescent="0.2">
      <c r="A400" s="514">
        <v>453</v>
      </c>
      <c r="B400" s="521">
        <v>14.26</v>
      </c>
      <c r="C400" s="516"/>
      <c r="D400" s="517">
        <v>33309</v>
      </c>
      <c r="E400" s="518"/>
      <c r="F400" s="517">
        <f t="shared" si="17"/>
        <v>39048</v>
      </c>
      <c r="G400" s="519">
        <f t="shared" ref="G400:G463" si="18">ROUND(12*(1/B400*D400),0)</f>
        <v>28030</v>
      </c>
      <c r="H400" s="520">
        <v>927</v>
      </c>
    </row>
    <row r="401" spans="1:8" x14ac:dyDescent="0.2">
      <c r="A401" s="514">
        <v>454</v>
      </c>
      <c r="B401" s="521">
        <v>14.26</v>
      </c>
      <c r="C401" s="516"/>
      <c r="D401" s="517">
        <v>33309</v>
      </c>
      <c r="E401" s="518"/>
      <c r="F401" s="517">
        <f t="shared" ref="F401:F464" si="19">ROUND(12*1.36*(1/B401*D401)+H401,0)</f>
        <v>39048</v>
      </c>
      <c r="G401" s="519">
        <f t="shared" si="18"/>
        <v>28030</v>
      </c>
      <c r="H401" s="520">
        <v>927</v>
      </c>
    </row>
    <row r="402" spans="1:8" x14ac:dyDescent="0.2">
      <c r="A402" s="514">
        <v>455</v>
      </c>
      <c r="B402" s="521">
        <v>14.26</v>
      </c>
      <c r="C402" s="516"/>
      <c r="D402" s="517">
        <v>33309</v>
      </c>
      <c r="E402" s="518"/>
      <c r="F402" s="517">
        <f t="shared" si="19"/>
        <v>39048</v>
      </c>
      <c r="G402" s="519">
        <f t="shared" si="18"/>
        <v>28030</v>
      </c>
      <c r="H402" s="520">
        <v>927</v>
      </c>
    </row>
    <row r="403" spans="1:8" x14ac:dyDescent="0.2">
      <c r="A403" s="514">
        <v>456</v>
      </c>
      <c r="B403" s="521">
        <v>14.26</v>
      </c>
      <c r="C403" s="516"/>
      <c r="D403" s="517">
        <v>33309</v>
      </c>
      <c r="E403" s="518"/>
      <c r="F403" s="517">
        <f t="shared" si="19"/>
        <v>39048</v>
      </c>
      <c r="G403" s="519">
        <f t="shared" si="18"/>
        <v>28030</v>
      </c>
      <c r="H403" s="520">
        <v>927</v>
      </c>
    </row>
    <row r="404" spans="1:8" x14ac:dyDescent="0.2">
      <c r="A404" s="514">
        <v>457</v>
      </c>
      <c r="B404" s="521">
        <v>14.26</v>
      </c>
      <c r="C404" s="516"/>
      <c r="D404" s="517">
        <v>33309</v>
      </c>
      <c r="E404" s="518"/>
      <c r="F404" s="517">
        <f t="shared" si="19"/>
        <v>39048</v>
      </c>
      <c r="G404" s="519">
        <f t="shared" si="18"/>
        <v>28030</v>
      </c>
      <c r="H404" s="520">
        <v>927</v>
      </c>
    </row>
    <row r="405" spans="1:8" x14ac:dyDescent="0.2">
      <c r="A405" s="514">
        <v>458</v>
      </c>
      <c r="B405" s="521">
        <v>14.26</v>
      </c>
      <c r="C405" s="516"/>
      <c r="D405" s="517">
        <v>33309</v>
      </c>
      <c r="E405" s="518"/>
      <c r="F405" s="517">
        <f t="shared" si="19"/>
        <v>39048</v>
      </c>
      <c r="G405" s="519">
        <f t="shared" si="18"/>
        <v>28030</v>
      </c>
      <c r="H405" s="520">
        <v>927</v>
      </c>
    </row>
    <row r="406" spans="1:8" x14ac:dyDescent="0.2">
      <c r="A406" s="514">
        <v>459</v>
      </c>
      <c r="B406" s="521">
        <v>14.26</v>
      </c>
      <c r="C406" s="516"/>
      <c r="D406" s="517">
        <v>33309</v>
      </c>
      <c r="E406" s="518"/>
      <c r="F406" s="517">
        <f t="shared" si="19"/>
        <v>39048</v>
      </c>
      <c r="G406" s="519">
        <f t="shared" si="18"/>
        <v>28030</v>
      </c>
      <c r="H406" s="520">
        <v>927</v>
      </c>
    </row>
    <row r="407" spans="1:8" x14ac:dyDescent="0.2">
      <c r="A407" s="514">
        <v>460</v>
      </c>
      <c r="B407" s="521">
        <v>14.26</v>
      </c>
      <c r="C407" s="516"/>
      <c r="D407" s="517">
        <v>33309</v>
      </c>
      <c r="E407" s="518"/>
      <c r="F407" s="517">
        <f t="shared" si="19"/>
        <v>39048</v>
      </c>
      <c r="G407" s="519">
        <f t="shared" si="18"/>
        <v>28030</v>
      </c>
      <c r="H407" s="520">
        <v>927</v>
      </c>
    </row>
    <row r="408" spans="1:8" x14ac:dyDescent="0.2">
      <c r="A408" s="514">
        <v>461</v>
      </c>
      <c r="B408" s="521">
        <v>14.26</v>
      </c>
      <c r="C408" s="516"/>
      <c r="D408" s="517">
        <v>33309</v>
      </c>
      <c r="E408" s="518"/>
      <c r="F408" s="517">
        <f t="shared" si="19"/>
        <v>39048</v>
      </c>
      <c r="G408" s="519">
        <f t="shared" si="18"/>
        <v>28030</v>
      </c>
      <c r="H408" s="520">
        <v>927</v>
      </c>
    </row>
    <row r="409" spans="1:8" x14ac:dyDescent="0.2">
      <c r="A409" s="514">
        <v>462</v>
      </c>
      <c r="B409" s="521">
        <v>14.26</v>
      </c>
      <c r="C409" s="516"/>
      <c r="D409" s="517">
        <v>33309</v>
      </c>
      <c r="E409" s="518"/>
      <c r="F409" s="517">
        <f t="shared" si="19"/>
        <v>39048</v>
      </c>
      <c r="G409" s="519">
        <f t="shared" si="18"/>
        <v>28030</v>
      </c>
      <c r="H409" s="520">
        <v>927</v>
      </c>
    </row>
    <row r="410" spans="1:8" x14ac:dyDescent="0.2">
      <c r="A410" s="514">
        <v>463</v>
      </c>
      <c r="B410" s="521">
        <v>14.26</v>
      </c>
      <c r="C410" s="516"/>
      <c r="D410" s="517">
        <v>33309</v>
      </c>
      <c r="E410" s="518"/>
      <c r="F410" s="517">
        <f t="shared" si="19"/>
        <v>39048</v>
      </c>
      <c r="G410" s="519">
        <f t="shared" si="18"/>
        <v>28030</v>
      </c>
      <c r="H410" s="520">
        <v>927</v>
      </c>
    </row>
    <row r="411" spans="1:8" x14ac:dyDescent="0.2">
      <c r="A411" s="514">
        <v>464</v>
      </c>
      <c r="B411" s="521">
        <v>14.26</v>
      </c>
      <c r="C411" s="516"/>
      <c r="D411" s="517">
        <v>33309</v>
      </c>
      <c r="E411" s="518"/>
      <c r="F411" s="517">
        <f t="shared" si="19"/>
        <v>39048</v>
      </c>
      <c r="G411" s="519">
        <f t="shared" si="18"/>
        <v>28030</v>
      </c>
      <c r="H411" s="520">
        <v>927</v>
      </c>
    </row>
    <row r="412" spans="1:8" x14ac:dyDescent="0.2">
      <c r="A412" s="514">
        <v>465</v>
      </c>
      <c r="B412" s="521">
        <v>14.26</v>
      </c>
      <c r="C412" s="516"/>
      <c r="D412" s="517">
        <v>33309</v>
      </c>
      <c r="E412" s="518"/>
      <c r="F412" s="517">
        <f t="shared" si="19"/>
        <v>39048</v>
      </c>
      <c r="G412" s="519">
        <f t="shared" si="18"/>
        <v>28030</v>
      </c>
      <c r="H412" s="520">
        <v>927</v>
      </c>
    </row>
    <row r="413" spans="1:8" x14ac:dyDescent="0.2">
      <c r="A413" s="514">
        <v>466</v>
      </c>
      <c r="B413" s="521">
        <v>14.26</v>
      </c>
      <c r="C413" s="516"/>
      <c r="D413" s="517">
        <v>33309</v>
      </c>
      <c r="E413" s="518"/>
      <c r="F413" s="517">
        <f t="shared" si="19"/>
        <v>39048</v>
      </c>
      <c r="G413" s="519">
        <f t="shared" si="18"/>
        <v>28030</v>
      </c>
      <c r="H413" s="520">
        <v>927</v>
      </c>
    </row>
    <row r="414" spans="1:8" x14ac:dyDescent="0.2">
      <c r="A414" s="514">
        <v>467</v>
      </c>
      <c r="B414" s="521">
        <v>14.26</v>
      </c>
      <c r="C414" s="516"/>
      <c r="D414" s="517">
        <v>33309</v>
      </c>
      <c r="E414" s="518"/>
      <c r="F414" s="517">
        <f t="shared" si="19"/>
        <v>39048</v>
      </c>
      <c r="G414" s="519">
        <f t="shared" si="18"/>
        <v>28030</v>
      </c>
      <c r="H414" s="520">
        <v>927</v>
      </c>
    </row>
    <row r="415" spans="1:8" x14ac:dyDescent="0.2">
      <c r="A415" s="514">
        <v>468</v>
      </c>
      <c r="B415" s="521">
        <v>14.26</v>
      </c>
      <c r="C415" s="516"/>
      <c r="D415" s="517">
        <v>33309</v>
      </c>
      <c r="E415" s="518"/>
      <c r="F415" s="517">
        <f t="shared" si="19"/>
        <v>39048</v>
      </c>
      <c r="G415" s="519">
        <f t="shared" si="18"/>
        <v>28030</v>
      </c>
      <c r="H415" s="520">
        <v>927</v>
      </c>
    </row>
    <row r="416" spans="1:8" x14ac:dyDescent="0.2">
      <c r="A416" s="514">
        <v>469</v>
      </c>
      <c r="B416" s="521">
        <v>14.26</v>
      </c>
      <c r="C416" s="516"/>
      <c r="D416" s="517">
        <v>33309</v>
      </c>
      <c r="E416" s="518"/>
      <c r="F416" s="517">
        <f t="shared" si="19"/>
        <v>39048</v>
      </c>
      <c r="G416" s="519">
        <f t="shared" si="18"/>
        <v>28030</v>
      </c>
      <c r="H416" s="520">
        <v>927</v>
      </c>
    </row>
    <row r="417" spans="1:8" x14ac:dyDescent="0.2">
      <c r="A417" s="514">
        <v>470</v>
      </c>
      <c r="B417" s="521">
        <v>14.26</v>
      </c>
      <c r="C417" s="516"/>
      <c r="D417" s="517">
        <v>33309</v>
      </c>
      <c r="E417" s="518"/>
      <c r="F417" s="517">
        <f t="shared" si="19"/>
        <v>39048</v>
      </c>
      <c r="G417" s="519">
        <f t="shared" si="18"/>
        <v>28030</v>
      </c>
      <c r="H417" s="520">
        <v>927</v>
      </c>
    </row>
    <row r="418" spans="1:8" x14ac:dyDescent="0.2">
      <c r="A418" s="514">
        <v>471</v>
      </c>
      <c r="B418" s="521">
        <v>14.26</v>
      </c>
      <c r="C418" s="516"/>
      <c r="D418" s="517">
        <v>33309</v>
      </c>
      <c r="E418" s="518"/>
      <c r="F418" s="517">
        <f t="shared" si="19"/>
        <v>39048</v>
      </c>
      <c r="G418" s="519">
        <f t="shared" si="18"/>
        <v>28030</v>
      </c>
      <c r="H418" s="520">
        <v>927</v>
      </c>
    </row>
    <row r="419" spans="1:8" x14ac:dyDescent="0.2">
      <c r="A419" s="514">
        <v>472</v>
      </c>
      <c r="B419" s="521">
        <v>14.26</v>
      </c>
      <c r="C419" s="516"/>
      <c r="D419" s="517">
        <v>33309</v>
      </c>
      <c r="E419" s="518"/>
      <c r="F419" s="517">
        <f t="shared" si="19"/>
        <v>39048</v>
      </c>
      <c r="G419" s="519">
        <f t="shared" si="18"/>
        <v>28030</v>
      </c>
      <c r="H419" s="520">
        <v>927</v>
      </c>
    </row>
    <row r="420" spans="1:8" x14ac:dyDescent="0.2">
      <c r="A420" s="514">
        <v>473</v>
      </c>
      <c r="B420" s="521">
        <v>14.26</v>
      </c>
      <c r="C420" s="516"/>
      <c r="D420" s="517">
        <v>33309</v>
      </c>
      <c r="E420" s="518"/>
      <c r="F420" s="517">
        <f t="shared" si="19"/>
        <v>39048</v>
      </c>
      <c r="G420" s="519">
        <f t="shared" si="18"/>
        <v>28030</v>
      </c>
      <c r="H420" s="520">
        <v>927</v>
      </c>
    </row>
    <row r="421" spans="1:8" x14ac:dyDescent="0.2">
      <c r="A421" s="514">
        <v>474</v>
      </c>
      <c r="B421" s="521">
        <v>14.26</v>
      </c>
      <c r="C421" s="516"/>
      <c r="D421" s="517">
        <v>33309</v>
      </c>
      <c r="E421" s="518"/>
      <c r="F421" s="517">
        <f t="shared" si="19"/>
        <v>39048</v>
      </c>
      <c r="G421" s="519">
        <f t="shared" si="18"/>
        <v>28030</v>
      </c>
      <c r="H421" s="520">
        <v>927</v>
      </c>
    </row>
    <row r="422" spans="1:8" x14ac:dyDescent="0.2">
      <c r="A422" s="514">
        <v>475</v>
      </c>
      <c r="B422" s="521">
        <v>14.26</v>
      </c>
      <c r="C422" s="516"/>
      <c r="D422" s="517">
        <v>33309</v>
      </c>
      <c r="E422" s="518"/>
      <c r="F422" s="517">
        <f t="shared" si="19"/>
        <v>39048</v>
      </c>
      <c r="G422" s="519">
        <f t="shared" si="18"/>
        <v>28030</v>
      </c>
      <c r="H422" s="520">
        <v>927</v>
      </c>
    </row>
    <row r="423" spans="1:8" x14ac:dyDescent="0.2">
      <c r="A423" s="514">
        <v>476</v>
      </c>
      <c r="B423" s="521">
        <v>14.26</v>
      </c>
      <c r="C423" s="516"/>
      <c r="D423" s="517">
        <v>33309</v>
      </c>
      <c r="E423" s="518"/>
      <c r="F423" s="517">
        <f t="shared" si="19"/>
        <v>39048</v>
      </c>
      <c r="G423" s="519">
        <f t="shared" si="18"/>
        <v>28030</v>
      </c>
      <c r="H423" s="520">
        <v>927</v>
      </c>
    </row>
    <row r="424" spans="1:8" x14ac:dyDescent="0.2">
      <c r="A424" s="514">
        <v>477</v>
      </c>
      <c r="B424" s="521">
        <v>14.26</v>
      </c>
      <c r="C424" s="516"/>
      <c r="D424" s="517">
        <v>33309</v>
      </c>
      <c r="E424" s="518"/>
      <c r="F424" s="517">
        <f t="shared" si="19"/>
        <v>39048</v>
      </c>
      <c r="G424" s="519">
        <f t="shared" si="18"/>
        <v>28030</v>
      </c>
      <c r="H424" s="520">
        <v>927</v>
      </c>
    </row>
    <row r="425" spans="1:8" x14ac:dyDescent="0.2">
      <c r="A425" s="514">
        <v>478</v>
      </c>
      <c r="B425" s="521">
        <v>14.26</v>
      </c>
      <c r="C425" s="516"/>
      <c r="D425" s="517">
        <v>33309</v>
      </c>
      <c r="E425" s="518"/>
      <c r="F425" s="517">
        <f t="shared" si="19"/>
        <v>39048</v>
      </c>
      <c r="G425" s="519">
        <f t="shared" si="18"/>
        <v>28030</v>
      </c>
      <c r="H425" s="520">
        <v>927</v>
      </c>
    </row>
    <row r="426" spans="1:8" x14ac:dyDescent="0.2">
      <c r="A426" s="514">
        <v>479</v>
      </c>
      <c r="B426" s="521">
        <v>14.26</v>
      </c>
      <c r="C426" s="516"/>
      <c r="D426" s="517">
        <v>33309</v>
      </c>
      <c r="E426" s="518"/>
      <c r="F426" s="517">
        <f t="shared" si="19"/>
        <v>39048</v>
      </c>
      <c r="G426" s="519">
        <f t="shared" si="18"/>
        <v>28030</v>
      </c>
      <c r="H426" s="520">
        <v>927</v>
      </c>
    </row>
    <row r="427" spans="1:8" x14ac:dyDescent="0.2">
      <c r="A427" s="514">
        <v>480</v>
      </c>
      <c r="B427" s="521">
        <v>14.26</v>
      </c>
      <c r="C427" s="516"/>
      <c r="D427" s="517">
        <v>33309</v>
      </c>
      <c r="E427" s="518"/>
      <c r="F427" s="517">
        <f t="shared" si="19"/>
        <v>39048</v>
      </c>
      <c r="G427" s="519">
        <f t="shared" si="18"/>
        <v>28030</v>
      </c>
      <c r="H427" s="520">
        <v>927</v>
      </c>
    </row>
    <row r="428" spans="1:8" x14ac:dyDescent="0.2">
      <c r="A428" s="514">
        <v>481</v>
      </c>
      <c r="B428" s="521">
        <v>14.26</v>
      </c>
      <c r="C428" s="516"/>
      <c r="D428" s="517">
        <v>33309</v>
      </c>
      <c r="E428" s="518"/>
      <c r="F428" s="517">
        <f t="shared" si="19"/>
        <v>39048</v>
      </c>
      <c r="G428" s="519">
        <f t="shared" si="18"/>
        <v>28030</v>
      </c>
      <c r="H428" s="520">
        <v>927</v>
      </c>
    </row>
    <row r="429" spans="1:8" x14ac:dyDescent="0.2">
      <c r="A429" s="514">
        <v>482</v>
      </c>
      <c r="B429" s="521">
        <v>14.26</v>
      </c>
      <c r="C429" s="516"/>
      <c r="D429" s="517">
        <v>33309</v>
      </c>
      <c r="E429" s="518"/>
      <c r="F429" s="517">
        <f t="shared" si="19"/>
        <v>39048</v>
      </c>
      <c r="G429" s="519">
        <f t="shared" si="18"/>
        <v>28030</v>
      </c>
      <c r="H429" s="520">
        <v>927</v>
      </c>
    </row>
    <row r="430" spans="1:8" x14ac:dyDescent="0.2">
      <c r="A430" s="514">
        <v>483</v>
      </c>
      <c r="B430" s="521">
        <v>14.26</v>
      </c>
      <c r="C430" s="516"/>
      <c r="D430" s="517">
        <v>33309</v>
      </c>
      <c r="E430" s="518"/>
      <c r="F430" s="517">
        <f t="shared" si="19"/>
        <v>39048</v>
      </c>
      <c r="G430" s="519">
        <f t="shared" si="18"/>
        <v>28030</v>
      </c>
      <c r="H430" s="520">
        <v>927</v>
      </c>
    </row>
    <row r="431" spans="1:8" x14ac:dyDescent="0.2">
      <c r="A431" s="514">
        <v>484</v>
      </c>
      <c r="B431" s="521">
        <v>14.26</v>
      </c>
      <c r="C431" s="516"/>
      <c r="D431" s="517">
        <v>33309</v>
      </c>
      <c r="E431" s="518"/>
      <c r="F431" s="517">
        <f t="shared" si="19"/>
        <v>39048</v>
      </c>
      <c r="G431" s="519">
        <f t="shared" si="18"/>
        <v>28030</v>
      </c>
      <c r="H431" s="520">
        <v>927</v>
      </c>
    </row>
    <row r="432" spans="1:8" x14ac:dyDescent="0.2">
      <c r="A432" s="514">
        <v>485</v>
      </c>
      <c r="B432" s="521">
        <v>14.26</v>
      </c>
      <c r="C432" s="516"/>
      <c r="D432" s="517">
        <v>33309</v>
      </c>
      <c r="E432" s="518"/>
      <c r="F432" s="517">
        <f t="shared" si="19"/>
        <v>39048</v>
      </c>
      <c r="G432" s="519">
        <f t="shared" si="18"/>
        <v>28030</v>
      </c>
      <c r="H432" s="520">
        <v>927</v>
      </c>
    </row>
    <row r="433" spans="1:8" x14ac:dyDescent="0.2">
      <c r="A433" s="514">
        <v>486</v>
      </c>
      <c r="B433" s="521">
        <v>14.26</v>
      </c>
      <c r="C433" s="516"/>
      <c r="D433" s="517">
        <v>33309</v>
      </c>
      <c r="E433" s="518"/>
      <c r="F433" s="517">
        <f t="shared" si="19"/>
        <v>39048</v>
      </c>
      <c r="G433" s="519">
        <f t="shared" si="18"/>
        <v>28030</v>
      </c>
      <c r="H433" s="520">
        <v>927</v>
      </c>
    </row>
    <row r="434" spans="1:8" x14ac:dyDescent="0.2">
      <c r="A434" s="514">
        <v>487</v>
      </c>
      <c r="B434" s="521">
        <v>14.26</v>
      </c>
      <c r="C434" s="516"/>
      <c r="D434" s="517">
        <v>33309</v>
      </c>
      <c r="E434" s="518"/>
      <c r="F434" s="517">
        <f t="shared" si="19"/>
        <v>39048</v>
      </c>
      <c r="G434" s="519">
        <f t="shared" si="18"/>
        <v>28030</v>
      </c>
      <c r="H434" s="520">
        <v>927</v>
      </c>
    </row>
    <row r="435" spans="1:8" x14ac:dyDescent="0.2">
      <c r="A435" s="514">
        <v>488</v>
      </c>
      <c r="B435" s="521">
        <v>14.26</v>
      </c>
      <c r="C435" s="516"/>
      <c r="D435" s="517">
        <v>33309</v>
      </c>
      <c r="E435" s="518"/>
      <c r="F435" s="517">
        <f t="shared" si="19"/>
        <v>39048</v>
      </c>
      <c r="G435" s="519">
        <f t="shared" si="18"/>
        <v>28030</v>
      </c>
      <c r="H435" s="520">
        <v>927</v>
      </c>
    </row>
    <row r="436" spans="1:8" x14ac:dyDescent="0.2">
      <c r="A436" s="514">
        <v>489</v>
      </c>
      <c r="B436" s="521">
        <v>14.26</v>
      </c>
      <c r="C436" s="516"/>
      <c r="D436" s="517">
        <v>33309</v>
      </c>
      <c r="E436" s="518"/>
      <c r="F436" s="517">
        <f t="shared" si="19"/>
        <v>39048</v>
      </c>
      <c r="G436" s="519">
        <f t="shared" si="18"/>
        <v>28030</v>
      </c>
      <c r="H436" s="520">
        <v>927</v>
      </c>
    </row>
    <row r="437" spans="1:8" x14ac:dyDescent="0.2">
      <c r="A437" s="514">
        <v>490</v>
      </c>
      <c r="B437" s="521">
        <v>14.26</v>
      </c>
      <c r="C437" s="516"/>
      <c r="D437" s="517">
        <v>33309</v>
      </c>
      <c r="E437" s="518"/>
      <c r="F437" s="517">
        <f t="shared" si="19"/>
        <v>39048</v>
      </c>
      <c r="G437" s="519">
        <f t="shared" si="18"/>
        <v>28030</v>
      </c>
      <c r="H437" s="520">
        <v>927</v>
      </c>
    </row>
    <row r="438" spans="1:8" x14ac:dyDescent="0.2">
      <c r="A438" s="514">
        <v>491</v>
      </c>
      <c r="B438" s="521">
        <v>14.26</v>
      </c>
      <c r="C438" s="516"/>
      <c r="D438" s="517">
        <v>33309</v>
      </c>
      <c r="E438" s="518"/>
      <c r="F438" s="517">
        <f t="shared" si="19"/>
        <v>39048</v>
      </c>
      <c r="G438" s="519">
        <f t="shared" si="18"/>
        <v>28030</v>
      </c>
      <c r="H438" s="520">
        <v>927</v>
      </c>
    </row>
    <row r="439" spans="1:8" x14ac:dyDescent="0.2">
      <c r="A439" s="514">
        <v>492</v>
      </c>
      <c r="B439" s="521">
        <v>14.26</v>
      </c>
      <c r="C439" s="516"/>
      <c r="D439" s="517">
        <v>33309</v>
      </c>
      <c r="E439" s="518"/>
      <c r="F439" s="517">
        <f t="shared" si="19"/>
        <v>39048</v>
      </c>
      <c r="G439" s="519">
        <f t="shared" si="18"/>
        <v>28030</v>
      </c>
      <c r="H439" s="520">
        <v>927</v>
      </c>
    </row>
    <row r="440" spans="1:8" x14ac:dyDescent="0.2">
      <c r="A440" s="514">
        <v>493</v>
      </c>
      <c r="B440" s="521">
        <v>14.26</v>
      </c>
      <c r="C440" s="516"/>
      <c r="D440" s="517">
        <v>33309</v>
      </c>
      <c r="E440" s="518"/>
      <c r="F440" s="517">
        <f t="shared" si="19"/>
        <v>39048</v>
      </c>
      <c r="G440" s="519">
        <f t="shared" si="18"/>
        <v>28030</v>
      </c>
      <c r="H440" s="520">
        <v>927</v>
      </c>
    </row>
    <row r="441" spans="1:8" x14ac:dyDescent="0.2">
      <c r="A441" s="514">
        <v>494</v>
      </c>
      <c r="B441" s="521">
        <v>14.26</v>
      </c>
      <c r="C441" s="516"/>
      <c r="D441" s="517">
        <v>33309</v>
      </c>
      <c r="E441" s="518"/>
      <c r="F441" s="517">
        <f t="shared" si="19"/>
        <v>39048</v>
      </c>
      <c r="G441" s="519">
        <f t="shared" si="18"/>
        <v>28030</v>
      </c>
      <c r="H441" s="520">
        <v>927</v>
      </c>
    </row>
    <row r="442" spans="1:8" x14ac:dyDescent="0.2">
      <c r="A442" s="514">
        <v>495</v>
      </c>
      <c r="B442" s="521">
        <v>14.26</v>
      </c>
      <c r="C442" s="516"/>
      <c r="D442" s="517">
        <v>33309</v>
      </c>
      <c r="E442" s="518"/>
      <c r="F442" s="517">
        <f t="shared" si="19"/>
        <v>39048</v>
      </c>
      <c r="G442" s="519">
        <f t="shared" si="18"/>
        <v>28030</v>
      </c>
      <c r="H442" s="520">
        <v>927</v>
      </c>
    </row>
    <row r="443" spans="1:8" x14ac:dyDescent="0.2">
      <c r="A443" s="514">
        <v>496</v>
      </c>
      <c r="B443" s="521">
        <v>14.26</v>
      </c>
      <c r="C443" s="516"/>
      <c r="D443" s="517">
        <v>33309</v>
      </c>
      <c r="E443" s="518"/>
      <c r="F443" s="517">
        <f t="shared" si="19"/>
        <v>39048</v>
      </c>
      <c r="G443" s="519">
        <f t="shared" si="18"/>
        <v>28030</v>
      </c>
      <c r="H443" s="520">
        <v>927</v>
      </c>
    </row>
    <row r="444" spans="1:8" x14ac:dyDescent="0.2">
      <c r="A444" s="514">
        <v>497</v>
      </c>
      <c r="B444" s="521">
        <v>14.26</v>
      </c>
      <c r="C444" s="516"/>
      <c r="D444" s="517">
        <v>33309</v>
      </c>
      <c r="E444" s="518"/>
      <c r="F444" s="517">
        <f t="shared" si="19"/>
        <v>39048</v>
      </c>
      <c r="G444" s="519">
        <f t="shared" si="18"/>
        <v>28030</v>
      </c>
      <c r="H444" s="520">
        <v>927</v>
      </c>
    </row>
    <row r="445" spans="1:8" x14ac:dyDescent="0.2">
      <c r="A445" s="514">
        <v>498</v>
      </c>
      <c r="B445" s="521">
        <v>14.26</v>
      </c>
      <c r="C445" s="516"/>
      <c r="D445" s="517">
        <v>33309</v>
      </c>
      <c r="E445" s="518"/>
      <c r="F445" s="517">
        <f t="shared" si="19"/>
        <v>39048</v>
      </c>
      <c r="G445" s="519">
        <f t="shared" si="18"/>
        <v>28030</v>
      </c>
      <c r="H445" s="520">
        <v>927</v>
      </c>
    </row>
    <row r="446" spans="1:8" x14ac:dyDescent="0.2">
      <c r="A446" s="514">
        <v>499</v>
      </c>
      <c r="B446" s="521">
        <v>14.26</v>
      </c>
      <c r="C446" s="516"/>
      <c r="D446" s="517">
        <v>33309</v>
      </c>
      <c r="E446" s="518"/>
      <c r="F446" s="517">
        <f t="shared" si="19"/>
        <v>39048</v>
      </c>
      <c r="G446" s="519">
        <f t="shared" si="18"/>
        <v>28030</v>
      </c>
      <c r="H446" s="520">
        <v>927</v>
      </c>
    </row>
    <row r="447" spans="1:8" x14ac:dyDescent="0.2">
      <c r="A447" s="514">
        <v>500</v>
      </c>
      <c r="B447" s="521">
        <v>14.26</v>
      </c>
      <c r="C447" s="516"/>
      <c r="D447" s="517">
        <v>33309</v>
      </c>
      <c r="E447" s="518"/>
      <c r="F447" s="517">
        <f t="shared" si="19"/>
        <v>39048</v>
      </c>
      <c r="G447" s="519">
        <f t="shared" si="18"/>
        <v>28030</v>
      </c>
      <c r="H447" s="520">
        <v>927</v>
      </c>
    </row>
    <row r="448" spans="1:8" x14ac:dyDescent="0.2">
      <c r="A448" s="514">
        <v>501</v>
      </c>
      <c r="B448" s="521">
        <v>14.26</v>
      </c>
      <c r="C448" s="516"/>
      <c r="D448" s="517">
        <v>33309</v>
      </c>
      <c r="E448" s="518"/>
      <c r="F448" s="517">
        <f t="shared" si="19"/>
        <v>39048</v>
      </c>
      <c r="G448" s="519">
        <f t="shared" si="18"/>
        <v>28030</v>
      </c>
      <c r="H448" s="520">
        <v>927</v>
      </c>
    </row>
    <row r="449" spans="1:8" x14ac:dyDescent="0.2">
      <c r="A449" s="514">
        <v>502</v>
      </c>
      <c r="B449" s="521">
        <v>14.26</v>
      </c>
      <c r="C449" s="516"/>
      <c r="D449" s="517">
        <v>33309</v>
      </c>
      <c r="E449" s="518"/>
      <c r="F449" s="517">
        <f t="shared" si="19"/>
        <v>39048</v>
      </c>
      <c r="G449" s="519">
        <f t="shared" si="18"/>
        <v>28030</v>
      </c>
      <c r="H449" s="520">
        <v>927</v>
      </c>
    </row>
    <row r="450" spans="1:8" x14ac:dyDescent="0.2">
      <c r="A450" s="514">
        <v>503</v>
      </c>
      <c r="B450" s="521">
        <v>14.26</v>
      </c>
      <c r="C450" s="516"/>
      <c r="D450" s="517">
        <v>33309</v>
      </c>
      <c r="E450" s="518"/>
      <c r="F450" s="517">
        <f t="shared" si="19"/>
        <v>39048</v>
      </c>
      <c r="G450" s="519">
        <f t="shared" si="18"/>
        <v>28030</v>
      </c>
      <c r="H450" s="520">
        <v>927</v>
      </c>
    </row>
    <row r="451" spans="1:8" x14ac:dyDescent="0.2">
      <c r="A451" s="514">
        <v>504</v>
      </c>
      <c r="B451" s="521">
        <v>14.26</v>
      </c>
      <c r="C451" s="516"/>
      <c r="D451" s="517">
        <v>33309</v>
      </c>
      <c r="E451" s="518"/>
      <c r="F451" s="517">
        <f t="shared" si="19"/>
        <v>39048</v>
      </c>
      <c r="G451" s="519">
        <f t="shared" si="18"/>
        <v>28030</v>
      </c>
      <c r="H451" s="520">
        <v>927</v>
      </c>
    </row>
    <row r="452" spans="1:8" x14ac:dyDescent="0.2">
      <c r="A452" s="514">
        <v>505</v>
      </c>
      <c r="B452" s="521">
        <v>14.26</v>
      </c>
      <c r="C452" s="516"/>
      <c r="D452" s="517">
        <v>33309</v>
      </c>
      <c r="E452" s="518"/>
      <c r="F452" s="517">
        <f t="shared" si="19"/>
        <v>39048</v>
      </c>
      <c r="G452" s="519">
        <f t="shared" si="18"/>
        <v>28030</v>
      </c>
      <c r="H452" s="520">
        <v>927</v>
      </c>
    </row>
    <row r="453" spans="1:8" x14ac:dyDescent="0.2">
      <c r="A453" s="514">
        <v>506</v>
      </c>
      <c r="B453" s="521">
        <v>14.26</v>
      </c>
      <c r="C453" s="516"/>
      <c r="D453" s="517">
        <v>33309</v>
      </c>
      <c r="E453" s="518"/>
      <c r="F453" s="517">
        <f t="shared" si="19"/>
        <v>39048</v>
      </c>
      <c r="G453" s="519">
        <f t="shared" si="18"/>
        <v>28030</v>
      </c>
      <c r="H453" s="520">
        <v>927</v>
      </c>
    </row>
    <row r="454" spans="1:8" x14ac:dyDescent="0.2">
      <c r="A454" s="514">
        <v>507</v>
      </c>
      <c r="B454" s="521">
        <v>14.26</v>
      </c>
      <c r="C454" s="516"/>
      <c r="D454" s="517">
        <v>33309</v>
      </c>
      <c r="E454" s="518"/>
      <c r="F454" s="517">
        <f t="shared" si="19"/>
        <v>39048</v>
      </c>
      <c r="G454" s="519">
        <f t="shared" si="18"/>
        <v>28030</v>
      </c>
      <c r="H454" s="520">
        <v>927</v>
      </c>
    </row>
    <row r="455" spans="1:8" x14ac:dyDescent="0.2">
      <c r="A455" s="514">
        <v>508</v>
      </c>
      <c r="B455" s="521">
        <v>14.26</v>
      </c>
      <c r="C455" s="516"/>
      <c r="D455" s="517">
        <v>33309</v>
      </c>
      <c r="E455" s="518"/>
      <c r="F455" s="517">
        <f t="shared" si="19"/>
        <v>39048</v>
      </c>
      <c r="G455" s="519">
        <f t="shared" si="18"/>
        <v>28030</v>
      </c>
      <c r="H455" s="520">
        <v>927</v>
      </c>
    </row>
    <row r="456" spans="1:8" x14ac:dyDescent="0.2">
      <c r="A456" s="514">
        <v>509</v>
      </c>
      <c r="B456" s="521">
        <v>14.26</v>
      </c>
      <c r="C456" s="516"/>
      <c r="D456" s="517">
        <v>33309</v>
      </c>
      <c r="E456" s="518"/>
      <c r="F456" s="517">
        <f t="shared" si="19"/>
        <v>39048</v>
      </c>
      <c r="G456" s="519">
        <f t="shared" si="18"/>
        <v>28030</v>
      </c>
      <c r="H456" s="520">
        <v>927</v>
      </c>
    </row>
    <row r="457" spans="1:8" x14ac:dyDescent="0.2">
      <c r="A457" s="514">
        <v>510</v>
      </c>
      <c r="B457" s="521">
        <v>14.26</v>
      </c>
      <c r="C457" s="516"/>
      <c r="D457" s="517">
        <v>33309</v>
      </c>
      <c r="E457" s="518"/>
      <c r="F457" s="517">
        <f t="shared" si="19"/>
        <v>39048</v>
      </c>
      <c r="G457" s="519">
        <f t="shared" si="18"/>
        <v>28030</v>
      </c>
      <c r="H457" s="520">
        <v>927</v>
      </c>
    </row>
    <row r="458" spans="1:8" x14ac:dyDescent="0.2">
      <c r="A458" s="514">
        <v>511</v>
      </c>
      <c r="B458" s="521">
        <v>14.26</v>
      </c>
      <c r="C458" s="516"/>
      <c r="D458" s="517">
        <v>33309</v>
      </c>
      <c r="E458" s="518"/>
      <c r="F458" s="517">
        <f t="shared" si="19"/>
        <v>39048</v>
      </c>
      <c r="G458" s="519">
        <f t="shared" si="18"/>
        <v>28030</v>
      </c>
      <c r="H458" s="520">
        <v>927</v>
      </c>
    </row>
    <row r="459" spans="1:8" x14ac:dyDescent="0.2">
      <c r="A459" s="514">
        <v>512</v>
      </c>
      <c r="B459" s="521">
        <v>14.26</v>
      </c>
      <c r="C459" s="516"/>
      <c r="D459" s="517">
        <v>33309</v>
      </c>
      <c r="E459" s="518"/>
      <c r="F459" s="517">
        <f t="shared" si="19"/>
        <v>39048</v>
      </c>
      <c r="G459" s="519">
        <f t="shared" si="18"/>
        <v>28030</v>
      </c>
      <c r="H459" s="520">
        <v>927</v>
      </c>
    </row>
    <row r="460" spans="1:8" x14ac:dyDescent="0.2">
      <c r="A460" s="514">
        <v>513</v>
      </c>
      <c r="B460" s="521">
        <v>14.26</v>
      </c>
      <c r="C460" s="516"/>
      <c r="D460" s="517">
        <v>33309</v>
      </c>
      <c r="E460" s="518"/>
      <c r="F460" s="517">
        <f t="shared" si="19"/>
        <v>39048</v>
      </c>
      <c r="G460" s="519">
        <f t="shared" si="18"/>
        <v>28030</v>
      </c>
      <c r="H460" s="520">
        <v>927</v>
      </c>
    </row>
    <row r="461" spans="1:8" x14ac:dyDescent="0.2">
      <c r="A461" s="514">
        <v>514</v>
      </c>
      <c r="B461" s="521">
        <v>14.26</v>
      </c>
      <c r="C461" s="516"/>
      <c r="D461" s="517">
        <v>33309</v>
      </c>
      <c r="E461" s="518"/>
      <c r="F461" s="517">
        <f t="shared" si="19"/>
        <v>39048</v>
      </c>
      <c r="G461" s="519">
        <f t="shared" si="18"/>
        <v>28030</v>
      </c>
      <c r="H461" s="520">
        <v>927</v>
      </c>
    </row>
    <row r="462" spans="1:8" x14ac:dyDescent="0.2">
      <c r="A462" s="514">
        <v>515</v>
      </c>
      <c r="B462" s="521">
        <v>14.26</v>
      </c>
      <c r="C462" s="516"/>
      <c r="D462" s="517">
        <v>33309</v>
      </c>
      <c r="E462" s="518"/>
      <c r="F462" s="517">
        <f t="shared" si="19"/>
        <v>39048</v>
      </c>
      <c r="G462" s="519">
        <f t="shared" si="18"/>
        <v>28030</v>
      </c>
      <c r="H462" s="520">
        <v>927</v>
      </c>
    </row>
    <row r="463" spans="1:8" x14ac:dyDescent="0.2">
      <c r="A463" s="514">
        <v>516</v>
      </c>
      <c r="B463" s="521">
        <v>14.26</v>
      </c>
      <c r="C463" s="516"/>
      <c r="D463" s="517">
        <v>33309</v>
      </c>
      <c r="E463" s="518"/>
      <c r="F463" s="517">
        <f t="shared" si="19"/>
        <v>39048</v>
      </c>
      <c r="G463" s="519">
        <f t="shared" si="18"/>
        <v>28030</v>
      </c>
      <c r="H463" s="520">
        <v>927</v>
      </c>
    </row>
    <row r="464" spans="1:8" x14ac:dyDescent="0.2">
      <c r="A464" s="514">
        <v>517</v>
      </c>
      <c r="B464" s="521">
        <v>14.26</v>
      </c>
      <c r="C464" s="516"/>
      <c r="D464" s="517">
        <v>33309</v>
      </c>
      <c r="E464" s="518"/>
      <c r="F464" s="517">
        <f t="shared" si="19"/>
        <v>39048</v>
      </c>
      <c r="G464" s="519">
        <f t="shared" ref="G464:G477" si="20">ROUND(12*(1/B464*D464),0)</f>
        <v>28030</v>
      </c>
      <c r="H464" s="520">
        <v>927</v>
      </c>
    </row>
    <row r="465" spans="1:8" x14ac:dyDescent="0.2">
      <c r="A465" s="514">
        <v>518</v>
      </c>
      <c r="B465" s="521">
        <v>14.26</v>
      </c>
      <c r="C465" s="516"/>
      <c r="D465" s="517">
        <v>33309</v>
      </c>
      <c r="E465" s="518"/>
      <c r="F465" s="517">
        <f t="shared" ref="F465:F477" si="21">ROUND(12*1.36*(1/B465*D465)+H465,0)</f>
        <v>39048</v>
      </c>
      <c r="G465" s="519">
        <f t="shared" si="20"/>
        <v>28030</v>
      </c>
      <c r="H465" s="520">
        <v>927</v>
      </c>
    </row>
    <row r="466" spans="1:8" x14ac:dyDescent="0.2">
      <c r="A466" s="514">
        <v>519</v>
      </c>
      <c r="B466" s="521">
        <v>14.26</v>
      </c>
      <c r="C466" s="516"/>
      <c r="D466" s="517">
        <v>33309</v>
      </c>
      <c r="E466" s="518"/>
      <c r="F466" s="517">
        <f t="shared" si="21"/>
        <v>39048</v>
      </c>
      <c r="G466" s="519">
        <f t="shared" si="20"/>
        <v>28030</v>
      </c>
      <c r="H466" s="520">
        <v>927</v>
      </c>
    </row>
    <row r="467" spans="1:8" x14ac:dyDescent="0.2">
      <c r="A467" s="514">
        <v>520</v>
      </c>
      <c r="B467" s="521">
        <v>14.26</v>
      </c>
      <c r="C467" s="516"/>
      <c r="D467" s="517">
        <v>33309</v>
      </c>
      <c r="E467" s="518"/>
      <c r="F467" s="517">
        <f t="shared" si="21"/>
        <v>39048</v>
      </c>
      <c r="G467" s="519">
        <f t="shared" si="20"/>
        <v>28030</v>
      </c>
      <c r="H467" s="520">
        <v>927</v>
      </c>
    </row>
    <row r="468" spans="1:8" x14ac:dyDescent="0.2">
      <c r="A468" s="514">
        <v>521</v>
      </c>
      <c r="B468" s="521">
        <v>14.26</v>
      </c>
      <c r="C468" s="516"/>
      <c r="D468" s="517">
        <v>33309</v>
      </c>
      <c r="E468" s="518"/>
      <c r="F468" s="517">
        <f t="shared" si="21"/>
        <v>39048</v>
      </c>
      <c r="G468" s="519">
        <f t="shared" si="20"/>
        <v>28030</v>
      </c>
      <c r="H468" s="520">
        <v>927</v>
      </c>
    </row>
    <row r="469" spans="1:8" x14ac:dyDescent="0.2">
      <c r="A469" s="514">
        <v>522</v>
      </c>
      <c r="B469" s="521">
        <v>14.26</v>
      </c>
      <c r="C469" s="516"/>
      <c r="D469" s="517">
        <v>33309</v>
      </c>
      <c r="E469" s="518"/>
      <c r="F469" s="517">
        <f t="shared" si="21"/>
        <v>39048</v>
      </c>
      <c r="G469" s="519">
        <f t="shared" si="20"/>
        <v>28030</v>
      </c>
      <c r="H469" s="520">
        <v>927</v>
      </c>
    </row>
    <row r="470" spans="1:8" x14ac:dyDescent="0.2">
      <c r="A470" s="514">
        <v>523</v>
      </c>
      <c r="B470" s="521">
        <v>14.26</v>
      </c>
      <c r="C470" s="516"/>
      <c r="D470" s="517">
        <v>33309</v>
      </c>
      <c r="E470" s="518"/>
      <c r="F470" s="517">
        <f t="shared" si="21"/>
        <v>39048</v>
      </c>
      <c r="G470" s="519">
        <f t="shared" si="20"/>
        <v>28030</v>
      </c>
      <c r="H470" s="520">
        <v>927</v>
      </c>
    </row>
    <row r="471" spans="1:8" x14ac:dyDescent="0.2">
      <c r="A471" s="514">
        <v>524</v>
      </c>
      <c r="B471" s="521">
        <v>14.26</v>
      </c>
      <c r="C471" s="516"/>
      <c r="D471" s="517">
        <v>33309</v>
      </c>
      <c r="E471" s="518"/>
      <c r="F471" s="517">
        <f t="shared" si="21"/>
        <v>39048</v>
      </c>
      <c r="G471" s="519">
        <f t="shared" si="20"/>
        <v>28030</v>
      </c>
      <c r="H471" s="520">
        <v>927</v>
      </c>
    </row>
    <row r="472" spans="1:8" x14ac:dyDescent="0.2">
      <c r="A472" s="514">
        <v>525</v>
      </c>
      <c r="B472" s="521">
        <v>14.26</v>
      </c>
      <c r="C472" s="516"/>
      <c r="D472" s="517">
        <v>33309</v>
      </c>
      <c r="E472" s="518"/>
      <c r="F472" s="517">
        <f t="shared" si="21"/>
        <v>39048</v>
      </c>
      <c r="G472" s="519">
        <f t="shared" si="20"/>
        <v>28030</v>
      </c>
      <c r="H472" s="520">
        <v>927</v>
      </c>
    </row>
    <row r="473" spans="1:8" x14ac:dyDescent="0.2">
      <c r="A473" s="514">
        <v>526</v>
      </c>
      <c r="B473" s="521">
        <v>14.26</v>
      </c>
      <c r="C473" s="516"/>
      <c r="D473" s="517">
        <v>33309</v>
      </c>
      <c r="E473" s="518"/>
      <c r="F473" s="517">
        <f t="shared" si="21"/>
        <v>39048</v>
      </c>
      <c r="G473" s="519">
        <f t="shared" si="20"/>
        <v>28030</v>
      </c>
      <c r="H473" s="520">
        <v>927</v>
      </c>
    </row>
    <row r="474" spans="1:8" x14ac:dyDescent="0.2">
      <c r="A474" s="514">
        <v>527</v>
      </c>
      <c r="B474" s="521">
        <v>14.26</v>
      </c>
      <c r="C474" s="516"/>
      <c r="D474" s="517">
        <v>33309</v>
      </c>
      <c r="E474" s="518"/>
      <c r="F474" s="517">
        <f t="shared" si="21"/>
        <v>39048</v>
      </c>
      <c r="G474" s="519">
        <f t="shared" si="20"/>
        <v>28030</v>
      </c>
      <c r="H474" s="520">
        <v>927</v>
      </c>
    </row>
    <row r="475" spans="1:8" x14ac:dyDescent="0.2">
      <c r="A475" s="514">
        <v>528</v>
      </c>
      <c r="B475" s="521">
        <v>14.26</v>
      </c>
      <c r="C475" s="516"/>
      <c r="D475" s="517">
        <v>33309</v>
      </c>
      <c r="E475" s="518"/>
      <c r="F475" s="517">
        <f t="shared" si="21"/>
        <v>39048</v>
      </c>
      <c r="G475" s="519">
        <f t="shared" si="20"/>
        <v>28030</v>
      </c>
      <c r="H475" s="520">
        <v>927</v>
      </c>
    </row>
    <row r="476" spans="1:8" x14ac:dyDescent="0.2">
      <c r="A476" s="514">
        <v>529</v>
      </c>
      <c r="B476" s="521">
        <v>14.26</v>
      </c>
      <c r="C476" s="516"/>
      <c r="D476" s="517">
        <v>33309</v>
      </c>
      <c r="E476" s="518"/>
      <c r="F476" s="517">
        <f t="shared" si="21"/>
        <v>39048</v>
      </c>
      <c r="G476" s="519">
        <f t="shared" si="20"/>
        <v>28030</v>
      </c>
      <c r="H476" s="520">
        <v>927</v>
      </c>
    </row>
    <row r="477" spans="1:8" ht="13.5" thickBot="1" x14ac:dyDescent="0.25">
      <c r="A477" s="525">
        <v>530</v>
      </c>
      <c r="B477" s="526">
        <v>14.26</v>
      </c>
      <c r="C477" s="527"/>
      <c r="D477" s="528">
        <v>33309</v>
      </c>
      <c r="E477" s="529"/>
      <c r="F477" s="528">
        <f t="shared" si="21"/>
        <v>39048</v>
      </c>
      <c r="G477" s="530">
        <f t="shared" si="20"/>
        <v>28030</v>
      </c>
      <c r="H477" s="531">
        <v>927</v>
      </c>
    </row>
  </sheetData>
  <mergeCells count="2">
    <mergeCell ref="A13:B13"/>
    <mergeCell ref="G14:H14"/>
  </mergeCells>
  <pageMargins left="0.59055118110236227" right="0.39370078740157483" top="0.98425196850393704" bottom="0.98425196850393704" header="0.51181102362204722" footer="0.51181102362204722"/>
  <pageSetup paperSize="9" scale="98" fitToHeight="13" orientation="portrait" r:id="rId1"/>
  <headerFooter alignWithMargins="0">
    <oddHeader>&amp;LKrajský úřad Plzeňského kraje&amp;R1. 3. 2018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16</vt:i4>
      </vt:variant>
    </vt:vector>
  </HeadingPairs>
  <TitlesOfParts>
    <vt:vector size="33" baseType="lpstr">
      <vt:lpstr>Kr_norm18</vt:lpstr>
      <vt:lpstr>Norm-obory18</vt:lpstr>
      <vt:lpstr>Příplatky18</vt:lpstr>
      <vt:lpstr>Normativy pro rediagnostiku</vt:lpstr>
      <vt:lpstr>příl.1</vt:lpstr>
      <vt:lpstr>příl.1a</vt:lpstr>
      <vt:lpstr>příl.2</vt:lpstr>
      <vt:lpstr>příl.2a</vt:lpstr>
      <vt:lpstr>příl.2b</vt:lpstr>
      <vt:lpstr>příl.2c</vt:lpstr>
      <vt:lpstr>příl.3</vt:lpstr>
      <vt:lpstr>příl.4</vt:lpstr>
      <vt:lpstr>příl.4a</vt:lpstr>
      <vt:lpstr>příl.4b</vt:lpstr>
      <vt:lpstr>příl.4c</vt:lpstr>
      <vt:lpstr>příl.5</vt:lpstr>
      <vt:lpstr>příl.5a</vt:lpstr>
      <vt:lpstr>Kr_norm18!Názvy_tisku</vt:lpstr>
      <vt:lpstr>'Norm-obory18'!Názvy_tisku</vt:lpstr>
      <vt:lpstr>příl.1!Názvy_tisku</vt:lpstr>
      <vt:lpstr>příl.1a!Názvy_tisku</vt:lpstr>
      <vt:lpstr>příl.2!Názvy_tisku</vt:lpstr>
      <vt:lpstr>příl.2a!Názvy_tisku</vt:lpstr>
      <vt:lpstr>příl.2b!Názvy_tisku</vt:lpstr>
      <vt:lpstr>příl.2c!Názvy_tisku</vt:lpstr>
      <vt:lpstr>příl.3!Názvy_tisku</vt:lpstr>
      <vt:lpstr>příl.4!Názvy_tisku</vt:lpstr>
      <vt:lpstr>příl.4a!Názvy_tisku</vt:lpstr>
      <vt:lpstr>příl.4b!Názvy_tisku</vt:lpstr>
      <vt:lpstr>příl.4c!Názvy_tisku</vt:lpstr>
      <vt:lpstr>příl.5!Názvy_tisku</vt:lpstr>
      <vt:lpstr>příl.5a!Názvy_tisku</vt:lpstr>
      <vt:lpstr>Příplatky18!Názvy_tisku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2018-03-01T10:55:02Z</dcterms:modified>
</cp:coreProperties>
</file>